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G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432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214" i="68"/>
  <c r="W164" i="49"/>
  <c r="W161" i="49" s="1"/>
  <c r="W23" i="26"/>
  <c r="W442" i="71"/>
  <c r="W144" i="62"/>
  <c r="W162" i="61"/>
  <c r="W144" i="61"/>
  <c r="W23" i="15"/>
  <c r="W260" i="72"/>
  <c r="W242" i="72"/>
  <c r="W224" i="71"/>
  <c r="W162" i="53"/>
  <c r="W162" i="52"/>
  <c r="W144" i="51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21" i="6"/>
  <c r="W3" i="58"/>
  <c r="W26" i="26"/>
  <c r="W424" i="72"/>
  <c r="W162" i="62"/>
  <c r="W406" i="72"/>
  <c r="W442" i="72"/>
  <c r="W162" i="63"/>
  <c r="W424" i="71"/>
  <c r="W406" i="71"/>
  <c r="W144" i="63"/>
  <c r="W12" i="15"/>
  <c r="W224" i="72"/>
  <c r="W242" i="71"/>
  <c r="W260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17" i="16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60" i="4"/>
  <c r="B61" i="4"/>
  <c r="B21" i="4"/>
  <c r="B30" i="4"/>
  <c r="B82" i="4"/>
  <c r="B56" i="4"/>
  <c r="B38" i="4"/>
  <c r="B81" i="4"/>
  <c r="B13" i="4"/>
  <c r="B84" i="4"/>
  <c r="B10" i="4"/>
  <c r="B79" i="4"/>
  <c r="B59" i="4"/>
  <c r="B45" i="4"/>
  <c r="B11" i="4"/>
  <c r="B14" i="4"/>
  <c r="B72" i="4"/>
  <c r="B48" i="4"/>
  <c r="B29" i="4"/>
  <c r="B73" i="4"/>
  <c r="B49" i="4"/>
  <c r="B26" i="4"/>
  <c r="B35" i="4"/>
  <c r="B58" i="4"/>
  <c r="B24" i="4"/>
  <c r="B40" i="4"/>
  <c r="B34" i="4"/>
  <c r="B47" i="4"/>
  <c r="B76" i="4"/>
  <c r="B69" i="4"/>
  <c r="B41" i="4"/>
  <c r="B64" i="4"/>
  <c r="B25" i="4"/>
  <c r="B4" i="4"/>
  <c r="B57" i="4"/>
  <c r="B70" i="4"/>
  <c r="B8" i="4"/>
  <c r="B78" i="4"/>
  <c r="B53" i="4"/>
  <c r="B12" i="4"/>
  <c r="B36" i="4"/>
  <c r="B27" i="4"/>
  <c r="B39" i="4"/>
  <c r="B52" i="4"/>
  <c r="B77" i="4"/>
  <c r="B68" i="4"/>
  <c r="B55" i="4"/>
  <c r="B54" i="4"/>
  <c r="B20" i="4"/>
  <c r="B66" i="4"/>
  <c r="B22" i="4"/>
  <c r="B16" i="4"/>
  <c r="B9" i="4"/>
  <c r="B83" i="4"/>
  <c r="B28" i="4"/>
  <c r="B23" i="4"/>
  <c r="B71" i="4"/>
  <c r="B44" i="4"/>
  <c r="B7" i="4"/>
  <c r="B15" i="4"/>
  <c r="B46" i="4"/>
  <c r="B65" i="4"/>
  <c r="B17" i="4"/>
  <c r="B80" i="4"/>
  <c r="B37" i="4"/>
  <c r="B67" i="4"/>
  <c r="B33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J3" i="10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K315" i="71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<sst xmlns="http://schemas.openxmlformats.org/spreadsheetml/2006/main" count="18216" uniqueCount="4947">
  <si>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</si>
  <si>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</si>
  <si>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</si>
  <si>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</si>
  <si>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</si>
  <si>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</si>
  <si>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</si>
  <si>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</si>
  <si>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</si>
  <si>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</si>
  <si>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</si>
  <si>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</si>
  <si>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</si>
  <si>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</si>
  <si>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</si>
  <si>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</si>
  <si>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</si>
  <si>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</si>
  <si>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</si>
  <si>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</si>
  <si>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</si>
  <si>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</si>
  <si>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</si>
  <si>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</si>
  <si>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</si>
  <si>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</si>
  <si>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</si>
  <si>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</si>
  <si>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</si>
  <si>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</si>
  <si>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</si>
  <si>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</si>
  <si>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</si>
  <si>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</si>
  <si>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</si>
  <si>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</si>
  <si>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</si>
  <si>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</si>
  <si>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</si>
  <si>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</si>
  <si>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</si>
  <si>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</si>
  <si>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</si>
  <si>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</si>
  <si>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</si>
  <si>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</si>
  <si>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</si>
  <si>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</si>
  <si>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</si>
  <si>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</si>
  <si>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</si>
  <si>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</si>
  <si>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</si>
  <si>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</si>
  <si>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</si>
  <si>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</si>
  <si>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</si>
  <si>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</si>
  <si>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</si>
  <si>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</si>
  <si>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</si>
  <si>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</si>
  <si>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</si>
  <si>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</si>
  <si>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</si>
  <si>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</si>
  <si>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</si>
  <si>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</si>
  <si>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</si>
  <si>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</si>
  <si>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</si>
  <si>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</si>
  <si>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</si>
  <si>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</si>
  <si>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</si>
  <si>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</si>
  <si>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</si>
  <si>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</si>
  <si>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</si>
  <si>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</si>
  <si>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</si>
  <si>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</si>
  <si>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</si>
  <si>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</si>
  <si>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</si>
  <si>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</si>
  <si>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</si>
  <si>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</si>
  <si>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</si>
  <si>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</si>
  <si>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</si>
  <si>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</si>
  <si>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</si>
  <si>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</si>
  <si>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</si>
  <si>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</si>
  <si>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</si>
  <si>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</si>
  <si>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</si>
  <si>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</si>
  <si>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</si>
  <si>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</si>
  <si>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</si>
  <si>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</si>
  <si>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</si>
  <si>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</si>
  <si>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</si>
  <si>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</si>
  <si>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</si>
  <si>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</si>
  <si>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</si>
  <si>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</si>
  <si>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</si>
  <si>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</si>
  <si>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</si>
  <si>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</si>
  <si>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</si>
  <si>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</si>
  <si>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</si>
  <si>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</si>
  <si>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</si>
  <si>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</si>
  <si>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</si>
  <si>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</si>
  <si>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</si>
  <si>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</si>
  <si>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</si>
  <si>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</si>
  <si>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</si>
  <si>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</si>
  <si>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</si>
  <si>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</si>
  <si>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</si>
  <si>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</si>
  <si>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</si>
  <si>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</si>
  <si>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</si>
  <si>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</si>
  <si>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</si>
  <si>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</si>
  <si>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</si>
  <si>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</si>
  <si>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</si>
  <si>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</si>
  <si>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</si>
  <si>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</si>
  <si>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</si>
  <si>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</si>
  <si>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</si>
  <si>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</si>
  <si>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</si>
  <si>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</si>
  <si>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</si>
  <si>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</si>
  <si>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</si>
  <si>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</si>
  <si>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</si>
  <si>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</si>
  <si>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</si>
  <si>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</si>
  <si>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</si>
  <si>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</si>
  <si>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</si>
  <si>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</si>
  <si>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</si>
  <si>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</si>
  <si>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</si>
  <si>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</si>
  <si>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</si>
  <si>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</si>
  <si>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</si>
  <si>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</si>
  <si>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</si>
  <si>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</si>
  <si>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</si>
  <si>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</si>
  <si>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</si>
  <si>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</si>
  <si>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</si>
  <si>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</si>
  <si>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</si>
  <si>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</si>
  <si>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</si>
  <si>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</si>
  <si>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</si>
  <si>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</si>
  <si>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</si>
  <si>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</si>
  <si>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</si>
  <si>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</si>
  <si>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</si>
  <si>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</si>
  <si>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</si>
  <si>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</si>
  <si>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</si>
  <si>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</si>
  <si>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</si>
  <si>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</si>
  <si>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</si>
  <si>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</si>
  <si>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</si>
  <si>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</si>
  <si>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</si>
  <si>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</si>
  <si>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</si>
  <si>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</si>
  <si>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</si>
  <si>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</si>
  <si>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</si>
  <si>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</si>
  <si>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</si>
  <si>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</si>
  <si>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</si>
  <si>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</si>
  <si>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</si>
  <si>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</si>
  <si>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</si>
  <si>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</si>
  <si>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BG</t>
  </si>
  <si>
    <t>Bulgaria</t>
  </si>
  <si>
    <t>BG - Residential sector summary</t>
  </si>
  <si>
    <t>Macro.Meuro2015.BG.ConsumptionExpenditure</t>
  </si>
  <si>
    <t>Macro.number.BG.Population</t>
  </si>
  <si>
    <t>NUM.number.BG.Res.HH</t>
  </si>
  <si>
    <t>SurfaceArea.ksqm.BG.Res.HH</t>
  </si>
  <si>
    <t>NUM.number.BG.Res.HHnew</t>
  </si>
  <si>
    <t>SurfaceArea.ksqm.BG.Res.HHnew</t>
  </si>
  <si>
    <t>HDD.Celsius.BG.Actual</t>
  </si>
  <si>
    <t>HDD.Celsius.BG.Mean</t>
  </si>
  <si>
    <t>HDD.ratio.BG.Relative</t>
  </si>
  <si>
    <t>FEC.ktoe.BG.ES.Res</t>
  </si>
  <si>
    <t>FEC.ktoe.BG.ES.Res.Solids</t>
  </si>
  <si>
    <t>FEC.ktoe.BG.ES.Res.LPG</t>
  </si>
  <si>
    <t>FEC.ktoe.BG.ES.Res.Oil</t>
  </si>
  <si>
    <t>FEC.ktoe.BG.ES.Res.NG</t>
  </si>
  <si>
    <t>FEC.ktoe.BG.ES.Res.Biomass_Waste</t>
  </si>
  <si>
    <t>FEC.ktoe.BG.ES.Res.Biogas</t>
  </si>
  <si>
    <t>FEC.ktoe.BG.ES.Res.LiqBio</t>
  </si>
  <si>
    <t>FEC.ktoe.BG.ES.Res.Solar</t>
  </si>
  <si>
    <t>FEC.ktoe.BG.ES.Res.Geo</t>
  </si>
  <si>
    <t>FEC.ktoe.BG.ES.Res.Ambient</t>
  </si>
  <si>
    <t>FEC.ktoe.BG.ES.Res.Steam_Distr</t>
  </si>
  <si>
    <t>FEC.ktoe.BG.ES.Res.Elec</t>
  </si>
  <si>
    <t>FEC.ktoe.BG.Res.HH</t>
  </si>
  <si>
    <t>FEC.ktoe.BG.Res.HH.Thermal</t>
  </si>
  <si>
    <t>FEC.ktoe.BG.Res.HH.Thermal.SH</t>
  </si>
  <si>
    <t>FEC.ktoe.BG.Res.HH.Thermal.SC</t>
  </si>
  <si>
    <t>FEC.ktoe.BG.Res.HH.Thermal.WH</t>
  </si>
  <si>
    <t>FEC.ktoe.BG.Res.HH.Thermal.CO</t>
  </si>
  <si>
    <t>FEC.ktoe.BG.Res.HH.Appl</t>
  </si>
  <si>
    <t>EMI.ktCO2.BG.ES.Res</t>
  </si>
  <si>
    <t>EMI.ktCO2.BG.ES.Res.Solids</t>
  </si>
  <si>
    <t>EMI.ktCO2.BG.ES.Res.LPG</t>
  </si>
  <si>
    <t>EMI.ktCO2.BG.ES.Res.Oil</t>
  </si>
  <si>
    <t>EMI.ktCO2.BG.ES.Res.NG</t>
  </si>
  <si>
    <t>EMI.ktCO2.BG.ES.Res.Biomass_Waste</t>
  </si>
  <si>
    <t>EMI.ktCO2.BG.ES.Res.Biogas</t>
  </si>
  <si>
    <t>EMI.ktCO2.BG.ES.Res.LiqBio</t>
  </si>
  <si>
    <t>EMI.ktCO2.BG.ES.Res.Solar</t>
  </si>
  <si>
    <t>EMI.ktCO2.BG.ES.Res.Geo</t>
  </si>
  <si>
    <t>EMI.ktCO2.BG.ES.Res.Ambient</t>
  </si>
  <si>
    <t>EMI.ktCO2.BG.ES.Res.Steam_Distr</t>
  </si>
  <si>
    <t>EMI.ktCO2.BG.ES.Res.Elec</t>
  </si>
  <si>
    <t>EMI.ktCO2.BG.Res.HH</t>
  </si>
  <si>
    <t>EMI.ktCO2.BG.Res.HH.Thermal</t>
  </si>
  <si>
    <t>EMI.ktCO2.BG.Res.HH.Thermal.SH</t>
  </si>
  <si>
    <t>EMI.ktCO2.BG.Res.HH.Thermal.SC</t>
  </si>
  <si>
    <t>EMI.ktCO2.BG.Res.HH.Thermal.WH</t>
  </si>
  <si>
    <t>EMI.ktCO2.BG.Res.HH.Thermal.CO</t>
  </si>
  <si>
    <t>EMI.ktCO2.BG.Res.HH.Appl</t>
  </si>
  <si>
    <t>FEC_per_household.kWh.BG.Res.HH</t>
  </si>
  <si>
    <t>FEC_per_household.kWh.BG.Res.HH.Thermal</t>
  </si>
  <si>
    <t>FEC_per_household.kWh.BG.Res.HH.Thermal.SH</t>
  </si>
  <si>
    <t>FEC_per_household.kWh.BG.Res.HH.Thermal.SC</t>
  </si>
  <si>
    <t>FEC_per_household.kWh.BG.Res.HH.Thermal.WH</t>
  </si>
  <si>
    <t>FEC_per_household.kWh.BG.Res.HH.Thermal.CO</t>
  </si>
  <si>
    <t>FEC_per_household.kWh.BG.Res.HH.Appl</t>
  </si>
  <si>
    <t>TES_per_household.kWh.BG.Res.HH.Thermal</t>
  </si>
  <si>
    <t>TES_per_household.kWh.BG.Res.HH.Thermal.SH</t>
  </si>
  <si>
    <t>TES_per_household.kWh.BG.Res.HH.Thermal.SC</t>
  </si>
  <si>
    <t>TES_per_household.kWh.BG.Res.HH.Thermal.WH</t>
  </si>
  <si>
    <t>TES_per_household.kWh.BG.Res.HH.Thermal.CO</t>
  </si>
  <si>
    <t>EMI_per_household.kgCO2.BG.Res.HH</t>
  </si>
  <si>
    <t>EMI_per_household.kgCO2.BG.Res.HH.Thermal</t>
  </si>
  <si>
    <t>EMI_per_household.kgCO2.BG.Res.HH.Thermal.SH</t>
  </si>
  <si>
    <t>EMI_per_household.kgCO2.BG.Res.HH.Thermal.SC</t>
  </si>
  <si>
    <t>EMI_per_household.kgCO2.BG.Res.HH.Thermal.WH</t>
  </si>
  <si>
    <t>EMI_per_household.kgCO2.BG.Res.HH.Thermal.CO</t>
  </si>
  <si>
    <t>EMI_per_household.kgCO2.BG.Res.HH.Appl</t>
  </si>
  <si>
    <t>Eff.ratio.BG.Res.HH.Thermal</t>
  </si>
  <si>
    <t>Eff.ratio.BG.Res.HH.Thermal.SH</t>
  </si>
  <si>
    <t>Eff.ratio.BG.Res.HH.Thermal.SC</t>
  </si>
  <si>
    <t>Eff.ratio.BG.Res.HH.Thermal.WH</t>
  </si>
  <si>
    <t>Eff.ratio.BG.Res.HH.Thermal.CO</t>
  </si>
  <si>
    <t>FEC_per_sqm.kWh.BG.Res.HH</t>
  </si>
  <si>
    <t>FEC_per_sqm.kWh.BG.Res.HH.Thermal</t>
  </si>
  <si>
    <t>FEC_per_sqm.kWh.BG.Res.HH.Thermal.SH</t>
  </si>
  <si>
    <t>FEC_per_sqm.kWh.BG.Res.HH.Thermal.SC</t>
  </si>
  <si>
    <t>FEC_per_sqm.kWh.BG.Res.HH.Thermal.WH</t>
  </si>
  <si>
    <t>FEC_per_sqm.kWh.BG.Res.HH.Thermal.CO</t>
  </si>
  <si>
    <t>FEC_per_sqm.kWh.BG.Res.HH.Appl</t>
  </si>
  <si>
    <t>TES_per_sqm.kWh.BG.Res.HH.Thermal</t>
  </si>
  <si>
    <t>TES_per_sqm.kWh.BG.Res.HH.Thermal.SH</t>
  </si>
  <si>
    <t>TES_per_sqm.kWh.BG.Res.HH.Thermal.SC</t>
  </si>
  <si>
    <t>TES_per_sqm.kWh.BG.Res.HH.Thermal.WH</t>
  </si>
  <si>
    <t>TES_per_sqm.kWh.BG.Res.HH.Thermal.CO</t>
  </si>
  <si>
    <t>EMI_per_sqm.kgCO2.BG.Res.HH</t>
  </si>
  <si>
    <t>EMI_per_sqm.kgCO2.BG.Res.HH.Thermal</t>
  </si>
  <si>
    <t>EMI_per_sqm.kgCO2.BG.Res.HH.Thermal.SH</t>
  </si>
  <si>
    <t>EMI_per_sqm.kgCO2.BG.Res.HH.Thermal.SC</t>
  </si>
  <si>
    <t>EMI_per_sqm.kgCO2.BG.Res.HH.Thermal.WH</t>
  </si>
  <si>
    <t>EMI_per_sqm.kgCO2.BG.Res.HH.Thermal.CO</t>
  </si>
  <si>
    <t>EMI_per_sqm.kgCO2.BG.Res.HH.Appl</t>
  </si>
  <si>
    <t>FEC_per_capita.kWh.BG.Res.HH</t>
  </si>
  <si>
    <t>FEC_per_capita.kWh.BG.Res.HH.Thermal</t>
  </si>
  <si>
    <t>FEC_per_capita.kWh.BG.Res.HH.Thermal.SH</t>
  </si>
  <si>
    <t>FEC_per_capita.kWh.BG.Res.HH.Thermal.SC</t>
  </si>
  <si>
    <t>FEC_per_capita.kWh.BG.Res.HH.Thermal.WH</t>
  </si>
  <si>
    <t>FEC_per_capita.kWh.BG.Res.HH.Thermal.CO</t>
  </si>
  <si>
    <t>FEC_per_capita.kWh.BG.Res.HH.Appl</t>
  </si>
  <si>
    <t>TES_per_capita.kWh.BG.Res.HH.Thermal</t>
  </si>
  <si>
    <t>TES_per_capita.kWh.BG.Res.HH.Thermal.SH</t>
  </si>
  <si>
    <t>TES_per_capita.kWh.BG.Res.HH.Thermal.SC</t>
  </si>
  <si>
    <t>TES_per_capita.kWh.BG.Res.HH.Thermal.WH</t>
  </si>
  <si>
    <t>TES_per_capita.kWh.BG.Res.HH.Thermal.CO</t>
  </si>
  <si>
    <t>EMI_per_capita.kgCO2.BG.Res.HH</t>
  </si>
  <si>
    <t>EMI_per_capita.kgCO2.BG.Res.HH.Thermal</t>
  </si>
  <si>
    <t>EMI_per_capita.kgCO2.BG.Res.HH.Thermal.SH</t>
  </si>
  <si>
    <t>EMI_per_capita.kgCO2.BG.Res.HH.Thermal.SC</t>
  </si>
  <si>
    <t>EMI_per_capita.kgCO2.BG.Res.HH.Thermal.WH</t>
  </si>
  <si>
    <t>EMI_per_capita.kgCO2.BG.Res.HH.Thermal.CO</t>
  </si>
  <si>
    <t>EMI_per_capita.kgCO2.BG.Res.HH.Appl</t>
  </si>
  <si>
    <t>BG - Number of households</t>
  </si>
  <si>
    <t>NUM.number.BG.Res.HH.Thermal</t>
  </si>
  <si>
    <t>NUM.number.BG.Res.HH.Thermal.SH</t>
  </si>
  <si>
    <t>NUM.number.BG.Res.HH.Thermal.SH.Solids</t>
  </si>
  <si>
    <t>NUM.number.BG.Res.HH.Thermal.SH.LPG</t>
  </si>
  <si>
    <t>NUM.number.BG.Res.HH.Thermal.SH.Oil</t>
  </si>
  <si>
    <t>NUM.number.BG.Res.HH.Thermal.SH.Gas</t>
  </si>
  <si>
    <t>NUM.number.BG.Res.HH.Thermal.SH.Biomass</t>
  </si>
  <si>
    <t>NUM.number.BG.Res.HH.Thermal.SH.Geo</t>
  </si>
  <si>
    <t>NUM.number.BG.Res.HH.Thermal.SH.DistrHeat</t>
  </si>
  <si>
    <t>NUM.number.BG.Res.HH.Thermal.SH.AdvElc</t>
  </si>
  <si>
    <t>NUM.number.BG.Res.HH.Thermal.SH.ConvElc</t>
  </si>
  <si>
    <t>NUM.number.BG.Res.HH.Thermal.SC</t>
  </si>
  <si>
    <t>NUM.number.BG.Res.HH.Thermal.SC.AC</t>
  </si>
  <si>
    <t>NUM.number.BG.Res.HH.Thermal.WH</t>
  </si>
  <si>
    <t>NUM.number.BG.Res.HH.Thermal.WH.Solids</t>
  </si>
  <si>
    <t>NUM.number.BG.Res.HH.Thermal.WH.LPG</t>
  </si>
  <si>
    <t>NUM.number.BG.Res.HH.Thermal.WH.Oil</t>
  </si>
  <si>
    <t>NUM.number.BG.Res.HH.Thermal.WH.Gas</t>
  </si>
  <si>
    <t>NUM.number.BG.Res.HH.Thermal.WH.Biomass</t>
  </si>
  <si>
    <t>NUM.number.BG.Res.HH.Thermal.WH.Geo</t>
  </si>
  <si>
    <t>NUM.number.BG.Res.HH.Thermal.WH.DistrHeat</t>
  </si>
  <si>
    <t>NUM.number.BG.Res.HH.Thermal.WH.Elc</t>
  </si>
  <si>
    <t>NUM.number.BG.Res.HH.Thermal.WH.Solar</t>
  </si>
  <si>
    <t>NUM.number.BG.Res.HH.Thermal.CO</t>
  </si>
  <si>
    <t>NUM.number.BG.Res.HH.Thermal.CO.Solids</t>
  </si>
  <si>
    <t>NUM.number.BG.Res.HH.Thermal.CO.LPG</t>
  </si>
  <si>
    <t>NUM.number.BG.Res.HH.Thermal.CO.Gas</t>
  </si>
  <si>
    <t>NUM.number.BG.Res.HH.Thermal.CO.Biomass</t>
  </si>
  <si>
    <t>NUM.number.BG.Res.HH.Thermal.CO.Elc</t>
  </si>
  <si>
    <t>BG - Final energy consumption</t>
  </si>
  <si>
    <t>FEC.ktoe.BG.Res.HH.Thermal.SH.Solids.Solids</t>
  </si>
  <si>
    <t>FEC.ktoe.BG.Res.HH.Thermal.SH.LPG.LPG</t>
  </si>
  <si>
    <t>FEC.ktoe.BG.Res.HH.Thermal.SH.Oil.Oil_LiqBio</t>
  </si>
  <si>
    <t>FEC.ktoe.BG.Res.HH.Thermal.SH.Gas.NG_Biogas</t>
  </si>
  <si>
    <t>FEC.ktoe.BG.Res.HH.Thermal.SH.Biomass.Biomass_Waste</t>
  </si>
  <si>
    <t>FEC.ktoe.BG.Res.HH.Thermal.SH.Geo.Geo</t>
  </si>
  <si>
    <t>FEC.ktoe.BG.Res.HH.Thermal.SH.DistrHeat.Steam_Distr</t>
  </si>
  <si>
    <t>FEC.ktoe.BG.Res.HH.Thermal.SH.AdvElc.Elec</t>
  </si>
  <si>
    <t>FEC.ktoe.BG.Res.HH.Thermal.SH.ConvElc.Elec</t>
  </si>
  <si>
    <t>FEC.ktoe.BG.Res.HH.Thermal.SH.TotalCirculation.Elec</t>
  </si>
  <si>
    <t>FEC.ktoe.BG.Res.HH.Thermal.SC.AC.Elec</t>
  </si>
  <si>
    <t>FEC.ktoe.BG.Res.HH.Thermal.WH.Solids.Solids</t>
  </si>
  <si>
    <t>FEC.ktoe.BG.Res.HH.Thermal.WH.LPG.LPG</t>
  </si>
  <si>
    <t>FEC.ktoe.BG.Res.HH.Thermal.WH.Oil.Oil_LiqBio</t>
  </si>
  <si>
    <t>FEC.ktoe.BG.Res.HH.Thermal.WH.Gas.NG_Biogas</t>
  </si>
  <si>
    <t>FEC.ktoe.BG.Res.HH.Thermal.WH.Biomass.Biomass_Waste</t>
  </si>
  <si>
    <t>FEC.ktoe.BG.Res.HH.Thermal.WH.Geo.Geo</t>
  </si>
  <si>
    <t>FEC.ktoe.BG.Res.HH.Thermal.WH.DistrHeat.Steam_Distr</t>
  </si>
  <si>
    <t>FEC.ktoe.BG.Res.HH.Thermal.WH.Elc.Elec</t>
  </si>
  <si>
    <t>FEC.ktoe.BG.Res.HH.Thermal.WH.TotalSolar.Solar</t>
  </si>
  <si>
    <t>FEC.ktoe.BG.Res.HH.Thermal.CO.Solids.Solids</t>
  </si>
  <si>
    <t>FEC.ktoe.BG.Res.HH.Thermal.CO.LPG.LPG</t>
  </si>
  <si>
    <t>FEC.ktoe.BG.Res.HH.Thermal.CO.Gas.NG_Biogas</t>
  </si>
  <si>
    <t>FEC.ktoe.BG.Res.HH.Thermal.CO.Biomass.Biomass_Waste</t>
  </si>
  <si>
    <t>FEC.ktoe.BG.Res.HH.Thermal.CO.Elc.Elec</t>
  </si>
  <si>
    <t>BG - Thermal energy service</t>
  </si>
  <si>
    <t>TES.ktoe.BG.Res.HH.Thermal</t>
  </si>
  <si>
    <t>TES.ktoe.BG.Res.HH.Thermal.SH</t>
  </si>
  <si>
    <t>TES.ktoe.BG.Res.HH.Thermal.SH.Solids.Solids</t>
  </si>
  <si>
    <t>TES.ktoe.BG.Res.HH.Thermal.SH.LPG.LPG</t>
  </si>
  <si>
    <t>TES.ktoe.BG.Res.HH.Thermal.SH.Oil.Oil_LiqBio</t>
  </si>
  <si>
    <t>TES.ktoe.BG.Res.HH.Thermal.SH.Gas.NG_Biogas</t>
  </si>
  <si>
    <t>TES.ktoe.BG.Res.HH.Thermal.SH.Biomass.Biomass_Waste</t>
  </si>
  <si>
    <t>TES.ktoe.BG.Res.HH.Thermal.SH.Geo.Geo</t>
  </si>
  <si>
    <t>TES.ktoe.BG.Res.HH.Thermal.SH.DistrHeat.Steam_Distr</t>
  </si>
  <si>
    <t>TES.ktoe.BG.Res.HH.Thermal.SH.AdvElc.Elec</t>
  </si>
  <si>
    <t>TES.ktoe.BG.Res.HH.Thermal.SH.ConvElc.Elec</t>
  </si>
  <si>
    <t>TES.ktoe.BG.Res.HH.Thermal.SH.TotalCirculation.Elec</t>
  </si>
  <si>
    <t>TES.ktoe.BG.Res.HH.Thermal.SC</t>
  </si>
  <si>
    <t>TES.ktoe.BG.Res.HH.Thermal.SC.AC.Elec</t>
  </si>
  <si>
    <t>TES.ktoe.BG.Res.HH.Thermal.WH</t>
  </si>
  <si>
    <t>TES.ktoe.BG.Res.HH.Thermal.WH.Solids.Solids</t>
  </si>
  <si>
    <t>TES.ktoe.BG.Res.HH.Thermal.WH.LPG.LPG</t>
  </si>
  <si>
    <t>TES.ktoe.BG.Res.HH.Thermal.WH.Oil.Oil_LiqBio</t>
  </si>
  <si>
    <t>TES.ktoe.BG.Res.HH.Thermal.WH.Gas.NG_Biogas</t>
  </si>
  <si>
    <t>TES.ktoe.BG.Res.HH.Thermal.WH.Biomass.Biomass_Waste</t>
  </si>
  <si>
    <t>TES.ktoe.BG.Res.HH.Thermal.WH.Geo.Geo</t>
  </si>
  <si>
    <t>TES.ktoe.BG.Res.HH.Thermal.WH.DistrHeat.Steam_Distr</t>
  </si>
  <si>
    <t>TES.ktoe.BG.Res.HH.Thermal.WH.Elc.Elec</t>
  </si>
  <si>
    <t>TES.ktoe.BG.Res.HH.Thermal.WH.TotalSolar.Solar</t>
  </si>
  <si>
    <t>TES.ktoe.BG.Res.HH.Thermal.CO</t>
  </si>
  <si>
    <t>TES.ktoe.BG.Res.HH.Thermal.CO.Solids.Solids</t>
  </si>
  <si>
    <t>TES.ktoe.BG.Res.HH.Thermal.CO.LPG.LPG</t>
  </si>
  <si>
    <t>TES.ktoe.BG.Res.HH.Thermal.CO.Gas.NG_Biogas</t>
  </si>
  <si>
    <t>TES.ktoe.BG.Res.HH.Thermal.CO.Biomass.Biomass_Waste</t>
  </si>
  <si>
    <t>TES.ktoe.BG.Res.HH.Thermal.CO.Elc.Elec</t>
  </si>
  <si>
    <t>BG - System efficiency indicator of total stock</t>
  </si>
  <si>
    <t>Eff.ratio.BG.Res.HH.Thermal.SH.Solids.Solids</t>
  </si>
  <si>
    <t>Eff.ratio.BG.Res.HH.Thermal.SH.LPG.LPG</t>
  </si>
  <si>
    <t>Eff.ratio.BG.Res.HH.Thermal.SH.Oil.Oil_LiqBio</t>
  </si>
  <si>
    <t>Eff.ratio.BG.Res.HH.Thermal.SH.Gas.NG_Biogas</t>
  </si>
  <si>
    <t>Eff.ratio.BG.Res.HH.Thermal.SH.Biomass.Biomass_Waste</t>
  </si>
  <si>
    <t>Eff.ratio.BG.Res.HH.Thermal.SH.Geo.Geo</t>
  </si>
  <si>
    <t>Eff.ratio.BG.Res.HH.Thermal.SH.DistrHeat.Steam_Distr</t>
  </si>
  <si>
    <t>Eff.ratio.BG.Res.HH.Thermal.SH.AdvElc.Elec</t>
  </si>
  <si>
    <t>Eff.ratio.BG.Res.HH.Thermal.SH.ConvElc.Elec</t>
  </si>
  <si>
    <t>Eff.ratio.BG.Res.HH.Thermal.SH.TotalCirculation.Elec</t>
  </si>
  <si>
    <t>Eff.ratio.BG.Res.HH.Thermal.SC.AC.Elec</t>
  </si>
  <si>
    <t>Eff.ratio.BG.Res.HH.Thermal.WH.Solids.Solids</t>
  </si>
  <si>
    <t>Eff.ratio.BG.Res.HH.Thermal.WH.LPG.LPG</t>
  </si>
  <si>
    <t>Eff.ratio.BG.Res.HH.Thermal.WH.Oil.Oil_LiqBio</t>
  </si>
  <si>
    <t>Eff.ratio.BG.Res.HH.Thermal.WH.Gas.NG_Biogas</t>
  </si>
  <si>
    <t>Eff.ratio.BG.Res.HH.Thermal.WH.Biomass.Biomass_Waste</t>
  </si>
  <si>
    <t>Eff.ratio.BG.Res.HH.Thermal.WH.Geo.Geo</t>
  </si>
  <si>
    <t>Eff.ratio.BG.Res.HH.Thermal.WH.DistrHeat.Steam_Distr</t>
  </si>
  <si>
    <t>Eff.ratio.BG.Res.HH.Thermal.WH.Elc.Elec</t>
  </si>
  <si>
    <t>Eff.ratio.BG.Res.HH.Thermal.WH.TotalSolar.Solar</t>
  </si>
  <si>
    <t>Eff.ratio.BG.Res.HH.Thermal.CO.Solids.Solids</t>
  </si>
  <si>
    <t>Eff.ratio.BG.Res.HH.Thermal.CO.LPG.LPG</t>
  </si>
  <si>
    <t>Eff.ratio.BG.Res.HH.Thermal.CO.Gas.NG_Biogas</t>
  </si>
  <si>
    <t>Eff.ratio.BG.Res.HH.Thermal.CO.Biomass.Biomass_Waste</t>
  </si>
  <si>
    <t>Eff.ratio.BG.Res.HH.Thermal.CO.Elc.Elec</t>
  </si>
  <si>
    <t>BG - CO2 emissions</t>
  </si>
  <si>
    <t>EMI.ktCO2.BG.Res.HH.Thermal.SH.Solids.Solids</t>
  </si>
  <si>
    <t>EMI.ktCO2.BG.Res.HH.Thermal.SH.LPG.LPG</t>
  </si>
  <si>
    <t>EMI.ktCO2.BG.Res.HH.Thermal.SH.Oil.Oil_LiqBio</t>
  </si>
  <si>
    <t>EMI.ktCO2.BG.Res.HH.Thermal.SH.Gas.NG_Biogas</t>
  </si>
  <si>
    <t>EMI.ktCO2.BG.Res.HH.Thermal.SH.Biomass.Biomass_Waste</t>
  </si>
  <si>
    <t>EMI.ktCO2.BG.Res.HH.Thermal.SH.Geo.Geo</t>
  </si>
  <si>
    <t>EMI.ktCO2.BG.Res.HH.Thermal.SH.DistrHeat.Steam_Distr</t>
  </si>
  <si>
    <t>EMI.ktCO2.BG.Res.HH.Thermal.SH.AdvElc.Elec</t>
  </si>
  <si>
    <t>EMI.ktCO2.BG.Res.HH.Thermal.SH.ConvElc.Elec</t>
  </si>
  <si>
    <t>EMI.ktCO2.BG.Res.HH.Thermal.SH.TotalCirculation.Elec</t>
  </si>
  <si>
    <t>EMI.ktCO2.BG.Res.HH.Thermal.SC.AC.Elec</t>
  </si>
  <si>
    <t>EMI.ktCO2.BG.Res.HH.Thermal.WH.Solids.Solids</t>
  </si>
  <si>
    <t>EMI.ktCO2.BG.Res.HH.Thermal.WH.LPG.LPG</t>
  </si>
  <si>
    <t>EMI.ktCO2.BG.Res.HH.Thermal.WH.Oil.Oil_LiqBio</t>
  </si>
  <si>
    <t>EMI.ktCO2.BG.Res.HH.Thermal.WH.Gas.NG_Biogas</t>
  </si>
  <si>
    <t>EMI.ktCO2.BG.Res.HH.Thermal.WH.Biomass.Biomass_Waste</t>
  </si>
  <si>
    <t>EMI.ktCO2.BG.Res.HH.Thermal.WH.Geo.Geo</t>
  </si>
  <si>
    <t>EMI.ktCO2.BG.Res.HH.Thermal.WH.DistrHeat.Steam_Distr</t>
  </si>
  <si>
    <t>EMI.ktCO2.BG.Res.HH.Thermal.WH.Elc.Elec</t>
  </si>
  <si>
    <t>EMI.ktCO2.BG.Res.HH.Thermal.WH.TotalSolar.Solar</t>
  </si>
  <si>
    <t>EMI.ktCO2.BG.Res.HH.Thermal.CO.Solids.Solids</t>
  </si>
  <si>
    <t>EMI.ktCO2.BG.Res.HH.Thermal.CO.LPG.LPG</t>
  </si>
  <si>
    <t>EMI.ktCO2.BG.Res.HH.Thermal.CO.Gas.NG_Biogas</t>
  </si>
  <si>
    <t>EMI.ktCO2.BG.Res.HH.Thermal.CO.Biomass.Biomass_Waste</t>
  </si>
  <si>
    <t>EMI.ktCO2.BG.Res.HH.Thermal.CO.Elc.Elec</t>
  </si>
  <si>
    <t>BG - Final energy consumption per household</t>
  </si>
  <si>
    <t>FEC_per_household.kWh.BG.Res.HH.Thermal.SH.Solids.Solids</t>
  </si>
  <si>
    <t>FEC_per_household.kWh.BG.Res.HH.Thermal.SH.LPG.LPG</t>
  </si>
  <si>
    <t>FEC_per_household.kWh.BG.Res.HH.Thermal.SH.Oil.Oil_LiqBio</t>
  </si>
  <si>
    <t>FEC_per_household.kWh.BG.Res.HH.Thermal.SH.Gas.NG_Biogas</t>
  </si>
  <si>
    <t>FEC_per_household.kWh.BG.Res.HH.Thermal.SH.Biomass.Biomass_Waste</t>
  </si>
  <si>
    <t>FEC_per_household.kWh.BG.Res.HH.Thermal.SH.Geo.Geo</t>
  </si>
  <si>
    <t>FEC_per_household.kWh.BG.Res.HH.Thermal.SH.DistrHeat.Steam_Distr</t>
  </si>
  <si>
    <t>FEC_per_household.kWh.BG.Res.HH.Thermal.SH.AdvElc.Elec</t>
  </si>
  <si>
    <t>FEC_per_household.kWh.BG.Res.HH.Thermal.SH.ConvElc.Elec</t>
  </si>
  <si>
    <t>FEC_per_household.kWh.BG.Res.HH.Thermal.SH.TotalCirculation.Elec</t>
  </si>
  <si>
    <t>FEC_per_household.kWh.BG.Res.HH.Thermal.SC.AC.Elec</t>
  </si>
  <si>
    <t>FEC_per_household.kWh.BG.Res.HH.Thermal.WH.Solids.Solids</t>
  </si>
  <si>
    <t>FEC_per_household.kWh.BG.Res.HH.Thermal.WH.LPG.LPG</t>
  </si>
  <si>
    <t>FEC_per_household.kWh.BG.Res.HH.Thermal.WH.Oil.Oil_LiqBio</t>
  </si>
  <si>
    <t>FEC_per_household.kWh.BG.Res.HH.Thermal.WH.Gas.NG_Biogas</t>
  </si>
  <si>
    <t>FEC_per_household.kWh.BG.Res.HH.Thermal.WH.Biomass.Biomass_Waste</t>
  </si>
  <si>
    <t>FEC_per_household.kWh.BG.Res.HH.Thermal.WH.Geo.Geo</t>
  </si>
  <si>
    <t>FEC_per_household.kWh.BG.Res.HH.Thermal.WH.DistrHeat.Steam_Distr</t>
  </si>
  <si>
    <t>FEC_per_household.kWh.BG.Res.HH.Thermal.WH.Elc.Elec</t>
  </si>
  <si>
    <t>FEC_per_household.kWh.BG.Res.HH.Thermal.WH.TotalSolar.Solar</t>
  </si>
  <si>
    <t>FEC_per_household.kWh.BG.Res.HH.Thermal.CO.Solids.Solids</t>
  </si>
  <si>
    <t>FEC_per_household.kWh.BG.Res.HH.Thermal.CO.LPG.LPG</t>
  </si>
  <si>
    <t>FEC_per_household.kWh.BG.Res.HH.Thermal.CO.Gas.NG_Biogas</t>
  </si>
  <si>
    <t>FEC_per_household.kWh.BG.Res.HH.Thermal.CO.Biomass.Biomass_Waste</t>
  </si>
  <si>
    <t>FEC_per_household.kWh.BG.Res.HH.Thermal.CO.Elc.Elec</t>
  </si>
  <si>
    <t>BG - Thermal energy service per household</t>
  </si>
  <si>
    <t>TES_per_household.kWh.BG.Res.HH.Thermal.SH.Solids.Solids</t>
  </si>
  <si>
    <t>TES_per_household.kWh.BG.Res.HH.Thermal.SH.LPG.LPG</t>
  </si>
  <si>
    <t>TES_per_household.kWh.BG.Res.HH.Thermal.SH.Oil.Oil_LiqBio</t>
  </si>
  <si>
    <t>TES_per_household.kWh.BG.Res.HH.Thermal.SH.Gas.NG_Biogas</t>
  </si>
  <si>
    <t>TES_per_household.kWh.BG.Res.HH.Thermal.SH.Biomass.Biomass_Waste</t>
  </si>
  <si>
    <t>TES_per_household.kWh.BG.Res.HH.Thermal.SH.Geo.Geo</t>
  </si>
  <si>
    <t>TES_per_household.kWh.BG.Res.HH.Thermal.SH.DistrHeat.Steam_Distr</t>
  </si>
  <si>
    <t>TES_per_household.kWh.BG.Res.HH.Thermal.SH.AdvElc.Elec</t>
  </si>
  <si>
    <t>TES_per_household.kWh.BG.Res.HH.Thermal.SH.ConvElc.Elec</t>
  </si>
  <si>
    <t>TES_per_household.kWh.BG.Res.HH.Thermal.SH.TotalCirculation.Elec</t>
  </si>
  <si>
    <t>TES_per_household.kWh.BG.Res.HH.Thermal.SC.AC.Elec</t>
  </si>
  <si>
    <t>TES_per_household.kWh.BG.Res.HH.Thermal.WH.Solids.Solids</t>
  </si>
  <si>
    <t>TES_per_household.kWh.BG.Res.HH.Thermal.WH.LPG.LPG</t>
  </si>
  <si>
    <t>TES_per_household.kWh.BG.Res.HH.Thermal.WH.Oil.Oil_LiqBio</t>
  </si>
  <si>
    <t>TES_per_household.kWh.BG.Res.HH.Thermal.WH.Gas.NG_Biogas</t>
  </si>
  <si>
    <t>TES_per_household.kWh.BG.Res.HH.Thermal.WH.Biomass.Biomass_Waste</t>
  </si>
  <si>
    <t>TES_per_household.kWh.BG.Res.HH.Thermal.WH.Geo.Geo</t>
  </si>
  <si>
    <t>TES_per_household.kWh.BG.Res.HH.Thermal.WH.DistrHeat.Steam_Distr</t>
  </si>
  <si>
    <t>TES_per_household.kWh.BG.Res.HH.Thermal.WH.Elc.Elec</t>
  </si>
  <si>
    <t>TES_per_household.kWh.BG.Res.HH.Thermal.WH.TotalSolar.Solar</t>
  </si>
  <si>
    <t>TES_per_household.kWh.BG.Res.HH.Thermal.CO.Solids.Solids</t>
  </si>
  <si>
    <t>TES_per_household.kWh.BG.Res.HH.Thermal.CO.LPG.LPG</t>
  </si>
  <si>
    <t>TES_per_household.kWh.BG.Res.HH.Thermal.CO.Gas.NG_Biogas</t>
  </si>
  <si>
    <t>TES_per_household.kWh.BG.Res.HH.Thermal.CO.Biomass.Biomass_Waste</t>
  </si>
  <si>
    <t>TES_per_household.kWh.BG.Res.HH.Thermal.CO.Elc.Elec</t>
  </si>
  <si>
    <t>BG - CO2 emissions per household</t>
  </si>
  <si>
    <t>EMI_per_household.kgCO2.BG.Res.HH.Thermal.SH.Solids.Solids</t>
  </si>
  <si>
    <t>EMI_per_household.kgCO2.BG.Res.HH.Thermal.SH.LPG.LPG</t>
  </si>
  <si>
    <t>EMI_per_household.kgCO2.BG.Res.HH.Thermal.SH.Oil.Oil_LiqBio</t>
  </si>
  <si>
    <t>EMI_per_household.kgCO2.BG.Res.HH.Thermal.SH.Gas.NG_Biogas</t>
  </si>
  <si>
    <t>EMI_per_household.kgCO2.BG.Res.HH.Thermal.SH.Biomass.Biomass_Waste</t>
  </si>
  <si>
    <t>EMI_per_household.kgCO2.BG.Res.HH.Thermal.SH.Geo.Geo</t>
  </si>
  <si>
    <t>EMI_per_household.kgCO2.BG.Res.HH.Thermal.SH.DistrHeat.Steam_Distr</t>
  </si>
  <si>
    <t>EMI_per_household.kgCO2.BG.Res.HH.Thermal.SH.AdvElc.Elec</t>
  </si>
  <si>
    <t>EMI_per_household.kgCO2.BG.Res.HH.Thermal.SH.ConvElc.Elec</t>
  </si>
  <si>
    <t>EMI_per_household.kgCO2.BG.Res.HH.Thermal.SH.TotalCirculation.Elec</t>
  </si>
  <si>
    <t>EMI_per_household.kgCO2.BG.Res.HH.Thermal.SC.AC.Elec</t>
  </si>
  <si>
    <t>EMI_per_household.kgCO2.BG.Res.HH.Thermal.WH.Solids.Solids</t>
  </si>
  <si>
    <t>EMI_per_household.kgCO2.BG.Res.HH.Thermal.WH.LPG.LPG</t>
  </si>
  <si>
    <t>EMI_per_household.kgCO2.BG.Res.HH.Thermal.WH.Oil.Oil_LiqBio</t>
  </si>
  <si>
    <t>EMI_per_household.kgCO2.BG.Res.HH.Thermal.WH.Gas.NG_Biogas</t>
  </si>
  <si>
    <t>EMI_per_household.kgCO2.BG.Res.HH.Thermal.WH.Biomass.Biomass_Waste</t>
  </si>
  <si>
    <t>EMI_per_household.kgCO2.BG.Res.HH.Thermal.WH.Geo.Geo</t>
  </si>
  <si>
    <t>EMI_per_household.kgCO2.BG.Res.HH.Thermal.WH.DistrHeat.Steam_Distr</t>
  </si>
  <si>
    <t>EMI_per_household.kgCO2.BG.Res.HH.Thermal.WH.Elc.Elec</t>
  </si>
  <si>
    <t>EMI_per_household.kgCO2.BG.Res.HH.Thermal.WH.TotalSolar.Solar</t>
  </si>
  <si>
    <t>EMI_per_household.kgCO2.BG.Res.HH.Thermal.CO.Solids.Solids</t>
  </si>
  <si>
    <t>EMI_per_household.kgCO2.BG.Res.HH.Thermal.CO.LPG.LPG</t>
  </si>
  <si>
    <t>EMI_per_household.kgCO2.BG.Res.HH.Thermal.CO.Gas.NG_Biogas</t>
  </si>
  <si>
    <t>EMI_per_household.kgCO2.BG.Res.HH.Thermal.CO.Biomass.Biomass_Waste</t>
  </si>
  <si>
    <t>EMI_per_household.kgCO2.BG.Res.HH.Thermal.CO.Elc.Elec</t>
  </si>
  <si>
    <t>BG - Final energy consumption per surface area</t>
  </si>
  <si>
    <t>FEC_per_sqm.kWh.BG.Res.HH.Thermal.SH.Solids.Solids</t>
  </si>
  <si>
    <t>FEC_per_sqm.kWh.BG.Res.HH.Thermal.SH.LPG.LPG</t>
  </si>
  <si>
    <t>FEC_per_sqm.kWh.BG.Res.HH.Thermal.SH.Oil.Oil_LiqBio</t>
  </si>
  <si>
    <t>FEC_per_sqm.kWh.BG.Res.HH.Thermal.SH.Gas.NG_Biogas</t>
  </si>
  <si>
    <t>FEC_per_sqm.kWh.BG.Res.HH.Thermal.SH.Biomass.Biomass_Waste</t>
  </si>
  <si>
    <t>FEC_per_sqm.kWh.BG.Res.HH.Thermal.SH.Geo.Geo</t>
  </si>
  <si>
    <t>FEC_per_sqm.kWh.BG.Res.HH.Thermal.SH.DistrHeat.Steam_Distr</t>
  </si>
  <si>
    <t>FEC_per_sqm.kWh.BG.Res.HH.Thermal.SH.AdvElc.Elec</t>
  </si>
  <si>
    <t>FEC_per_sqm.kWh.BG.Res.HH.Thermal.SH.ConvElc.Elec</t>
  </si>
  <si>
    <t>FEC_per_sqm.kWh.BG.Res.HH.Thermal.SH.TotalCirculation.Elec</t>
  </si>
  <si>
    <t>FEC_per_sqm.kWh.BG.Res.HH.Thermal.SC.AC.Elec</t>
  </si>
  <si>
    <t>FEC_per_sqm.kWh.BG.Res.HH.Thermal.WH.Solids.Solids</t>
  </si>
  <si>
    <t>FEC_per_sqm.kWh.BG.Res.HH.Thermal.WH.LPG.LPG</t>
  </si>
  <si>
    <t>FEC_per_sqm.kWh.BG.Res.HH.Thermal.WH.Oil.Oil_LiqBio</t>
  </si>
  <si>
    <t>FEC_per_sqm.kWh.BG.Res.HH.Thermal.WH.Gas.NG_Biogas</t>
  </si>
  <si>
    <t>FEC_per_sqm.kWh.BG.Res.HH.Thermal.WH.Biomass.Biomass_Waste</t>
  </si>
  <si>
    <t>FEC_per_sqm.kWh.BG.Res.HH.Thermal.WH.Geo.Geo</t>
  </si>
  <si>
    <t>FEC_per_sqm.kWh.BG.Res.HH.Thermal.WH.DistrHeat.Steam_Distr</t>
  </si>
  <si>
    <t>FEC_per_sqm.kWh.BG.Res.HH.Thermal.WH.Elc.Elec</t>
  </si>
  <si>
    <t>FEC_per_sqm.kWh.BG.Res.HH.Thermal.WH.TotalSolar.Solar</t>
  </si>
  <si>
    <t>FEC_per_sqm.kWh.BG.Res.HH.Thermal.CO.Solids.Solids</t>
  </si>
  <si>
    <t>FEC_per_sqm.kWh.BG.Res.HH.Thermal.CO.LPG.LPG</t>
  </si>
  <si>
    <t>FEC_per_sqm.kWh.BG.Res.HH.Thermal.CO.Gas.NG_Biogas</t>
  </si>
  <si>
    <t>FEC_per_sqm.kWh.BG.Res.HH.Thermal.CO.Biomass.Biomass_Waste</t>
  </si>
  <si>
    <t>FEC_per_sqm.kWh.BG.Res.HH.Thermal.CO.Elc.Elec</t>
  </si>
  <si>
    <t>BG - Thermal energy service per surface area</t>
  </si>
  <si>
    <t>TES_per_sqm.kWh.BG.Res.HH.Thermal.SH.Solids.Solids</t>
  </si>
  <si>
    <t>TES_per_sqm.kWh.BG.Res.HH.Thermal.SH.LPG.LPG</t>
  </si>
  <si>
    <t>TES_per_sqm.kWh.BG.Res.HH.Thermal.SH.Oil.Oil_LiqBio</t>
  </si>
  <si>
    <t>TES_per_sqm.kWh.BG.Res.HH.Thermal.SH.Gas.NG_Biogas</t>
  </si>
  <si>
    <t>TES_per_sqm.kWh.BG.Res.HH.Thermal.SH.Biomass.Biomass_Waste</t>
  </si>
  <si>
    <t>TES_per_sqm.kWh.BG.Res.HH.Thermal.SH.Geo.Geo</t>
  </si>
  <si>
    <t>TES_per_sqm.kWh.BG.Res.HH.Thermal.SH.DistrHeat.Steam_Distr</t>
  </si>
  <si>
    <t>TES_per_sqm.kWh.BG.Res.HH.Thermal.SH.AdvElc.Elec</t>
  </si>
  <si>
    <t>TES_per_sqm.kWh.BG.Res.HH.Thermal.SH.ConvElc.Elec</t>
  </si>
  <si>
    <t>TES_per_sqm.kWh.BG.Res.HH.Thermal.SH.TotalCirculation.Elec</t>
  </si>
  <si>
    <t>TES_per_sqm.kWh.BG.Res.HH.Thermal.SC.AC.Elec</t>
  </si>
  <si>
    <t>TES_per_sqm.kWh.BG.Res.HH.Thermal.WH.Solids.Solids</t>
  </si>
  <si>
    <t>TES_per_sqm.kWh.BG.Res.HH.Thermal.WH.LPG.LPG</t>
  </si>
  <si>
    <t>TES_per_sqm.kWh.BG.Res.HH.Thermal.WH.Oil.Oil_LiqBio</t>
  </si>
  <si>
    <t>TES_per_sqm.kWh.BG.Res.HH.Thermal.WH.Gas.NG_Biogas</t>
  </si>
  <si>
    <t>TES_per_sqm.kWh.BG.Res.HH.Thermal.WH.Biomass.Biomass_Waste</t>
  </si>
  <si>
    <t>TES_per_sqm.kWh.BG.Res.HH.Thermal.WH.Geo.Geo</t>
  </si>
  <si>
    <t>TES_per_sqm.kWh.BG.Res.HH.Thermal.WH.DistrHeat.Steam_Distr</t>
  </si>
  <si>
    <t>TES_per_sqm.kWh.BG.Res.HH.Thermal.WH.Elc.Elec</t>
  </si>
  <si>
    <t>TES_per_sqm.kWh.BG.Res.HH.Thermal.WH.TotalSolar.Solar</t>
  </si>
  <si>
    <t>TES_per_sqm.kWh.BG.Res.HH.Thermal.CO.Solids.Solids</t>
  </si>
  <si>
    <t>TES_per_sqm.kWh.BG.Res.HH.Thermal.CO.LPG.LPG</t>
  </si>
  <si>
    <t>TES_per_sqm.kWh.BG.Res.HH.Thermal.CO.Gas.NG_Biogas</t>
  </si>
  <si>
    <t>TES_per_sqm.kWh.BG.Res.HH.Thermal.CO.Biomass.Biomass_Waste</t>
  </si>
  <si>
    <t>TES_per_sqm.kWh.BG.Res.HH.Thermal.CO.Elc.Elec</t>
  </si>
  <si>
    <t>BG - CO2 emissions per surface area</t>
  </si>
  <si>
    <t>EMI_per_sqm.kgCO2.BG.Res.HH.Thermal.SH.Solids.Solids</t>
  </si>
  <si>
    <t>EMI_per_sqm.kgCO2.BG.Res.HH.Thermal.SH.LPG.LPG</t>
  </si>
  <si>
    <t>EMI_per_sqm.kgCO2.BG.Res.HH.Thermal.SH.Oil.Oil_LiqBio</t>
  </si>
  <si>
    <t>EMI_per_sqm.kgCO2.BG.Res.HH.Thermal.SH.Gas.NG_Biogas</t>
  </si>
  <si>
    <t>EMI_per_sqm.kgCO2.BG.Res.HH.Thermal.SH.Biomass.Biomass_Waste</t>
  </si>
  <si>
    <t>EMI_per_sqm.kgCO2.BG.Res.HH.Thermal.SH.Geo.Geo</t>
  </si>
  <si>
    <t>EMI_per_sqm.kgCO2.BG.Res.HH.Thermal.SH.DistrHeat.Steam_Distr</t>
  </si>
  <si>
    <t>EMI_per_sqm.kgCO2.BG.Res.HH.Thermal.SH.AdvElc.Elec</t>
  </si>
  <si>
    <t>EMI_per_sqm.kgCO2.BG.Res.HH.Thermal.SH.ConvElc.Elec</t>
  </si>
  <si>
    <t>EMI_per_sqm.kgCO2.BG.Res.HH.Thermal.SH.TotalCirculation.Elec</t>
  </si>
  <si>
    <t>EMI_per_sqm.kgCO2.BG.Res.HH.Thermal.SC.AC.Elec</t>
  </si>
  <si>
    <t>EMI_per_sqm.kgCO2.BG.Res.HH.Thermal.WH.Solids.Solids</t>
  </si>
  <si>
    <t>EMI_per_sqm.kgCO2.BG.Res.HH.Thermal.WH.LPG.LPG</t>
  </si>
  <si>
    <t>EMI_per_sqm.kgCO2.BG.Res.HH.Thermal.WH.Oil.Oil_LiqBio</t>
  </si>
  <si>
    <t>EMI_per_sqm.kgCO2.BG.Res.HH.Thermal.WH.Gas.NG_Biogas</t>
  </si>
  <si>
    <t>EMI_per_sqm.kgCO2.BG.Res.HH.Thermal.WH.Biomass.Biomass_Waste</t>
  </si>
  <si>
    <t>EMI_per_sqm.kgCO2.BG.Res.HH.Thermal.WH.Geo.Geo</t>
  </si>
  <si>
    <t>EMI_per_sqm.kgCO2.BG.Res.HH.Thermal.WH.DistrHeat.Steam_Distr</t>
  </si>
  <si>
    <t>EMI_per_sqm.kgCO2.BG.Res.HH.Thermal.WH.Elc.Elec</t>
  </si>
  <si>
    <t>EMI_per_sqm.kgCO2.BG.Res.HH.Thermal.WH.TotalSolar.Solar</t>
  </si>
  <si>
    <t>EMI_per_sqm.kgCO2.BG.Res.HH.Thermal.CO.Solids.Solids</t>
  </si>
  <si>
    <t>EMI_per_sqm.kgCO2.BG.Res.HH.Thermal.CO.LPG.LPG</t>
  </si>
  <si>
    <t>EMI_per_sqm.kgCO2.BG.Res.HH.Thermal.CO.Gas.NG_Biogas</t>
  </si>
  <si>
    <t>EMI_per_sqm.kgCO2.BG.Res.HH.Thermal.CO.Biomass.Biomass_Waste</t>
  </si>
  <si>
    <t>EMI_per_sqm.kgCO2.BG.Res.HH.Thermal.CO.Elc.Elec</t>
  </si>
  <si>
    <t>BG - Number of new and renovated households</t>
  </si>
  <si>
    <t>NUM.number.BG.Res.HHnew.Thermal</t>
  </si>
  <si>
    <t>NUM.number.BG.Res.HHnew.Thermal.SH</t>
  </si>
  <si>
    <t>NUM.number.BG.Res.HHnew.Thermal.SH.Solids</t>
  </si>
  <si>
    <t>NUM.number.BG.Res.HHnew.Thermal.SH.LPG</t>
  </si>
  <si>
    <t>NUM.number.BG.Res.HHnew.Thermal.SH.Oil</t>
  </si>
  <si>
    <t>NUM.number.BG.Res.HHnew.Thermal.SH.Gas</t>
  </si>
  <si>
    <t>NUM.number.BG.Res.HHnew.Thermal.SH.Biomass</t>
  </si>
  <si>
    <t>NUM.number.BG.Res.HHnew.Thermal.SH.Geo</t>
  </si>
  <si>
    <t>NUM.number.BG.Res.HHnew.Thermal.SH.DistrHeat</t>
  </si>
  <si>
    <t>NUM.number.BG.Res.HHnew.Thermal.SH.AdvElc</t>
  </si>
  <si>
    <t>NUM.number.BG.Res.HHnew.Thermal.SH.ConvElc</t>
  </si>
  <si>
    <t>NUM.number.BG.Res.HHnew.Thermal.SC</t>
  </si>
  <si>
    <t>NUM.number.BG.Res.HHnew.Thermal.SC.AC</t>
  </si>
  <si>
    <t>NUM.number.BG.Res.HHnew.Thermal.WH</t>
  </si>
  <si>
    <t>NUM.number.BG.Res.HHnew.Thermal.WH.Solids</t>
  </si>
  <si>
    <t>NUM.number.BG.Res.HHnew.Thermal.WH.LPG</t>
  </si>
  <si>
    <t>NUM.number.BG.Res.HHnew.Thermal.WH.Oil</t>
  </si>
  <si>
    <t>NUM.number.BG.Res.HHnew.Thermal.WH.Gas</t>
  </si>
  <si>
    <t>NUM.number.BG.Res.HHnew.Thermal.WH.Biomass</t>
  </si>
  <si>
    <t>NUM.number.BG.Res.HHnew.Thermal.WH.Geo</t>
  </si>
  <si>
    <t>NUM.number.BG.Res.HHnew.Thermal.WH.DistrHeat</t>
  </si>
  <si>
    <t>NUM.number.BG.Res.HHnew.Thermal.WH.Elc</t>
  </si>
  <si>
    <t>NUM.number.BG.Res.HHnew.Thermal.WH.Solar</t>
  </si>
  <si>
    <t>NUM.number.BG.Res.HHnew.Thermal.CO</t>
  </si>
  <si>
    <t>NUM.number.BG.Res.HHnew.Thermal.CO.Solids</t>
  </si>
  <si>
    <t>NUM.number.BG.Res.HHnew.Thermal.CO.LPG</t>
  </si>
  <si>
    <t>NUM.number.BG.Res.HHnew.Thermal.CO.Gas</t>
  </si>
  <si>
    <t>NUM.number.BG.Res.HHnew.Thermal.CO.Biomass</t>
  </si>
  <si>
    <t>NUM.number.BG.Res.HHnew.Thermal.CO.Elc</t>
  </si>
  <si>
    <t>BG - Final energy consumption in new and renovated households</t>
  </si>
  <si>
    <t>FEC.ktoe.BG.Res.HHnew.Thermal</t>
  </si>
  <si>
    <t>FEC.ktoe.BG.Res.HHnew.Thermal.SH</t>
  </si>
  <si>
    <t>FEC.ktoe.BG.Res.HHnew.Thermal.SH.Solids.Solids</t>
  </si>
  <si>
    <t>FEC.ktoe.BG.Res.HHnew.Thermal.SH.LPG.LPG</t>
  </si>
  <si>
    <t>FEC.ktoe.BG.Res.HHnew.Thermal.SH.Oil.Oil_LiqBio</t>
  </si>
  <si>
    <t>FEC.ktoe.BG.Res.HHnew.Thermal.SH.Gas.NG_Biogas</t>
  </si>
  <si>
    <t>FEC.ktoe.BG.Res.HHnew.Thermal.SH.Biomass.Biomass_Waste</t>
  </si>
  <si>
    <t>FEC.ktoe.BG.Res.HHnew.Thermal.SH.Geo.Geo</t>
  </si>
  <si>
    <t>FEC.ktoe.BG.Res.HHnew.Thermal.SH.DistrHeat.Steam_Distr</t>
  </si>
  <si>
    <t>FEC.ktoe.BG.Res.HHnew.Thermal.SH.AdvElc.Elec</t>
  </si>
  <si>
    <t>FEC.ktoe.BG.Res.HHnew.Thermal.SH.ConvElc.Elec</t>
  </si>
  <si>
    <t>FEC.ktoe.BG.Res.HHnew.Thermal.SH.TotalCirculation.Elec</t>
  </si>
  <si>
    <t>FEC.ktoe.BG.Res.HHnew.Thermal.SC</t>
  </si>
  <si>
    <t>FEC.ktoe.BG.Res.HHnew.Thermal.SC.AC.Elec</t>
  </si>
  <si>
    <t>FEC.ktoe.BG.Res.HHnew.Thermal.WH</t>
  </si>
  <si>
    <t>FEC.ktoe.BG.Res.HHnew.Thermal.WH.Solids.Solids</t>
  </si>
  <si>
    <t>FEC.ktoe.BG.Res.HHnew.Thermal.WH.LPG.LPG</t>
  </si>
  <si>
    <t>FEC.ktoe.BG.Res.HHnew.Thermal.WH.Oil.Oil_LiqBio</t>
  </si>
  <si>
    <t>FEC.ktoe.BG.Res.HHnew.Thermal.WH.Gas.NG_Biogas</t>
  </si>
  <si>
    <t>FEC.ktoe.BG.Res.HHnew.Thermal.WH.Biomass.Biomass_Waste</t>
  </si>
  <si>
    <t>FEC.ktoe.BG.Res.HHnew.Thermal.WH.Geo.Geo</t>
  </si>
  <si>
    <t>FEC.ktoe.BG.Res.HHnew.Thermal.WH.DistrHeat.Steam_Distr</t>
  </si>
  <si>
    <t>FEC.ktoe.BG.Res.HHnew.Thermal.WH.Elc.Elec</t>
  </si>
  <si>
    <t>FEC.ktoe.BG.Res.HHnew.Thermal.WH.TotalSolar.Solar</t>
  </si>
  <si>
    <t>FEC.ktoe.BG.Res.HHnew.Thermal.CO</t>
  </si>
  <si>
    <t>FEC.ktoe.BG.Res.HHnew.Thermal.CO.Solids.Solids</t>
  </si>
  <si>
    <t>FEC.ktoe.BG.Res.HHnew.Thermal.CO.LPG.LPG</t>
  </si>
  <si>
    <t>FEC.ktoe.BG.Res.HHnew.Thermal.CO.Gas.NG_Biogas</t>
  </si>
  <si>
    <t>FEC.ktoe.BG.Res.HHnew.Thermal.CO.Biomass.Biomass_Waste</t>
  </si>
  <si>
    <t>FEC.ktoe.BG.Res.HHnew.Thermal.CO.Elc.Elec</t>
  </si>
  <si>
    <t>BG - Thermal energy service in new and renovated households</t>
  </si>
  <si>
    <t>TES.ktoe.BG.Res.HHnew.Thermal</t>
  </si>
  <si>
    <t>TES.ktoe.BG.Res.HHnew.Thermal.SH</t>
  </si>
  <si>
    <t>TES.ktoe.BG.Res.HHnew.Thermal.SH.Solids.Solids</t>
  </si>
  <si>
    <t>TES.ktoe.BG.Res.HHnew.Thermal.SH.LPG.LPG</t>
  </si>
  <si>
    <t>TES.ktoe.BG.Res.HHnew.Thermal.SH.Oil.Oil_LiqBio</t>
  </si>
  <si>
    <t>TES.ktoe.BG.Res.HHnew.Thermal.SH.Gas.NG_Biogas</t>
  </si>
  <si>
    <t>TES.ktoe.BG.Res.HHnew.Thermal.SH.Biomass.Biomass_Waste</t>
  </si>
  <si>
    <t>TES.ktoe.BG.Res.HHnew.Thermal.SH.Geo.Geo</t>
  </si>
  <si>
    <t>TES.ktoe.BG.Res.HHnew.Thermal.SH.DistrHeat.Steam_Distr</t>
  </si>
  <si>
    <t>TES.ktoe.BG.Res.HHnew.Thermal.SH.AdvElc.Elec</t>
  </si>
  <si>
    <t>TES.ktoe.BG.Res.HHnew.Thermal.SH.ConvElc.Elec</t>
  </si>
  <si>
    <t>TES.ktoe.BG.Res.HHnew.Thermal.SH.TotalCirculation.Elec</t>
  </si>
  <si>
    <t>TES.ktoe.BG.Res.HHnew.Thermal.SC</t>
  </si>
  <si>
    <t>TES.ktoe.BG.Res.HHnew.Thermal.SC.AC.Elec</t>
  </si>
  <si>
    <t>TES.ktoe.BG.Res.HHnew.Thermal.WH</t>
  </si>
  <si>
    <t>TES.ktoe.BG.Res.HHnew.Thermal.WH.Solids.Solids</t>
  </si>
  <si>
    <t>TES.ktoe.BG.Res.HHnew.Thermal.WH.LPG.LPG</t>
  </si>
  <si>
    <t>TES.ktoe.BG.Res.HHnew.Thermal.WH.Oil.Oil_LiqBio</t>
  </si>
  <si>
    <t>TES.ktoe.BG.Res.HHnew.Thermal.WH.Gas.NG_Biogas</t>
  </si>
  <si>
    <t>TES.ktoe.BG.Res.HHnew.Thermal.WH.Biomass.Biomass_Waste</t>
  </si>
  <si>
    <t>TES.ktoe.BG.Res.HHnew.Thermal.WH.Geo.Geo</t>
  </si>
  <si>
    <t>TES.ktoe.BG.Res.HHnew.Thermal.WH.DistrHeat.Steam_Distr</t>
  </si>
  <si>
    <t>TES.ktoe.BG.Res.HHnew.Thermal.WH.Elc.Elec</t>
  </si>
  <si>
    <t>TES.ktoe.BG.Res.HHnew.Thermal.WH.TotalSolar.Solar</t>
  </si>
  <si>
    <t>TES.ktoe.BG.Res.HHnew.Thermal.CO</t>
  </si>
  <si>
    <t>TES.ktoe.BG.Res.HHnew.Thermal.CO.Solids.Solids</t>
  </si>
  <si>
    <t>TES.ktoe.BG.Res.HHnew.Thermal.CO.LPG.LPG</t>
  </si>
  <si>
    <t>TES.ktoe.BG.Res.HHnew.Thermal.CO.Gas.NG_Biogas</t>
  </si>
  <si>
    <t>TES.ktoe.BG.Res.HHnew.Thermal.CO.Biomass.Biomass_Waste</t>
  </si>
  <si>
    <t>TES.ktoe.BG.Res.HHnew.Thermal.CO.Elc.Elec</t>
  </si>
  <si>
    <t>BG - System efficiency indicator of new and renovated households</t>
  </si>
  <si>
    <t>Eff.ratio.BG.Res.HHnew.Thermal</t>
  </si>
  <si>
    <t>Eff.ratio.BG.Res.HHnew.Thermal.SH</t>
  </si>
  <si>
    <t>Eff.ratio.BG.Res.HHnew.Thermal.SH.Solids.Solids</t>
  </si>
  <si>
    <t>Eff.ratio.BG.Res.HHnew.Thermal.SH.LPG.LPG</t>
  </si>
  <si>
    <t>Eff.ratio.BG.Res.HHnew.Thermal.SH.Oil.Oil_LiqBio</t>
  </si>
  <si>
    <t>Eff.ratio.BG.Res.HHnew.Thermal.SH.Gas.NG_Biogas</t>
  </si>
  <si>
    <t>Eff.ratio.BG.Res.HHnew.Thermal.SH.Biomass.Biomass_Waste</t>
  </si>
  <si>
    <t>Eff.ratio.BG.Res.HHnew.Thermal.SH.Geo.Geo</t>
  </si>
  <si>
    <t>Eff.ratio.BG.Res.HHnew.Thermal.SH.DistrHeat.Steam_Distr</t>
  </si>
  <si>
    <t>Eff.ratio.BG.Res.HHnew.Thermal.SH.AdvElc.Elec</t>
  </si>
  <si>
    <t>Eff.ratio.BG.Res.HHnew.Thermal.SH.ConvElc.Elec</t>
  </si>
  <si>
    <t>Eff.ratio.BG.Res.HHnew.Thermal.SH.TotalCirculation.Elec</t>
  </si>
  <si>
    <t>Eff.ratio.BG.Res.HHnew.Thermal.SC</t>
  </si>
  <si>
    <t>Eff.ratio.BG.Res.HHnew.Thermal.SC.AC.Elec</t>
  </si>
  <si>
    <t>Eff.ratio.BG.Res.HHnew.Thermal.WH</t>
  </si>
  <si>
    <t>Eff.ratio.BG.Res.HHnew.Thermal.WH.Solids.Solids</t>
  </si>
  <si>
    <t>Eff.ratio.BG.Res.HHnew.Thermal.WH.LPG.LPG</t>
  </si>
  <si>
    <t>Eff.ratio.BG.Res.HHnew.Thermal.WH.Oil.Oil_LiqBio</t>
  </si>
  <si>
    <t>Eff.ratio.BG.Res.HHnew.Thermal.WH.Gas.NG_Biogas</t>
  </si>
  <si>
    <t>Eff.ratio.BG.Res.HHnew.Thermal.WH.Biomass.Biomass_Waste</t>
  </si>
  <si>
    <t>Eff.ratio.BG.Res.HHnew.Thermal.WH.Geo.Geo</t>
  </si>
  <si>
    <t>Eff.ratio.BG.Res.HHnew.Thermal.WH.DistrHeat.Steam_Distr</t>
  </si>
  <si>
    <t>Eff.ratio.BG.Res.HHnew.Thermal.WH.Elc.Elec</t>
  </si>
  <si>
    <t>Eff.ratio.BG.Res.HHnew.Thermal.WH.TotalSolar.Solar</t>
  </si>
  <si>
    <t>Eff.ratio.BG.Res.HHnew.Thermal.CO</t>
  </si>
  <si>
    <t>Eff.ratio.BG.Res.HHnew.Thermal.CO.Solids.Solids</t>
  </si>
  <si>
    <t>Eff.ratio.BG.Res.HHnew.Thermal.CO.LPG.LPG</t>
  </si>
  <si>
    <t>Eff.ratio.BG.Res.HHnew.Thermal.CO.Gas.NG_Biogas</t>
  </si>
  <si>
    <t>Eff.ratio.BG.Res.HHnew.Thermal.CO.Biomass.Biomass_Waste</t>
  </si>
  <si>
    <t>Eff.ratio.BG.Res.HHnew.Thermal.CO.Elc.Elec</t>
  </si>
  <si>
    <t>BG - CO2 emissions in new and renovated households</t>
  </si>
  <si>
    <t>EMI.ktCO2.BG.Res.HHnew.Thermal</t>
  </si>
  <si>
    <t>EMI.ktCO2.BG.Res.HHnew.Thermal.SH</t>
  </si>
  <si>
    <t>EMI.ktCO2.BG.Res.HHnew.Thermal.SH.Solids.Solids</t>
  </si>
  <si>
    <t>EMI.ktCO2.BG.Res.HHnew.Thermal.SH.LPG.LPG</t>
  </si>
  <si>
    <t>EMI.ktCO2.BG.Res.HHnew.Thermal.SH.Oil.Oil_LiqBio</t>
  </si>
  <si>
    <t>EMI.ktCO2.BG.Res.HHnew.Thermal.SH.Gas.NG_Biogas</t>
  </si>
  <si>
    <t>EMI.ktCO2.BG.Res.HHnew.Thermal.SH.Biomass.Biomass_Waste</t>
  </si>
  <si>
    <t>EMI.ktCO2.BG.Res.HHnew.Thermal.SH.Geo.Geo</t>
  </si>
  <si>
    <t>EMI.ktCO2.BG.Res.HHnew.Thermal.SH.DistrHeat.Steam_Distr</t>
  </si>
  <si>
    <t>EMI.ktCO2.BG.Res.HHnew.Thermal.SH.AdvElc.Elec</t>
  </si>
  <si>
    <t>EMI.ktCO2.BG.Res.HHnew.Thermal.SH.ConvElc.Elec</t>
  </si>
  <si>
    <t>EMI.ktCO2.BG.Res.HHnew.Thermal.SH.TotalCirculation.Elec</t>
  </si>
  <si>
    <t>EMI.ktCO2.BG.Res.HHnew.Thermal.SC</t>
  </si>
  <si>
    <t>EMI.ktCO2.BG.Res.HHnew.Thermal.SC.AC.Elec</t>
  </si>
  <si>
    <t>EMI.ktCO2.BG.Res.HHnew.Thermal.WH</t>
  </si>
  <si>
    <t>EMI.ktCO2.BG.Res.HHnew.Thermal.WH.Solids.Solids</t>
  </si>
  <si>
    <t>EMI.ktCO2.BG.Res.HHnew.Thermal.WH.LPG.LPG</t>
  </si>
  <si>
    <t>EMI.ktCO2.BG.Res.HHnew.Thermal.WH.Oil.Oil_LiqBio</t>
  </si>
  <si>
    <t>EMI.ktCO2.BG.Res.HHnew.Thermal.WH.Gas.NG_Biogas</t>
  </si>
  <si>
    <t>EMI.ktCO2.BG.Res.HHnew.Thermal.WH.Biomass.Biomass_Waste</t>
  </si>
  <si>
    <t>EMI.ktCO2.BG.Res.HHnew.Thermal.WH.Geo.Geo</t>
  </si>
  <si>
    <t>EMI.ktCO2.BG.Res.HHnew.Thermal.WH.DistrHeat.Steam_Distr</t>
  </si>
  <si>
    <t>EMI.ktCO2.BG.Res.HHnew.Thermal.WH.Elc.Elec</t>
  </si>
  <si>
    <t>EMI.ktCO2.BG.Res.HHnew.Thermal.WH.TotalSolar.Solar</t>
  </si>
  <si>
    <t>EMI.ktCO2.BG.Res.HHnew.Thermal.CO</t>
  </si>
  <si>
    <t>EMI.ktCO2.BG.Res.HHnew.Thermal.CO.Solids.Solids</t>
  </si>
  <si>
    <t>EMI.ktCO2.BG.Res.HHnew.Thermal.CO.LPG.LPG</t>
  </si>
  <si>
    <t>EMI.ktCO2.BG.Res.HHnew.Thermal.CO.Gas.NG_Biogas</t>
  </si>
  <si>
    <t>EMI.ktCO2.BG.Res.HHnew.Thermal.CO.Biomass.Biomass_Waste</t>
  </si>
  <si>
    <t>EMI.ktCO2.BG.Res.HHnew.Thermal.CO.Elc.Elec</t>
  </si>
  <si>
    <t>BG - Final energy consumption of new and renovated households (per household)</t>
  </si>
  <si>
    <t>FEC_per_household.kWh.BG.Res.HHnew.Thermal</t>
  </si>
  <si>
    <t>FEC_per_household.kWh.BG.Res.HHnew.Thermal.SH</t>
  </si>
  <si>
    <t>FEC_per_household.kWh.BG.Res.HHnew.Thermal.SH.Solids.Solids</t>
  </si>
  <si>
    <t>FEC_per_household.kWh.BG.Res.HHnew.Thermal.SH.LPG.LPG</t>
  </si>
  <si>
    <t>FEC_per_household.kWh.BG.Res.HHnew.Thermal.SH.Oil.Oil_LiqBio</t>
  </si>
  <si>
    <t>FEC_per_household.kWh.BG.Res.HHnew.Thermal.SH.Gas.NG_Biogas</t>
  </si>
  <si>
    <t>FEC_per_household.kWh.BG.Res.HHnew.Thermal.SH.Biomass.Biomass_Waste</t>
  </si>
  <si>
    <t>FEC_per_household.kWh.BG.Res.HHnew.Thermal.SH.Geo.Geo</t>
  </si>
  <si>
    <t>FEC_per_household.kWh.BG.Res.HHnew.Thermal.SH.DistrHeat.Steam_Distr</t>
  </si>
  <si>
    <t>FEC_per_household.kWh.BG.Res.HHnew.Thermal.SH.AdvElc.Elec</t>
  </si>
  <si>
    <t>FEC_per_household.kWh.BG.Res.HHnew.Thermal.SH.ConvElc.Elec</t>
  </si>
  <si>
    <t>FEC_per_household.kWh.BG.Res.HHnew.Thermal.SH.TotalCirculation.Elec</t>
  </si>
  <si>
    <t>FEC_per_household.kWh.BG.Res.HHnew.Thermal.SC</t>
  </si>
  <si>
    <t>FEC_per_household.kWh.BG.Res.HHnew.Thermal.SC.AC.Elec</t>
  </si>
  <si>
    <t>FEC_per_household.kWh.BG.Res.HHnew.Thermal.WH</t>
  </si>
  <si>
    <t>FEC_per_household.kWh.BG.Res.HHnew.Thermal.WH.Solids.Solids</t>
  </si>
  <si>
    <t>FEC_per_household.kWh.BG.Res.HHnew.Thermal.WH.LPG.LPG</t>
  </si>
  <si>
    <t>FEC_per_household.kWh.BG.Res.HHnew.Thermal.WH.Oil.Oil_LiqBio</t>
  </si>
  <si>
    <t>FEC_per_household.kWh.BG.Res.HHnew.Thermal.WH.Gas.NG_Biogas</t>
  </si>
  <si>
    <t>FEC_per_household.kWh.BG.Res.HHnew.Thermal.WH.Biomass.Biomass_Waste</t>
  </si>
  <si>
    <t>FEC_per_household.kWh.BG.Res.HHnew.Thermal.WH.Geo.Geo</t>
  </si>
  <si>
    <t>FEC_per_household.kWh.BG.Res.HHnew.Thermal.WH.DistrHeat.Steam_Distr</t>
  </si>
  <si>
    <t>FEC_per_household.kWh.BG.Res.HHnew.Thermal.WH.Elc.Elec</t>
  </si>
  <si>
    <t>FEC_per_household.kWh.BG.Res.HHnew.Thermal.WH.TotalSolar.Solar</t>
  </si>
  <si>
    <t>FEC_per_household.kWh.BG.Res.HHnew.Thermal.CO</t>
  </si>
  <si>
    <t>FEC_per_household.kWh.BG.Res.HHnew.Thermal.CO.Solids.Solids</t>
  </si>
  <si>
    <t>FEC_per_household.kWh.BG.Res.HHnew.Thermal.CO.LPG.LPG</t>
  </si>
  <si>
    <t>FEC_per_household.kWh.BG.Res.HHnew.Thermal.CO.Gas.NG_Biogas</t>
  </si>
  <si>
    <t>FEC_per_household.kWh.BG.Res.HHnew.Thermal.CO.Biomass.Biomass_Waste</t>
  </si>
  <si>
    <t>FEC_per_household.kWh.BG.Res.HHnew.Thermal.CO.Elc.Elec</t>
  </si>
  <si>
    <t>BG - Thermal energy service of new and renovated households (per household)</t>
  </si>
  <si>
    <t>TES_per_household.kWh.BG.Res.HHnew.Thermal</t>
  </si>
  <si>
    <t>TES_per_household.kWh.BG.Res.HHnew.Thermal.SH</t>
  </si>
  <si>
    <t>TES_per_household.kWh.BG.Res.HHnew.Thermal.SH.Solids.Solids</t>
  </si>
  <si>
    <t>TES_per_household.kWh.BG.Res.HHnew.Thermal.SH.LPG.LPG</t>
  </si>
  <si>
    <t>TES_per_household.kWh.BG.Res.HHnew.Thermal.SH.Oil.Oil_LiqBio</t>
  </si>
  <si>
    <t>TES_per_household.kWh.BG.Res.HHnew.Thermal.SH.Gas.NG_Biogas</t>
  </si>
  <si>
    <t>TES_per_household.kWh.BG.Res.HHnew.Thermal.SH.Biomass.Biomass_Waste</t>
  </si>
  <si>
    <t>TES_per_household.kWh.BG.Res.HHnew.Thermal.SH.Geo.Geo</t>
  </si>
  <si>
    <t>TES_per_household.kWh.BG.Res.HHnew.Thermal.SH.DistrHeat.Steam_Distr</t>
  </si>
  <si>
    <t>TES_per_household.kWh.BG.Res.HHnew.Thermal.SH.AdvElc.Elec</t>
  </si>
  <si>
    <t>TES_per_household.kWh.BG.Res.HHnew.Thermal.SH.ConvElc.Elec</t>
  </si>
  <si>
    <t>TES_per_household.kWh.BG.Res.HHnew.Thermal.SH.TotalCirculation.Elec</t>
  </si>
  <si>
    <t>TES_per_household.kWh.BG.Res.HHnew.Thermal.SC</t>
  </si>
  <si>
    <t>TES_per_household.kWh.BG.Res.HHnew.Thermal.SC.AC.Elec</t>
  </si>
  <si>
    <t>TES_per_household.kWh.BG.Res.HHnew.Thermal.WH</t>
  </si>
  <si>
    <t>TES_per_household.kWh.BG.Res.HHnew.Thermal.WH.Solids.Solids</t>
  </si>
  <si>
    <t>TES_per_household.kWh.BG.Res.HHnew.Thermal.WH.LPG.LPG</t>
  </si>
  <si>
    <t>TES_per_household.kWh.BG.Res.HHnew.Thermal.WH.Oil.Oil_LiqBio</t>
  </si>
  <si>
    <t>TES_per_household.kWh.BG.Res.HHnew.Thermal.WH.Gas.NG_Biogas</t>
  </si>
  <si>
    <t>TES_per_household.kWh.BG.Res.HHnew.Thermal.WH.Biomass.Biomass_Waste</t>
  </si>
  <si>
    <t>TES_per_household.kWh.BG.Res.HHnew.Thermal.WH.Geo.Geo</t>
  </si>
  <si>
    <t>TES_per_household.kWh.BG.Res.HHnew.Thermal.WH.DistrHeat.Steam_Distr</t>
  </si>
  <si>
    <t>TES_per_household.kWh.BG.Res.HHnew.Thermal.WH.Elc.Elec</t>
  </si>
  <si>
    <t>TES_per_household.kWh.BG.Res.HHnew.Thermal.WH.TotalSolar.Solar</t>
  </si>
  <si>
    <t>TES_per_household.kWh.BG.Res.HHnew.Thermal.CO</t>
  </si>
  <si>
    <t>TES_per_household.kWh.BG.Res.HHnew.Thermal.CO.Solids.Solids</t>
  </si>
  <si>
    <t>TES_per_household.kWh.BG.Res.HHnew.Thermal.CO.LPG.LPG</t>
  </si>
  <si>
    <t>TES_per_household.kWh.BG.Res.HHnew.Thermal.CO.Gas.NG_Biogas</t>
  </si>
  <si>
    <t>TES_per_household.kWh.BG.Res.HHnew.Thermal.CO.Biomass.Biomass_Waste</t>
  </si>
  <si>
    <t>TES_per_household.kWh.BG.Res.HHnew.Thermal.CO.Elc.Elec</t>
  </si>
  <si>
    <t>BG - CO2 emissions in new and renovated households (per household)</t>
  </si>
  <si>
    <t>EMI_per_household.kgCO2.BG.Res.HHnew.Thermal</t>
  </si>
  <si>
    <t>EMI_per_household.kgCO2.BG.Res.HHnew.Thermal.SH</t>
  </si>
  <si>
    <t>EMI_per_household.kgCO2.BG.Res.HHnew.Thermal.SH.Solids.Solids</t>
  </si>
  <si>
    <t>EMI_per_household.kgCO2.BG.Res.HHnew.Thermal.SH.LPG.LPG</t>
  </si>
  <si>
    <t>EMI_per_household.kgCO2.BG.Res.HHnew.Thermal.SH.Oil.Oil_LiqBio</t>
  </si>
  <si>
    <t>EMI_per_household.kgCO2.BG.Res.HHnew.Thermal.SH.Gas.NG_Biogas</t>
  </si>
  <si>
    <t>EMI_per_household.kgCO2.BG.Res.HHnew.Thermal.SH.Biomass.Biomass_Waste</t>
  </si>
  <si>
    <t>EMI_per_household.kgCO2.BG.Res.HHnew.Thermal.SH.Geo.Geo</t>
  </si>
  <si>
    <t>EMI_per_household.kgCO2.BG.Res.HHnew.Thermal.SH.DistrHeat.Steam_Distr</t>
  </si>
  <si>
    <t>EMI_per_household.kgCO2.BG.Res.HHnew.Thermal.SH.AdvElc.Elec</t>
  </si>
  <si>
    <t>EMI_per_household.kgCO2.BG.Res.HHnew.Thermal.SH.ConvElc.Elec</t>
  </si>
  <si>
    <t>EMI_per_household.kgCO2.BG.Res.HHnew.Thermal.SH.TotalCirculation.Elec</t>
  </si>
  <si>
    <t>EMI_per_household.kgCO2.BG.Res.HHnew.Thermal.SC</t>
  </si>
  <si>
    <t>EMI_per_household.kgCO2.BG.Res.HHnew.Thermal.SC.AC.Elec</t>
  </si>
  <si>
    <t>EMI_per_household.kgCO2.BG.Res.HHnew.Thermal.WH</t>
  </si>
  <si>
    <t>EMI_per_household.kgCO2.BG.Res.HHnew.Thermal.WH.Solids.Solids</t>
  </si>
  <si>
    <t>EMI_per_household.kgCO2.BG.Res.HHnew.Thermal.WH.LPG.LPG</t>
  </si>
  <si>
    <t>EMI_per_household.kgCO2.BG.Res.HHnew.Thermal.WH.Oil.Oil_LiqBio</t>
  </si>
  <si>
    <t>EMI_per_household.kgCO2.BG.Res.HHnew.Thermal.WH.Gas.NG_Biogas</t>
  </si>
  <si>
    <t>EMI_per_household.kgCO2.BG.Res.HHnew.Thermal.WH.Biomass.Biomass_Waste</t>
  </si>
  <si>
    <t>EMI_per_household.kgCO2.BG.Res.HHnew.Thermal.WH.Geo.Geo</t>
  </si>
  <si>
    <t>EMI_per_household.kgCO2.BG.Res.HHnew.Thermal.WH.DistrHeat.Steam_Distr</t>
  </si>
  <si>
    <t>EMI_per_household.kgCO2.BG.Res.HHnew.Thermal.WH.Elc.Elec</t>
  </si>
  <si>
    <t>EMI_per_household.kgCO2.BG.Res.HHnew.Thermal.WH.TotalSolar.Solar</t>
  </si>
  <si>
    <t>EMI_per_household.kgCO2.BG.Res.HHnew.Thermal.CO</t>
  </si>
  <si>
    <t>EMI_per_household.kgCO2.BG.Res.HHnew.Thermal.CO.Solids.Solids</t>
  </si>
  <si>
    <t>EMI_per_household.kgCO2.BG.Res.HHnew.Thermal.CO.LPG.LPG</t>
  </si>
  <si>
    <t>EMI_per_household.kgCO2.BG.Res.HHnew.Thermal.CO.Gas.NG_Biogas</t>
  </si>
  <si>
    <t>EMI_per_household.kgCO2.BG.Res.HHnew.Thermal.CO.Biomass.Biomass_Waste</t>
  </si>
  <si>
    <t>EMI_per_household.kgCO2.BG.Res.HHnew.Thermal.CO.Elc.Elec</t>
  </si>
  <si>
    <t>BG - Final energy consumption in new and renovated households per surface area</t>
  </si>
  <si>
    <t>FEC_per_sqm.kWh.BG.Res.HHnew.Thermal</t>
  </si>
  <si>
    <t>FEC_per_sqm.kWh.BG.Res.HHnew.Thermal.SH</t>
  </si>
  <si>
    <t>FEC_per_sqm.kWh.BG.Res.HHnew.Thermal.SH.Solids.Solids</t>
  </si>
  <si>
    <t>FEC_per_sqm.kWh.BG.Res.HHnew.Thermal.SH.LPG.LPG</t>
  </si>
  <si>
    <t>FEC_per_sqm.kWh.BG.Res.HHnew.Thermal.SH.Oil.Oil_LiqBio</t>
  </si>
  <si>
    <t>FEC_per_sqm.kWh.BG.Res.HHnew.Thermal.SH.Gas.NG_Biogas</t>
  </si>
  <si>
    <t>FEC_per_sqm.kWh.BG.Res.HHnew.Thermal.SH.Biomass.Biomass_Waste</t>
  </si>
  <si>
    <t>FEC_per_sqm.kWh.BG.Res.HHnew.Thermal.SH.Geo.Geo</t>
  </si>
  <si>
    <t>FEC_per_sqm.kWh.BG.Res.HHnew.Thermal.SH.DistrHeat.Steam_Distr</t>
  </si>
  <si>
    <t>FEC_per_sqm.kWh.BG.Res.HHnew.Thermal.SH.AdvElc.Elec</t>
  </si>
  <si>
    <t>FEC_per_sqm.kWh.BG.Res.HHnew.Thermal.SH.ConvElc.Elec</t>
  </si>
  <si>
    <t>FEC_per_sqm.kWh.BG.Res.HHnew.Thermal.SH.TotalCirculation.Elec</t>
  </si>
  <si>
    <t>FEC_per_sqm.kWh.BG.Res.HHnew.Thermal.SC</t>
  </si>
  <si>
    <t>FEC_per_sqm.kWh.BG.Res.HHnew.Thermal.SC.AC.Elec</t>
  </si>
  <si>
    <t>FEC_per_sqm.kWh.BG.Res.HHnew.Thermal.WH</t>
  </si>
  <si>
    <t>FEC_per_sqm.kWh.BG.Res.HHnew.Thermal.WH.Solids.Solids</t>
  </si>
  <si>
    <t>FEC_per_sqm.kWh.BG.Res.HHnew.Thermal.WH.LPG.LPG</t>
  </si>
  <si>
    <t>FEC_per_sqm.kWh.BG.Res.HHnew.Thermal.WH.Oil.Oil_LiqBio</t>
  </si>
  <si>
    <t>FEC_per_sqm.kWh.BG.Res.HHnew.Thermal.WH.Gas.NG_Biogas</t>
  </si>
  <si>
    <t>FEC_per_sqm.kWh.BG.Res.HHnew.Thermal.WH.Biomass.Biomass_Waste</t>
  </si>
  <si>
    <t>FEC_per_sqm.kWh.BG.Res.HHnew.Thermal.WH.Geo.Geo</t>
  </si>
  <si>
    <t>FEC_per_sqm.kWh.BG.Res.HHnew.Thermal.WH.DistrHeat.Steam_Distr</t>
  </si>
  <si>
    <t>FEC_per_sqm.kWh.BG.Res.HHnew.Thermal.WH.Elc.Elec</t>
  </si>
  <si>
    <t>FEC_per_sqm.kWh.BG.Res.HHnew.Thermal.WH.TotalSolar.Solar</t>
  </si>
  <si>
    <t>FEC_per_sqm.kWh.BG.Res.HHnew.Thermal.CO</t>
  </si>
  <si>
    <t>FEC_per_sqm.kWh.BG.Res.HHnew.Thermal.CO.Solids.Solids</t>
  </si>
  <si>
    <t>FEC_per_sqm.kWh.BG.Res.HHnew.Thermal.CO.LPG.LPG</t>
  </si>
  <si>
    <t>FEC_per_sqm.kWh.BG.Res.HHnew.Thermal.CO.Gas.NG_Biogas</t>
  </si>
  <si>
    <t>FEC_per_sqm.kWh.BG.Res.HHnew.Thermal.CO.Biomass.Biomass_Waste</t>
  </si>
  <si>
    <t>FEC_per_sqm.kWh.BG.Res.HHnew.Thermal.CO.Elc.Elec</t>
  </si>
  <si>
    <t>BG - Thermal energy service in new and renovated households per surface area</t>
  </si>
  <si>
    <t>TES_per_sqm.kWh.BG.Res.HHnew.Thermal</t>
  </si>
  <si>
    <t>TES_per_sqm.kWh.BG.Res.HHnew.Thermal.SH</t>
  </si>
  <si>
    <t>TES_per_sqm.kWh.BG.Res.HHnew.Thermal.SH.Solids.Solids</t>
  </si>
  <si>
    <t>TES_per_sqm.kWh.BG.Res.HHnew.Thermal.SH.LPG.LPG</t>
  </si>
  <si>
    <t>TES_per_sqm.kWh.BG.Res.HHnew.Thermal.SH.Oil.Oil_LiqBio</t>
  </si>
  <si>
    <t>TES_per_sqm.kWh.BG.Res.HHnew.Thermal.SH.Gas.NG_Biogas</t>
  </si>
  <si>
    <t>TES_per_sqm.kWh.BG.Res.HHnew.Thermal.SH.Biomass.Biomass_Waste</t>
  </si>
  <si>
    <t>TES_per_sqm.kWh.BG.Res.HHnew.Thermal.SH.Geo.Geo</t>
  </si>
  <si>
    <t>TES_per_sqm.kWh.BG.Res.HHnew.Thermal.SH.DistrHeat.Steam_Distr</t>
  </si>
  <si>
    <t>TES_per_sqm.kWh.BG.Res.HHnew.Thermal.SH.AdvElc.Elec</t>
  </si>
  <si>
    <t>TES_per_sqm.kWh.BG.Res.HHnew.Thermal.SH.ConvElc.Elec</t>
  </si>
  <si>
    <t>TES_per_sqm.kWh.BG.Res.HHnew.Thermal.SH.TotalCirculation.Elec</t>
  </si>
  <si>
    <t>TES_per_sqm.kWh.BG.Res.HHnew.Thermal.SC</t>
  </si>
  <si>
    <t>TES_per_sqm.kWh.BG.Res.HHnew.Thermal.SC.AC.Elec</t>
  </si>
  <si>
    <t>TES_per_sqm.kWh.BG.Res.HHnew.Thermal.WH</t>
  </si>
  <si>
    <t>TES_per_sqm.kWh.BG.Res.HHnew.Thermal.WH.Solids.Solids</t>
  </si>
  <si>
    <t>TES_per_sqm.kWh.BG.Res.HHnew.Thermal.WH.LPG.LPG</t>
  </si>
  <si>
    <t>TES_per_sqm.kWh.BG.Res.HHnew.Thermal.WH.Oil.Oil_LiqBio</t>
  </si>
  <si>
    <t>TES_per_sqm.kWh.BG.Res.HHnew.Thermal.WH.Gas.NG_Biogas</t>
  </si>
  <si>
    <t>TES_per_sqm.kWh.BG.Res.HHnew.Thermal.WH.Biomass.Biomass_Waste</t>
  </si>
  <si>
    <t>TES_per_sqm.kWh.BG.Res.HHnew.Thermal.WH.Geo.Geo</t>
  </si>
  <si>
    <t>TES_per_sqm.kWh.BG.Res.HHnew.Thermal.WH.DistrHeat.Steam_Distr</t>
  </si>
  <si>
    <t>TES_per_sqm.kWh.BG.Res.HHnew.Thermal.WH.Elc.Elec</t>
  </si>
  <si>
    <t>TES_per_sqm.kWh.BG.Res.HHnew.Thermal.WH.TotalSolar.Solar</t>
  </si>
  <si>
    <t>TES_per_sqm.kWh.BG.Res.HHnew.Thermal.CO</t>
  </si>
  <si>
    <t>TES_per_sqm.kWh.BG.Res.HHnew.Thermal.CO.Solids.Solids</t>
  </si>
  <si>
    <t>TES_per_sqm.kWh.BG.Res.HHnew.Thermal.CO.LPG.LPG</t>
  </si>
  <si>
    <t>TES_per_sqm.kWh.BG.Res.HHnew.Thermal.CO.Gas.NG_Biogas</t>
  </si>
  <si>
    <t>TES_per_sqm.kWh.BG.Res.HHnew.Thermal.CO.Biomass.Biomass_Waste</t>
  </si>
  <si>
    <t>TES_per_sqm.kWh.BG.Res.HHnew.Thermal.CO.Elc.Elec</t>
  </si>
  <si>
    <t>BG - CO2 emissions in new and renovated households per surface area</t>
  </si>
  <si>
    <t>EMI_per_sqm.kgCO2.BG.Res.HHnew.Thermal</t>
  </si>
  <si>
    <t>EMI_per_sqm.kgCO2.BG.Res.HHnew.Thermal.SH</t>
  </si>
  <si>
    <t>EMI_per_sqm.kgCO2.BG.Res.HHnew.Thermal.SH.Solids.Solids</t>
  </si>
  <si>
    <t>EMI_per_sqm.kgCO2.BG.Res.HHnew.Thermal.SH.LPG.LPG</t>
  </si>
  <si>
    <t>EMI_per_sqm.kgCO2.BG.Res.HHnew.Thermal.SH.Oil.Oil_LiqBio</t>
  </si>
  <si>
    <t>EMI_per_sqm.kgCO2.BG.Res.HHnew.Thermal.SH.Gas.NG_Biogas</t>
  </si>
  <si>
    <t>EMI_per_sqm.kgCO2.BG.Res.HHnew.Thermal.SH.Biomass.Biomass_Waste</t>
  </si>
  <si>
    <t>EMI_per_sqm.kgCO2.BG.Res.HHnew.Thermal.SH.Geo.Geo</t>
  </si>
  <si>
    <t>EMI_per_sqm.kgCO2.BG.Res.HHnew.Thermal.SH.DistrHeat.Steam_Distr</t>
  </si>
  <si>
    <t>EMI_per_sqm.kgCO2.BG.Res.HHnew.Thermal.SH.AdvElc.Elec</t>
  </si>
  <si>
    <t>EMI_per_sqm.kgCO2.BG.Res.HHnew.Thermal.SH.ConvElc.Elec</t>
  </si>
  <si>
    <t>EMI_per_sqm.kgCO2.BG.Res.HHnew.Thermal.SH.TotalCirculation.Elec</t>
  </si>
  <si>
    <t>EMI_per_sqm.kgCO2.BG.Res.HHnew.Thermal.SC</t>
  </si>
  <si>
    <t>EMI_per_sqm.kgCO2.BG.Res.HHnew.Thermal.SC.AC.Elec</t>
  </si>
  <si>
    <t>EMI_per_sqm.kgCO2.BG.Res.HHnew.Thermal.WH</t>
  </si>
  <si>
    <t>EMI_per_sqm.kgCO2.BG.Res.HHnew.Thermal.WH.Solids.Solids</t>
  </si>
  <si>
    <t>EMI_per_sqm.kgCO2.BG.Res.HHnew.Thermal.WH.LPG.LPG</t>
  </si>
  <si>
    <t>EMI_per_sqm.kgCO2.BG.Res.HHnew.Thermal.WH.Oil.Oil_LiqBio</t>
  </si>
  <si>
    <t>EMI_per_sqm.kgCO2.BG.Res.HHnew.Thermal.WH.Gas.NG_Biogas</t>
  </si>
  <si>
    <t>EMI_per_sqm.kgCO2.BG.Res.HHnew.Thermal.WH.Biomass.Biomass_Waste</t>
  </si>
  <si>
    <t>EMI_per_sqm.kgCO2.BG.Res.HHnew.Thermal.WH.Geo.Geo</t>
  </si>
  <si>
    <t>EMI_per_sqm.kgCO2.BG.Res.HHnew.Thermal.WH.DistrHeat.Steam_Distr</t>
  </si>
  <si>
    <t>EMI_per_sqm.kgCO2.BG.Res.HHnew.Thermal.WH.Elc.Elec</t>
  </si>
  <si>
    <t>EMI_per_sqm.kgCO2.BG.Res.HHnew.Thermal.WH.TotalSolar.Solar</t>
  </si>
  <si>
    <t>EMI_per_sqm.kgCO2.BG.Res.HHnew.Thermal.CO</t>
  </si>
  <si>
    <t>EMI_per_sqm.kgCO2.BG.Res.HHnew.Thermal.CO.Solids.Solids</t>
  </si>
  <si>
    <t>EMI_per_sqm.kgCO2.BG.Res.HHnew.Thermal.CO.LPG.LPG</t>
  </si>
  <si>
    <t>EMI_per_sqm.kgCO2.BG.Res.HHnew.Thermal.CO.Gas.NG_Biogas</t>
  </si>
  <si>
    <t>EMI_per_sqm.kgCO2.BG.Res.HHnew.Thermal.CO.Biomass.Biomass_Waste</t>
  </si>
  <si>
    <t>EMI_per_sqm.kgCO2.BG.Res.HHnew.Thermal.CO.Elc.Elec</t>
  </si>
  <si>
    <t>FEC.ktoe.BG.Res.HH.Appl.RF</t>
  </si>
  <si>
    <t>FEC.ktoe.BG.Res.HH.Appl.WM</t>
  </si>
  <si>
    <t>FEC.ktoe.BG.Res.HH.Appl.DR</t>
  </si>
  <si>
    <t>FEC.ktoe.BG.Res.HH.Appl.DW</t>
  </si>
  <si>
    <t>FEC.ktoe.BG.Res.HH.Appl.TV</t>
  </si>
  <si>
    <t>FEC.ktoe.BG.Res.HH.Appl.IT</t>
  </si>
  <si>
    <t>FEC.ktoe.BG.Res.HH.Appl.LI</t>
  </si>
  <si>
    <t>FEC.ktoe.BG.Res.HH.Appl.OA</t>
  </si>
  <si>
    <t>Size.MW.BG.Res.HH.Appl</t>
  </si>
  <si>
    <t>Size.MW.BG.Res.HH.Appl.RF</t>
  </si>
  <si>
    <t>Size.MW.BG.Res.HH.Appl.WM</t>
  </si>
  <si>
    <t>Size.MW.BG.Res.HH.Appl.DR</t>
  </si>
  <si>
    <t>Size.MW.BG.Res.HH.Appl.DW</t>
  </si>
  <si>
    <t>Size.MW.BG.Res.HH.Appl.TV</t>
  </si>
  <si>
    <t>Size.MW.BG.Res.HH.Appl.IT</t>
  </si>
  <si>
    <t>Size.MW.BG.Res.HH.Appl.LI</t>
  </si>
  <si>
    <t>Size.MW.BG.Res.HH.Appl.OA</t>
  </si>
  <si>
    <t>NUM.number.BG.Res.HH.Appl.RF</t>
  </si>
  <si>
    <t>NUM.number.BG.Res.HH.Appl.WM</t>
  </si>
  <si>
    <t>NUM.number.BG.Res.HH.Appl.DR</t>
  </si>
  <si>
    <t>NUM.number.BG.Res.HH.Appl.DW</t>
  </si>
  <si>
    <t>NUM.number.BG.Res.HH.Appl.TV</t>
  </si>
  <si>
    <t>NUM.number.BG.Res.HH.Appl.IT</t>
  </si>
  <si>
    <t>NUM.number.BG.Res.HH.Appl.LI</t>
  </si>
  <si>
    <t>NUM.number.BG.Res.HH.Appl.OA</t>
  </si>
  <si>
    <t>NUM.number.BG.Res.HH.Applnew.RF</t>
  </si>
  <si>
    <t>NUM.number.BG.Res.HH.Applnew.WM</t>
  </si>
  <si>
    <t>NUM.number.BG.Res.HH.Applnew.DR</t>
  </si>
  <si>
    <t>NUM.number.BG.Res.HH.Applnew.DW</t>
  </si>
  <si>
    <t>NUM.number.BG.Res.HH.Applnew.TV</t>
  </si>
  <si>
    <t>NUM.number.BG.Res.HH.Applnew.IT</t>
  </si>
  <si>
    <t>NUM.number.BG.Res.HH.Applnew.LI</t>
  </si>
  <si>
    <t>NUM.number.BG.Res.HH.Applnew.OA</t>
  </si>
  <si>
    <t>NUM.number.BG.Res.HH.Applrepl.RF</t>
  </si>
  <si>
    <t>NUM.number.BG.Res.HH.Applrepl.WM</t>
  </si>
  <si>
    <t>NUM.number.BG.Res.HH.Applrepl.DR</t>
  </si>
  <si>
    <t>NUM.number.BG.Res.HH.Applrepl.DW</t>
  </si>
  <si>
    <t>NUM.number.BG.Res.HH.Applrepl.TV</t>
  </si>
  <si>
    <t>NUM.number.BG.Res.HH.Applrepl.IT</t>
  </si>
  <si>
    <t>NUM.number.BG.Res.HH.Applrepl.LI</t>
  </si>
  <si>
    <t>NUM.number.BG.Res.HH.Applrepl.OA</t>
  </si>
  <si>
    <t>Op.hours.BG.Res.HH.Appl.RF</t>
  </si>
  <si>
    <t>Op.hours.BG.Res.HH.Appl.WM</t>
  </si>
  <si>
    <t>Op.hours.BG.Res.HH.Appl.DR</t>
  </si>
  <si>
    <t>Op.hours.BG.Res.HH.Appl.DW</t>
  </si>
  <si>
    <t>Op.hours.BG.Res.HH.Appl.TV</t>
  </si>
  <si>
    <t>Op.hours.BG.Res.HH.Appl.IT</t>
  </si>
  <si>
    <t>Op.hours.BG.Res.HH.Appl.LI</t>
  </si>
  <si>
    <t>Op.hours.BG.Res.HH.Appl.OA</t>
  </si>
  <si>
    <t>Size_per_appl.W.BG.Res.HH.Appl.RF</t>
  </si>
  <si>
    <t>Size_per_appl.W.BG.Res.HH.Appl.WM</t>
  </si>
  <si>
    <t>Size_per_appl.W.BG.Res.HH.Appl.DR</t>
  </si>
  <si>
    <t>Size_per_appl.W.BG.Res.HH.Appl.DW</t>
  </si>
  <si>
    <t>Size_per_appl.W.BG.Res.HH.Appl.TV</t>
  </si>
  <si>
    <t>Size_per_appl.W.BG.Res.HH.Appl.IT</t>
  </si>
  <si>
    <t>Size_per_appl.W.BG.Res.HH.Appl.LI</t>
  </si>
  <si>
    <t>Size_per_appl.W.BG.Res.HH.Appl.OA</t>
  </si>
  <si>
    <t>Size_per_appl.W.BG.Res.HH.Applnew.RF</t>
  </si>
  <si>
    <t>Size_per_appl.W.BG.Res.HH.Applnew.WM</t>
  </si>
  <si>
    <t>Size_per_appl.W.BG.Res.HH.Applnew.DR</t>
  </si>
  <si>
    <t>Size_per_appl.W.BG.Res.HH.Applnew.DW</t>
  </si>
  <si>
    <t>Size_per_appl.W.BG.Res.HH.Applnew.TV</t>
  </si>
  <si>
    <t>Size_per_appl.W.BG.Res.HH.Applnew.IT</t>
  </si>
  <si>
    <t>Size_per_appl.W.BG.Res.HH.Applnew.LI</t>
  </si>
  <si>
    <t>Size_per_appl.W.BG.Res.HH.Applnew.OA</t>
  </si>
  <si>
    <t>NUM.number_per_household.BG.Res.HH.Appl.RF</t>
  </si>
  <si>
    <t>NUM.number_per_household.BG.Res.HH.Appl.WM</t>
  </si>
  <si>
    <t>NUM.number_per_household.BG.Res.HH.Appl.DR</t>
  </si>
  <si>
    <t>NUM.number_per_household.BG.Res.HH.Appl.DW</t>
  </si>
  <si>
    <t>NUM.number_per_household.BG.Res.HH.Appl.TV</t>
  </si>
  <si>
    <t>NUM.number_per_household.BG.Res.HH.Appl.IT</t>
  </si>
  <si>
    <t>NUM.number_per_household.BG.Res.HH.Appl.LI</t>
  </si>
  <si>
    <t>NUM.number_per_household.BG.Res.HH.Appl.OA</t>
  </si>
  <si>
    <t>Size_per_household.W.BG.Res.HH.Appl.RF</t>
  </si>
  <si>
    <t>Size_per_household.W.BG.Res.HH.Appl.WM</t>
  </si>
  <si>
    <t>Size_per_household.W.BG.Res.HH.Appl.DR</t>
  </si>
  <si>
    <t>Size_per_household.W.BG.Res.HH.Appl.DW</t>
  </si>
  <si>
    <t>Size_per_household.W.BG.Res.HH.Appl.TV</t>
  </si>
  <si>
    <t>Size_per_household.W.BG.Res.HH.Appl.IT</t>
  </si>
  <si>
    <t>Size_per_household.W.BG.Res.HH.Appl.LI</t>
  </si>
  <si>
    <t>Size_per_household.W.BG.Res.HH.Appl.OA</t>
  </si>
  <si>
    <t>FEC_per_household.kWh.BG.Res.HH.Appl.RF</t>
  </si>
  <si>
    <t>FEC_per_household.kWh.BG.Res.HH.Appl.WM</t>
  </si>
  <si>
    <t>FEC_per_household.kWh.BG.Res.HH.Appl.DR</t>
  </si>
  <si>
    <t>FEC_per_household.kWh.BG.Res.HH.Appl.DW</t>
  </si>
  <si>
    <t>FEC_per_household.kWh.BG.Res.HH.Appl.TV</t>
  </si>
  <si>
    <t>FEC_per_household.kWh.BG.Res.HH.Appl.IT</t>
  </si>
  <si>
    <t>FEC_per_household.kWh.BG.Res.HH.Appl.LI</t>
  </si>
  <si>
    <t>FEC_per_household.kWh.BG.Res.HH.Appl.OA</t>
  </si>
  <si>
    <t>Lumens_per_household.lumen.BG.Res.HH.Appl.LI</t>
  </si>
  <si>
    <t>BG - Number of households (detailed structure)</t>
  </si>
  <si>
    <t>NUM.number.BG.Res.HH.Thermal.SH.Solids.SH</t>
  </si>
  <si>
    <t>NUM.number.BG.Res.HH.Thermal.SH.Solids.SC.AC</t>
  </si>
  <si>
    <t>NUM.number.BG.Res.HH.Thermal.SH.Solids.WH.Solids.NoSolar</t>
  </si>
  <si>
    <t>NUM.number.BG.Res.HH.Thermal.SH.Solids.WH.LPG.NoSolar</t>
  </si>
  <si>
    <t>NUM.number.BG.Res.HH.Thermal.SH.Solids.WH.LPG.Solar</t>
  </si>
  <si>
    <t>NUM.number.BG.Res.HH.Thermal.SH.Solids.WH.Elc.NoSolar</t>
  </si>
  <si>
    <t>NUM.number.BG.Res.HH.Thermal.SH.Solids.WH.Elc.Solar</t>
  </si>
  <si>
    <t>NUM.number.BG.Res.HH.Thermal.SH.Solids.CO.Solids</t>
  </si>
  <si>
    <t>NUM.number.BG.Res.HH.Thermal.SH.Solids.CO.LPG</t>
  </si>
  <si>
    <t>NUM.number.BG.Res.HH.Thermal.SH.Solids.CO.Elc</t>
  </si>
  <si>
    <t>NUM.number.BG.Res.HH.Thermal.SH.LPG.SH</t>
  </si>
  <si>
    <t>NUM.number.BG.Res.HH.Thermal.SH.LPG.SC.AC</t>
  </si>
  <si>
    <t>NUM.number.BG.Res.HH.Thermal.SH.LPG.WH.LPG.NoSolar</t>
  </si>
  <si>
    <t>NUM.number.BG.Res.HH.Thermal.SH.LPG.WH.LPG.Solar</t>
  </si>
  <si>
    <t>NUM.number.BG.Res.HH.Thermal.SH.LPG.WH.Elc.NoSolar</t>
  </si>
  <si>
    <t>NUM.number.BG.Res.HH.Thermal.SH.LPG.WH.Elc.Solar</t>
  </si>
  <si>
    <t>NUM.number.BG.Res.HH.Thermal.SH.LPG.CO.LPG</t>
  </si>
  <si>
    <t>NUM.number.BG.Res.HH.Thermal.SH.LPG.CO.Elc</t>
  </si>
  <si>
    <t>NUM.number.BG.Res.HH.Thermal.SH.Oil.SH</t>
  </si>
  <si>
    <t>NUM.number.BG.Res.HH.Thermal.SH.Oil.SC.AC</t>
  </si>
  <si>
    <t>NUM.number.BG.Res.HH.Thermal.SH.Oil.WH.Oil.NoSolar</t>
  </si>
  <si>
    <t>NUM.number.BG.Res.HH.Thermal.SH.Oil.WH.Oil.Solar</t>
  </si>
  <si>
    <t>NUM.number.BG.Res.HH.Thermal.SH.Oil.WH.Elc.NoSolar</t>
  </si>
  <si>
    <t>NUM.number.BG.Res.HH.Thermal.SH.Oil.WH.Elc.Solar</t>
  </si>
  <si>
    <t>NUM.number.BG.Res.HH.Thermal.SH.Oil.CO.LPG</t>
  </si>
  <si>
    <t>NUM.number.BG.Res.HH.Thermal.SH.Oil.CO.Elc</t>
  </si>
  <si>
    <t>NUM.number.BG.Res.HH.Thermal.SH.Gas.SH</t>
  </si>
  <si>
    <t>NUM.number.BG.Res.HH.Thermal.SH.Gas.SC.AC</t>
  </si>
  <si>
    <t>NUM.number.BG.Res.HH.Thermal.SH.Gas.WH.Gas.NoSolar</t>
  </si>
  <si>
    <t>NUM.number.BG.Res.HH.Thermal.SH.Gas.WH.Gas.Solar</t>
  </si>
  <si>
    <t>NUM.number.BG.Res.HH.Thermal.SH.Gas.WH.Elc.NoSolar</t>
  </si>
  <si>
    <t>NUM.number.BG.Res.HH.Thermal.SH.Gas.WH.Elc.Solar</t>
  </si>
  <si>
    <t>NUM.number.BG.Res.HH.Thermal.SH.Gas.CO.Gas</t>
  </si>
  <si>
    <t>NUM.number.BG.Res.HH.Thermal.SH.Gas.CO.Elc</t>
  </si>
  <si>
    <t>NUM.number.BG.Res.HH.Thermal.SH.Biomass.SH</t>
  </si>
  <si>
    <t>NUM.number.BG.Res.HH.Thermal.SH.Biomass.SC.AC</t>
  </si>
  <si>
    <t>NUM.number.BG.Res.HH.Thermal.SH.Biomass.WH.Biomass.NoSolar</t>
  </si>
  <si>
    <t>NUM.number.BG.Res.HH.Thermal.SH.Biomass.WH.Biomass.Solar</t>
  </si>
  <si>
    <t>NUM.number.BG.Res.HH.Thermal.SH.Biomass.WH.LPG.NoSolar</t>
  </si>
  <si>
    <t>NUM.number.BG.Res.HH.Thermal.SH.Biomass.WH.LPG.Solar</t>
  </si>
  <si>
    <t>NUM.number.BG.Res.HH.Thermal.SH.Biomass.WH.Elc.NoSolar</t>
  </si>
  <si>
    <t>NUM.number.BG.Res.HH.Thermal.SH.Biomass.WH.Elc.Solar</t>
  </si>
  <si>
    <t>NUM.number.BG.Res.HH.Thermal.SH.Biomass.CO.Biomass</t>
  </si>
  <si>
    <t>NUM.number.BG.Res.HH.Thermal.SH.Biomass.CO.LPG</t>
  </si>
  <si>
    <t>NUM.number.BG.Res.HH.Thermal.SH.Biomass.CO.Elc</t>
  </si>
  <si>
    <t>NUM.number.BG.Res.HH.Thermal.SH.Geo.SH</t>
  </si>
  <si>
    <t>NUM.number.BG.Res.HH.Thermal.SH.Geo.SC.AC</t>
  </si>
  <si>
    <t>NUM.number.BG.Res.HH.Thermal.SH.Geo.WH.Geo.NoSolar</t>
  </si>
  <si>
    <t>NUM.number.BG.Res.HH.Thermal.SH.Geo.WH.Geo.Solar</t>
  </si>
  <si>
    <t>NUM.number.BG.Res.HH.Thermal.SH.Geo.WH.Elc.NoSolar</t>
  </si>
  <si>
    <t>NUM.number.BG.Res.HH.Thermal.SH.Geo.WH.Elc.Solar</t>
  </si>
  <si>
    <t>NUM.number.BG.Res.HH.Thermal.SH.Geo.CO.LPG</t>
  </si>
  <si>
    <t>NUM.number.BG.Res.HH.Thermal.SH.Geo.CO.Elc</t>
  </si>
  <si>
    <t>NUM.number.BG.Res.HH.Thermal.SH.DistrHeat.SH</t>
  </si>
  <si>
    <t>NUM.number.BG.Res.HH.Thermal.SH.DistrHeat.SC.AC</t>
  </si>
  <si>
    <t>NUM.number.BG.Res.HH.Thermal.SH.DistrHeat.WH.DistrHeat.NoSolar</t>
  </si>
  <si>
    <t>NUM.number.BG.Res.HH.Thermal.SH.DistrHeat.WH.DistrHeat.Solar</t>
  </si>
  <si>
    <t>NUM.number.BG.Res.HH.Thermal.SH.DistrHeat.WH.Elc.NoSolar</t>
  </si>
  <si>
    <t>NUM.number.BG.Res.HH.Thermal.SH.DistrHeat.WH.Elc.Solar</t>
  </si>
  <si>
    <t>NUM.number.BG.Res.HH.Thermal.SH.DistrHeat.CO.LPG</t>
  </si>
  <si>
    <t>NUM.number.BG.Res.HH.Thermal.SH.DistrHeat.CO.Elc</t>
  </si>
  <si>
    <t>NUM.number.BG.Res.HH.Thermal.SH.AdvElc.SH</t>
  </si>
  <si>
    <t>NUM.number.BG.Res.HH.Thermal.SH.AdvElc.SC.AC</t>
  </si>
  <si>
    <t>NUM.number.BG.Res.HH.Thermal.SH.AdvElc.WH.LPG.NoSolar</t>
  </si>
  <si>
    <t>NUM.number.BG.Res.HH.Thermal.SH.AdvElc.WH.LPG.Solar</t>
  </si>
  <si>
    <t>NUM.number.BG.Res.HH.Thermal.SH.AdvElc.WH.Elc.NoSolar</t>
  </si>
  <si>
    <t>NUM.number.BG.Res.HH.Thermal.SH.AdvElc.WH.Elc.Solar</t>
  </si>
  <si>
    <t>NUM.number.BG.Res.HH.Thermal.SH.AdvElc.CO.LPG</t>
  </si>
  <si>
    <t>NUM.number.BG.Res.HH.Thermal.SH.AdvElc.CO.Elc</t>
  </si>
  <si>
    <t>NUM.number.BG.Res.HH.Thermal.SH.ConvElc.SH</t>
  </si>
  <si>
    <t>NUM.number.BG.Res.HH.Thermal.SH.ConvElc.SC.AC</t>
  </si>
  <si>
    <t>NUM.number.BG.Res.HH.Thermal.SH.ConvElc.WH.LPG.NoSolar</t>
  </si>
  <si>
    <t>NUM.number.BG.Res.HH.Thermal.SH.ConvElc.WH.LPG.Solar</t>
  </si>
  <si>
    <t>NUM.number.BG.Res.HH.Thermal.SH.ConvElc.WH.Elc.NoSolar</t>
  </si>
  <si>
    <t>NUM.number.BG.Res.HH.Thermal.SH.ConvElc.WH.Elc.Solar</t>
  </si>
  <si>
    <t>NUM.number.BG.Res.HH.Thermal.SH.ConvElc.CO.LPG</t>
  </si>
  <si>
    <t>NUM.number.BG.Res.HH.Thermal.SH.ConvElc.CO.Elc</t>
  </si>
  <si>
    <t>BG - Retired equipment (detailed structure)</t>
  </si>
  <si>
    <t>NUM.number.BG.Res.HH.ThermalOut.SH.Solids</t>
  </si>
  <si>
    <t>NUM.number.BG.Res.HH.ThermalOut.SH.Solids.SH</t>
  </si>
  <si>
    <t>NUM.number.BG.Res.HH.ThermalOut.SH.Solids.SC.AC</t>
  </si>
  <si>
    <t>NUM.number.BG.Res.HH.ThermalOut.SH.Solids.WH.Solids.NoSolar</t>
  </si>
  <si>
    <t>NUM.number.BG.Res.HH.ThermalOut.SH.Solids.WH.LPG.NoSolar</t>
  </si>
  <si>
    <t>NUM.number.BG.Res.HH.ThermalOut.SH.Solids.WH.LPG.Solar</t>
  </si>
  <si>
    <t>NUM.number.BG.Res.HH.ThermalOut.SH.Solids.WH.Elc.NoSolar</t>
  </si>
  <si>
    <t>NUM.number.BG.Res.HH.ThermalOut.SH.Solids.WH.Elc.Solar</t>
  </si>
  <si>
    <t>NUM.number.BG.Res.HH.ThermalOut.SH.Solids.CO.Solids</t>
  </si>
  <si>
    <t>NUM.number.BG.Res.HH.ThermalOut.SH.Solids.CO.LPG</t>
  </si>
  <si>
    <t>NUM.number.BG.Res.HH.ThermalOut.SH.Solids.CO.Elc</t>
  </si>
  <si>
    <t>NUM.number.BG.Res.HH.ThermalOut.SH.LPG</t>
  </si>
  <si>
    <t>NUM.number.BG.Res.HH.ThermalOut.SH.LPG.SH</t>
  </si>
  <si>
    <t>NUM.number.BG.Res.HH.ThermalOut.SH.LPG.SC.AC</t>
  </si>
  <si>
    <t>NUM.number.BG.Res.HH.ThermalOut.SH.LPG.WH.LPG.NoSolar</t>
  </si>
  <si>
    <t>NUM.number.BG.Res.HH.ThermalOut.SH.LPG.WH.LPG.Solar</t>
  </si>
  <si>
    <t>NUM.number.BG.Res.HH.ThermalOut.SH.LPG.WH.Elc.NoSolar</t>
  </si>
  <si>
    <t>NUM.number.BG.Res.HH.ThermalOut.SH.LPG.WH.Elc.Solar</t>
  </si>
  <si>
    <t>NUM.number.BG.Res.HH.ThermalOut.SH.LPG.CO.LPG</t>
  </si>
  <si>
    <t>NUM.number.BG.Res.HH.ThermalOut.SH.LPG.CO.Elc</t>
  </si>
  <si>
    <t>NUM.number.BG.Res.HH.ThermalOut.SH.Oil</t>
  </si>
  <si>
    <t>NUM.number.BG.Res.HH.ThermalOut.SH.Oil.SH</t>
  </si>
  <si>
    <t>NUM.number.BG.Res.HH.ThermalOut.SH.Oil.SC.AC</t>
  </si>
  <si>
    <t>NUM.number.BG.Res.HH.ThermalOut.SH.Oil.WH.Oil.NoSolar</t>
  </si>
  <si>
    <t>NUM.number.BG.Res.HH.ThermalOut.SH.Oil.WH.Oil.Solar</t>
  </si>
  <si>
    <t>NUM.number.BG.Res.HH.ThermalOut.SH.Oil.WH.Elc.NoSolar</t>
  </si>
  <si>
    <t>NUM.number.BG.Res.HH.ThermalOut.SH.Oil.WH.Elc.Solar</t>
  </si>
  <si>
    <t>NUM.number.BG.Res.HH.ThermalOut.SH.Oil.CO.LPG</t>
  </si>
  <si>
    <t>NUM.number.BG.Res.HH.ThermalOut.SH.Oil.CO.Elc</t>
  </si>
  <si>
    <t>NUM.number.BG.Res.HH.ThermalOut.SH.Gas</t>
  </si>
  <si>
    <t>NUM.number.BG.Res.HH.ThermalOut.SH.Gas.SH</t>
  </si>
  <si>
    <t>NUM.number.BG.Res.HH.ThermalOut.SH.Gas.SC.AC</t>
  </si>
  <si>
    <t>NUM.number.BG.Res.HH.ThermalOut.SH.Gas.WH.Gas.NoSolar</t>
  </si>
  <si>
    <t>NUM.number.BG.Res.HH.ThermalOut.SH.Gas.WH.Gas.Solar</t>
  </si>
  <si>
    <t>NUM.number.BG.Res.HH.ThermalOut.SH.Gas.WH.Elc.NoSolar</t>
  </si>
  <si>
    <t>NUM.number.BG.Res.HH.ThermalOut.SH.Gas.WH.Elc.Solar</t>
  </si>
  <si>
    <t>NUM.number.BG.Res.HH.ThermalOut.SH.Gas.CO.Gas</t>
  </si>
  <si>
    <t>NUM.number.BG.Res.HH.ThermalOut.SH.Gas.CO.Elc</t>
  </si>
  <si>
    <t>NUM.number.BG.Res.HH.ThermalOut.SH.Biomass</t>
  </si>
  <si>
    <t>NUM.number.BG.Res.HH.ThermalOut.SH.Biomass.SH</t>
  </si>
  <si>
    <t>NUM.number.BG.Res.HH.ThermalOut.SH.Biomass.SC.AC</t>
  </si>
  <si>
    <t>NUM.number.BG.Res.HH.ThermalOut.SH.Biomass.WH.Biomass.NoSolar</t>
  </si>
  <si>
    <t>NUM.number.BG.Res.HH.ThermalOut.SH.Biomass.WH.Biomass.Solar</t>
  </si>
  <si>
    <t>NUM.number.BG.Res.HH.ThermalOut.SH.Biomass.WH.LPG.NoSolar</t>
  </si>
  <si>
    <t>NUM.number.BG.Res.HH.ThermalOut.SH.Biomass.WH.LPG.Solar</t>
  </si>
  <si>
    <t>NUM.number.BG.Res.HH.ThermalOut.SH.Biomass.WH.Elc.NoSolar</t>
  </si>
  <si>
    <t>NUM.number.BG.Res.HH.ThermalOut.SH.Biomass.WH.Elc.Solar</t>
  </si>
  <si>
    <t>NUM.number.BG.Res.HH.ThermalOut.SH.Biomass.CO.Biomass</t>
  </si>
  <si>
    <t>NUM.number.BG.Res.HH.ThermalOut.SH.Biomass.CO.LPG</t>
  </si>
  <si>
    <t>NUM.number.BG.Res.HH.ThermalOut.SH.Biomass.CO.Elc</t>
  </si>
  <si>
    <t>NUM.number.BG.Res.HH.ThermalOut.SH.Geo</t>
  </si>
  <si>
    <t>NUM.number.BG.Res.HH.ThermalOut.SH.Geo.SH</t>
  </si>
  <si>
    <t>NUM.number.BG.Res.HH.ThermalOut.SH.Geo.SC.AC</t>
  </si>
  <si>
    <t>NUM.number.BG.Res.HH.ThermalOut.SH.Geo.WH.Geo.NoSolar</t>
  </si>
  <si>
    <t>NUM.number.BG.Res.HH.ThermalOut.SH.Geo.WH.Geo.Solar</t>
  </si>
  <si>
    <t>NUM.number.BG.Res.HH.ThermalOut.SH.Geo.WH.Elc.NoSolar</t>
  </si>
  <si>
    <t>NUM.number.BG.Res.HH.ThermalOut.SH.Geo.WH.Elc.Solar</t>
  </si>
  <si>
    <t>NUM.number.BG.Res.HH.ThermalOut.SH.Geo.CO.LPG</t>
  </si>
  <si>
    <t>NUM.number.BG.Res.HH.ThermalOut.SH.Geo.CO.Elc</t>
  </si>
  <si>
    <t>NUM.number.BG.Res.HH.ThermalOut.SH.DistrHeat</t>
  </si>
  <si>
    <t>NUM.number.BG.Res.HH.ThermalOut.SH.DistrHeat.SH</t>
  </si>
  <si>
    <t>NUM.number.BG.Res.HH.ThermalOut.SH.DistrHeat.SC.AC</t>
  </si>
  <si>
    <t>NUM.number.BG.Res.HH.ThermalOut.SH.DistrHeat.WH.DistrHeat.NoSolar</t>
  </si>
  <si>
    <t>NUM.number.BG.Res.HH.ThermalOut.SH.DistrHeat.WH.DistrHeat.Solar</t>
  </si>
  <si>
    <t>NUM.number.BG.Res.HH.ThermalOut.SH.DistrHeat.WH.Elc.NoSolar</t>
  </si>
  <si>
    <t>NUM.number.BG.Res.HH.ThermalOut.SH.DistrHeat.WH.Elc.Solar</t>
  </si>
  <si>
    <t>NUM.number.BG.Res.HH.ThermalOut.SH.DistrHeat.CO.LPG</t>
  </si>
  <si>
    <t>NUM.number.BG.Res.HH.ThermalOut.SH.DistrHeat.CO.Elc</t>
  </si>
  <si>
    <t>NUM.number.BG.Res.HH.ThermalOut.SH.AdvElc</t>
  </si>
  <si>
    <t>NUM.number.BG.Res.HH.ThermalOut.SH.AdvElc.SH</t>
  </si>
  <si>
    <t>NUM.number.BG.Res.HH.ThermalOut.SH.AdvElc.SC.AC</t>
  </si>
  <si>
    <t>NUM.number.BG.Res.HH.ThermalOut.SH.AdvElc.WH.LPG.NoSolar</t>
  </si>
  <si>
    <t>NUM.number.BG.Res.HH.ThermalOut.SH.AdvElc.WH.LPG.Solar</t>
  </si>
  <si>
    <t>NUM.number.BG.Res.HH.ThermalOut.SH.AdvElc.WH.Elc.NoSolar</t>
  </si>
  <si>
    <t>NUM.number.BG.Res.HH.ThermalOut.SH.AdvElc.WH.Elc.Solar</t>
  </si>
  <si>
    <t>NUM.number.BG.Res.HH.ThermalOut.SH.AdvElc.CO.LPG</t>
  </si>
  <si>
    <t>NUM.number.BG.Res.HH.ThermalOut.SH.AdvElc.CO.Elc</t>
  </si>
  <si>
    <t>NUM.number.BG.Res.HH.ThermalOut.SH.ConvElc</t>
  </si>
  <si>
    <t>NUM.number.BG.Res.HH.ThermalOut.SH.ConvElc.SH</t>
  </si>
  <si>
    <t>NUM.number.BG.Res.HH.ThermalOut.SH.ConvElc.SC.AC</t>
  </si>
  <si>
    <t>NUM.number.BG.Res.HH.ThermalOut.SH.ConvElc.WH.LPG.NoSolar</t>
  </si>
  <si>
    <t>NUM.number.BG.Res.HH.ThermalOut.SH.ConvElc.WH.LPG.Solar</t>
  </si>
  <si>
    <t>NUM.number.BG.Res.HH.ThermalOut.SH.ConvElc.WH.Elc.NoSolar</t>
  </si>
  <si>
    <t>NUM.number.BG.Res.HH.ThermalOut.SH.ConvElc.WH.Elc.Solar</t>
  </si>
  <si>
    <t>NUM.number.BG.Res.HH.ThermalOut.SH.ConvElc.CO.LPG</t>
  </si>
  <si>
    <t>NUM.number.BG.Res.HH.ThermalOut.SH.ConvElc.CO.Elc</t>
  </si>
  <si>
    <t>BG - New equipment installations (detailed structure)</t>
  </si>
  <si>
    <t>NUM.number.BG.Res.HH.ThermalNew.SH.Solids</t>
  </si>
  <si>
    <t>NUM.number.BG.Res.HH.ThermalNew.SH.Solids.SH</t>
  </si>
  <si>
    <t>NUM.number.BG.Res.HH.ThermalNew.SH.Solids.SC.AC</t>
  </si>
  <si>
    <t>NUM.number.BG.Res.HH.ThermalNew.SH.Solids.WH.Solids.NoSolar</t>
  </si>
  <si>
    <t>NUM.number.BG.Res.HH.ThermalNew.SH.Solids.WH.LPG.NoSolar</t>
  </si>
  <si>
    <t>NUM.number.BG.Res.HH.ThermalNew.SH.Solids.WH.LPG.Solar</t>
  </si>
  <si>
    <t>NUM.number.BG.Res.HH.ThermalNew.SH.Solids.WH.Elc.NoSolar</t>
  </si>
  <si>
    <t>NUM.number.BG.Res.HH.ThermalNew.SH.Solids.WH.Elc.Solar</t>
  </si>
  <si>
    <t>NUM.number.BG.Res.HH.ThermalNew.SH.Solids.CO.Solids</t>
  </si>
  <si>
    <t>NUM.number.BG.Res.HH.ThermalNew.SH.Solids.CO.LPG</t>
  </si>
  <si>
    <t>NUM.number.BG.Res.HH.ThermalNew.SH.Solids.CO.Elc</t>
  </si>
  <si>
    <t>NUM.number.BG.Res.HH.ThermalNew.SH.LPG</t>
  </si>
  <si>
    <t>NUM.number.BG.Res.HH.ThermalNew.SH.LPG.SH</t>
  </si>
  <si>
    <t>NUM.number.BG.Res.HH.ThermalNew.SH.LPG.SC.AC</t>
  </si>
  <si>
    <t>NUM.number.BG.Res.HH.ThermalNew.SH.LPG.WH.LPG.NoSolar</t>
  </si>
  <si>
    <t>NUM.number.BG.Res.HH.ThermalNew.SH.LPG.WH.LPG.Solar</t>
  </si>
  <si>
    <t>NUM.number.BG.Res.HH.ThermalNew.SH.LPG.WH.Elc.NoSolar</t>
  </si>
  <si>
    <t>NUM.number.BG.Res.HH.ThermalNew.SH.LPG.WH.Elc.Solar</t>
  </si>
  <si>
    <t>NUM.number.BG.Res.HH.ThermalNew.SH.LPG.CO.LPG</t>
  </si>
  <si>
    <t>NUM.number.BG.Res.HH.ThermalNew.SH.LPG.CO.Elc</t>
  </si>
  <si>
    <t>NUM.number.BG.Res.HH.ThermalNew.SH.Oil</t>
  </si>
  <si>
    <t>NUM.number.BG.Res.HH.ThermalNew.SH.Oil.SH</t>
  </si>
  <si>
    <t>NUM.number.BG.Res.HH.ThermalNew.SH.Oil.SC.AC</t>
  </si>
  <si>
    <t>NUM.number.BG.Res.HH.ThermalNew.SH.Oil.WH.Oil.NoSolar</t>
  </si>
  <si>
    <t>NUM.number.BG.Res.HH.ThermalNew.SH.Oil.WH.Oil.Solar</t>
  </si>
  <si>
    <t>NUM.number.BG.Res.HH.ThermalNew.SH.Oil.WH.Elc.NoSolar</t>
  </si>
  <si>
    <t>NUM.number.BG.Res.HH.ThermalNew.SH.Oil.WH.Elc.Solar</t>
  </si>
  <si>
    <t>NUM.number.BG.Res.HH.ThermalNew.SH.Oil.CO.LPG</t>
  </si>
  <si>
    <t>NUM.number.BG.Res.HH.ThermalNew.SH.Oil.CO.Elc</t>
  </si>
  <si>
    <t>NUM.number.BG.Res.HH.ThermalNew.SH.Gas</t>
  </si>
  <si>
    <t>NUM.number.BG.Res.HH.ThermalNew.SH.Gas.SH</t>
  </si>
  <si>
    <t>NUM.number.BG.Res.HH.ThermalNew.SH.Gas.SC.AC</t>
  </si>
  <si>
    <t>NUM.number.BG.Res.HH.ThermalNew.SH.Gas.WH.Gas.NoSolar</t>
  </si>
  <si>
    <t>NUM.number.BG.Res.HH.ThermalNew.SH.Gas.WH.Gas.Solar</t>
  </si>
  <si>
    <t>NUM.number.BG.Res.HH.ThermalNew.SH.Gas.WH.Elc.NoSolar</t>
  </si>
  <si>
    <t>NUM.number.BG.Res.HH.ThermalNew.SH.Gas.WH.Elc.Solar</t>
  </si>
  <si>
    <t>NUM.number.BG.Res.HH.ThermalNew.SH.Gas.CO.Gas</t>
  </si>
  <si>
    <t>NUM.number.BG.Res.HH.ThermalNew.SH.Gas.CO.Elc</t>
  </si>
  <si>
    <t>NUM.number.BG.Res.HH.ThermalNew.SH.Biomass</t>
  </si>
  <si>
    <t>NUM.number.BG.Res.HH.ThermalNew.SH.Biomass.SH</t>
  </si>
  <si>
    <t>NUM.number.BG.Res.HH.ThermalNew.SH.Biomass.SC.AC</t>
  </si>
  <si>
    <t>NUM.number.BG.Res.HH.ThermalNew.SH.Biomass.WH.Biomass.NoSolar</t>
  </si>
  <si>
    <t>NUM.number.BG.Res.HH.ThermalNew.SH.Biomass.WH.Biomass.Solar</t>
  </si>
  <si>
    <t>NUM.number.BG.Res.HH.ThermalNew.SH.Biomass.WH.LPG.NoSolar</t>
  </si>
  <si>
    <t>NUM.number.BG.Res.HH.ThermalNew.SH.Biomass.WH.LPG.Solar</t>
  </si>
  <si>
    <t>NUM.number.BG.Res.HH.ThermalNew.SH.Biomass.WH.Elc.NoSolar</t>
  </si>
  <si>
    <t>NUM.number.BG.Res.HH.ThermalNew.SH.Biomass.WH.Elc.Solar</t>
  </si>
  <si>
    <t>NUM.number.BG.Res.HH.ThermalNew.SH.Biomass.CO.Biomass</t>
  </si>
  <si>
    <t>NUM.number.BG.Res.HH.ThermalNew.SH.Biomass.CO.LPG</t>
  </si>
  <si>
    <t>NUM.number.BG.Res.HH.ThermalNew.SH.Biomass.CO.Elc</t>
  </si>
  <si>
    <t>NUM.number.BG.Res.HH.ThermalNew.SH.Geo</t>
  </si>
  <si>
    <t>NUM.number.BG.Res.HH.ThermalNew.SH.Geo.SH</t>
  </si>
  <si>
    <t>NUM.number.BG.Res.HH.ThermalNew.SH.Geo.SC.AC</t>
  </si>
  <si>
    <t>NUM.number.BG.Res.HH.ThermalNew.SH.Geo.WH.Geo.NoSolar</t>
  </si>
  <si>
    <t>NUM.number.BG.Res.HH.ThermalNew.SH.Geo.WH.Geo.Solar</t>
  </si>
  <si>
    <t>NUM.number.BG.Res.HH.ThermalNew.SH.Geo.WH.Elc.NoSolar</t>
  </si>
  <si>
    <t>NUM.number.BG.Res.HH.ThermalNew.SH.Geo.WH.Elc.Solar</t>
  </si>
  <si>
    <t>NUM.number.BG.Res.HH.ThermalNew.SH.Geo.CO.LPG</t>
  </si>
  <si>
    <t>NUM.number.BG.Res.HH.ThermalNew.SH.Geo.CO.Elc</t>
  </si>
  <si>
    <t>NUM.number.BG.Res.HH.ThermalNew.SH.DistrHeat</t>
  </si>
  <si>
    <t>NUM.number.BG.Res.HH.ThermalNew.SH.DistrHeat.SH</t>
  </si>
  <si>
    <t>NUM.number.BG.Res.HH.ThermalNew.SH.DistrHeat.SC.AC</t>
  </si>
  <si>
    <t>NUM.number.BG.Res.HH.ThermalNew.SH.DistrHeat.WH.DistrHeat.NoSolar</t>
  </si>
  <si>
    <t>NUM.number.BG.Res.HH.ThermalNew.SH.DistrHeat.WH.DistrHeat.Solar</t>
  </si>
  <si>
    <t>NUM.number.BG.Res.HH.ThermalNew.SH.DistrHeat.WH.Elc.NoSolar</t>
  </si>
  <si>
    <t>NUM.number.BG.Res.HH.ThermalNew.SH.DistrHeat.WH.Elc.Solar</t>
  </si>
  <si>
    <t>NUM.number.BG.Res.HH.ThermalNew.SH.DistrHeat.CO.LPG</t>
  </si>
  <si>
    <t>NUM.number.BG.Res.HH.ThermalNew.SH.DistrHeat.CO.Elc</t>
  </si>
  <si>
    <t>NUM.number.BG.Res.HH.ThermalNew.SH.AdvElc</t>
  </si>
  <si>
    <t>NUM.number.BG.Res.HH.ThermalNew.SH.AdvElc.SH</t>
  </si>
  <si>
    <t>NUM.number.BG.Res.HH.ThermalNew.SH.AdvElc.SC.AC</t>
  </si>
  <si>
    <t>NUM.number.BG.Res.HH.ThermalNew.SH.AdvElc.WH.LPG.NoSolar</t>
  </si>
  <si>
    <t>NUM.number.BG.Res.HH.ThermalNew.SH.AdvElc.WH.LPG.Solar</t>
  </si>
  <si>
    <t>NUM.number.BG.Res.HH.ThermalNew.SH.AdvElc.WH.Elc.NoSolar</t>
  </si>
  <si>
    <t>NUM.number.BG.Res.HH.ThermalNew.SH.AdvElc.WH.Elc.Solar</t>
  </si>
  <si>
    <t>NUM.number.BG.Res.HH.ThermalNew.SH.AdvElc.CO.LPG</t>
  </si>
  <si>
    <t>NUM.number.BG.Res.HH.ThermalNew.SH.AdvElc.CO.Elc</t>
  </si>
  <si>
    <t>NUM.number.BG.Res.HH.ThermalNew.SH.ConvElc</t>
  </si>
  <si>
    <t>NUM.number.BG.Res.HH.ThermalNew.SH.ConvElc.SH</t>
  </si>
  <si>
    <t>NUM.number.BG.Res.HH.ThermalNew.SH.ConvElc.SC.AC</t>
  </si>
  <si>
    <t>NUM.number.BG.Res.HH.ThermalNew.SH.ConvElc.WH.LPG.NoSolar</t>
  </si>
  <si>
    <t>NUM.number.BG.Res.HH.ThermalNew.SH.ConvElc.WH.LPG.Solar</t>
  </si>
  <si>
    <t>NUM.number.BG.Res.HH.ThermalNew.SH.ConvElc.WH.Elc.NoSolar</t>
  </si>
  <si>
    <t>NUM.number.BG.Res.HH.ThermalNew.SH.ConvElc.WH.Elc.Solar</t>
  </si>
  <si>
    <t>NUM.number.BG.Res.HH.ThermalNew.SH.ConvElc.CO.LPG</t>
  </si>
  <si>
    <t>NUM.number.BG.Res.HH.ThermalNew.SH.ConvElc.CO.Elc</t>
  </si>
  <si>
    <t>BG - New equipment installations in new and renovated households (detailed structure)</t>
  </si>
  <si>
    <t>NUM.number.BG.Res.HHnew.ThermalNew.SH.Solids</t>
  </si>
  <si>
    <t>NUM.number.BG.Res.HHnew.ThermalNew.SH.Solids.SH</t>
  </si>
  <si>
    <t>NUM.number.BG.Res.HHnew.ThermalNew.SH.Solids.SC.AC</t>
  </si>
  <si>
    <t>NUM.number.BG.Res.HHnew.ThermalNew.SH.Solids.WH.Solids.NoSolar</t>
  </si>
  <si>
    <t>NUM.number.BG.Res.HHnew.ThermalNew.SH.Solids.WH.LPG.NoSolar</t>
  </si>
  <si>
    <t>NUM.number.BG.Res.HHnew.ThermalNew.SH.Solids.WH.LPG.Solar</t>
  </si>
  <si>
    <t>NUM.number.BG.Res.HHnew.ThermalNew.SH.Solids.WH.Elc.NoSolar</t>
  </si>
  <si>
    <t>NUM.number.BG.Res.HHnew.ThermalNew.SH.Solids.WH.Elc.Solar</t>
  </si>
  <si>
    <t>NUM.number.BG.Res.HHnew.ThermalNew.SH.Solids.CO.Solids</t>
  </si>
  <si>
    <t>NUM.number.BG.Res.HHnew.ThermalNew.SH.Solids.CO.LPG</t>
  </si>
  <si>
    <t>NUM.number.BG.Res.HHnew.ThermalNew.SH.Solids.CO.Elc</t>
  </si>
  <si>
    <t>NUM.number.BG.Res.HHnew.ThermalNew.SH.LPG</t>
  </si>
  <si>
    <t>NUM.number.BG.Res.HHnew.ThermalNew.SH.LPG.SH</t>
  </si>
  <si>
    <t>NUM.number.BG.Res.HHnew.ThermalNew.SH.LPG.SC.AC</t>
  </si>
  <si>
    <t>NUM.number.BG.Res.HHnew.ThermalNew.SH.LPG.WH.LPG.NoSolar</t>
  </si>
  <si>
    <t>NUM.number.BG.Res.HHnew.ThermalNew.SH.LPG.WH.LPG.Solar</t>
  </si>
  <si>
    <t>NUM.number.BG.Res.HHnew.ThermalNew.SH.LPG.WH.Elc.NoSolar</t>
  </si>
  <si>
    <t>NUM.number.BG.Res.HHnew.ThermalNew.SH.LPG.WH.Elc.Solar</t>
  </si>
  <si>
    <t>NUM.number.BG.Res.HHnew.ThermalNew.SH.LPG.CO.LPG</t>
  </si>
  <si>
    <t>NUM.number.BG.Res.HHnew.ThermalNew.SH.LPG.CO.Elc</t>
  </si>
  <si>
    <t>NUM.number.BG.Res.HHnew.ThermalNew.SH.Oil</t>
  </si>
  <si>
    <t>NUM.number.BG.Res.HHnew.ThermalNew.SH.Oil.SH</t>
  </si>
  <si>
    <t>NUM.number.BG.Res.HHnew.ThermalNew.SH.Oil.SC.AC</t>
  </si>
  <si>
    <t>NUM.number.BG.Res.HHnew.ThermalNew.SH.Oil.WH.Oil.NoSolar</t>
  </si>
  <si>
    <t>NUM.number.BG.Res.HHnew.ThermalNew.SH.Oil.WH.Oil.Solar</t>
  </si>
  <si>
    <t>NUM.number.BG.Res.HHnew.ThermalNew.SH.Oil.WH.Elc.NoSolar</t>
  </si>
  <si>
    <t>NUM.number.BG.Res.HHnew.ThermalNew.SH.Oil.WH.Elc.Solar</t>
  </si>
  <si>
    <t>NUM.number.BG.Res.HHnew.ThermalNew.SH.Oil.CO.LPG</t>
  </si>
  <si>
    <t>NUM.number.BG.Res.HHnew.ThermalNew.SH.Oil.CO.Elc</t>
  </si>
  <si>
    <t>NUM.number.BG.Res.HHnew.ThermalNew.SH.Gas</t>
  </si>
  <si>
    <t>NUM.number.BG.Res.HHnew.ThermalNew.SH.Gas.SH</t>
  </si>
  <si>
    <t>NUM.number.BG.Res.HHnew.ThermalNew.SH.Gas.SC.AC</t>
  </si>
  <si>
    <t>NUM.number.BG.Res.HHnew.ThermalNew.SH.Gas.WH.Gas.NoSolar</t>
  </si>
  <si>
    <t>NUM.number.BG.Res.HHnew.ThermalNew.SH.Gas.WH.Gas.Solar</t>
  </si>
  <si>
    <t>NUM.number.BG.Res.HHnew.ThermalNew.SH.Gas.WH.Elc.NoSolar</t>
  </si>
  <si>
    <t>NUM.number.BG.Res.HHnew.ThermalNew.SH.Gas.WH.Elc.Solar</t>
  </si>
  <si>
    <t>NUM.number.BG.Res.HHnew.ThermalNew.SH.Gas.CO.Gas</t>
  </si>
  <si>
    <t>NUM.number.BG.Res.HHnew.ThermalNew.SH.Gas.CO.Elc</t>
  </si>
  <si>
    <t>NUM.number.BG.Res.HHnew.ThermalNew.SH.Biomass</t>
  </si>
  <si>
    <t>NUM.number.BG.Res.HHnew.ThermalNew.SH.Biomass.SH</t>
  </si>
  <si>
    <t>NUM.number.BG.Res.HHnew.ThermalNew.SH.Biomass.SC.AC</t>
  </si>
  <si>
    <t>NUM.number.BG.Res.HHnew.ThermalNew.SH.Biomass.WH.Biomass.NoSolar</t>
  </si>
  <si>
    <t>NUM.number.BG.Res.HHnew.ThermalNew.SH.Biomass.WH.Biomass.Solar</t>
  </si>
  <si>
    <t>NUM.number.BG.Res.HHnew.ThermalNew.SH.Biomass.WH.LPG.NoSolar</t>
  </si>
  <si>
    <t>NUM.number.BG.Res.HHnew.ThermalNew.SH.Biomass.WH.LPG.Solar</t>
  </si>
  <si>
    <t>NUM.number.BG.Res.HHnew.ThermalNew.SH.Biomass.WH.Elc.NoSolar</t>
  </si>
  <si>
    <t>NUM.number.BG.Res.HHnew.ThermalNew.SH.Biomass.WH.Elc.Solar</t>
  </si>
  <si>
    <t>NUM.number.BG.Res.HHnew.ThermalNew.SH.Biomass.CO.Biomass</t>
  </si>
  <si>
    <t>NUM.number.BG.Res.HHnew.ThermalNew.SH.Biomass.CO.LPG</t>
  </si>
  <si>
    <t>NUM.number.BG.Res.HHnew.ThermalNew.SH.Biomass.CO.Elc</t>
  </si>
  <si>
    <t>NUM.number.BG.Res.HHnew.ThermalNew.SH.Geo</t>
  </si>
  <si>
    <t>NUM.number.BG.Res.HHnew.ThermalNew.SH.Geo.SH</t>
  </si>
  <si>
    <t>NUM.number.BG.Res.HHnew.ThermalNew.SH.Geo.SC.AC</t>
  </si>
  <si>
    <t>NUM.number.BG.Res.HHnew.ThermalNew.SH.Geo.WH.Geo.NoSolar</t>
  </si>
  <si>
    <t>NUM.number.BG.Res.HHnew.ThermalNew.SH.Geo.WH.Geo.Solar</t>
  </si>
  <si>
    <t>NUM.number.BG.Res.HHnew.ThermalNew.SH.Geo.WH.Elc.NoSolar</t>
  </si>
  <si>
    <t>NUM.number.BG.Res.HHnew.ThermalNew.SH.Geo.WH.Elc.Solar</t>
  </si>
  <si>
    <t>NUM.number.BG.Res.HHnew.ThermalNew.SH.Geo.CO.LPG</t>
  </si>
  <si>
    <t>NUM.number.BG.Res.HHnew.ThermalNew.SH.Geo.CO.Elc</t>
  </si>
  <si>
    <t>NUM.number.BG.Res.HHnew.ThermalNew.SH.DistrHeat</t>
  </si>
  <si>
    <t>NUM.number.BG.Res.HHnew.ThermalNew.SH.DistrHeat.SH</t>
  </si>
  <si>
    <t>NUM.number.BG.Res.HHnew.ThermalNew.SH.DistrHeat.SC.AC</t>
  </si>
  <si>
    <t>NUM.number.BG.Res.HHnew.ThermalNew.SH.DistrHeat.WH.DistrHeat.NoSolar</t>
  </si>
  <si>
    <t>NUM.number.BG.Res.HHnew.ThermalNew.SH.DistrHeat.WH.DistrHeat.Solar</t>
  </si>
  <si>
    <t>NUM.number.BG.Res.HHnew.ThermalNew.SH.DistrHeat.WH.Elc.NoSolar</t>
  </si>
  <si>
    <t>NUM.number.BG.Res.HHnew.ThermalNew.SH.DistrHeat.WH.Elc.Solar</t>
  </si>
  <si>
    <t>NUM.number.BG.Res.HHnew.ThermalNew.SH.DistrHeat.CO.LPG</t>
  </si>
  <si>
    <t>NUM.number.BG.Res.HHnew.ThermalNew.SH.DistrHeat.CO.Elc</t>
  </si>
  <si>
    <t>NUM.number.BG.Res.HHnew.ThermalNew.SH.AdvElc</t>
  </si>
  <si>
    <t>NUM.number.BG.Res.HHnew.ThermalNew.SH.AdvElc.SH</t>
  </si>
  <si>
    <t>NUM.number.BG.Res.HHnew.ThermalNew.SH.AdvElc.SC.AC</t>
  </si>
  <si>
    <t>NUM.number.BG.Res.HHnew.ThermalNew.SH.AdvElc.WH.LPG.NoSolar</t>
  </si>
  <si>
    <t>NUM.number.BG.Res.HHnew.ThermalNew.SH.AdvElc.WH.LPG.Solar</t>
  </si>
  <si>
    <t>NUM.number.BG.Res.HHnew.ThermalNew.SH.AdvElc.WH.Elc.NoSolar</t>
  </si>
  <si>
    <t>NUM.number.BG.Res.HHnew.ThermalNew.SH.AdvElc.WH.Elc.Solar</t>
  </si>
  <si>
    <t>NUM.number.BG.Res.HHnew.ThermalNew.SH.AdvElc.CO.LPG</t>
  </si>
  <si>
    <t>NUM.number.BG.Res.HHnew.ThermalNew.SH.AdvElc.CO.Elc</t>
  </si>
  <si>
    <t>NUM.number.BG.Res.HHnew.ThermalNew.SH.ConvElc</t>
  </si>
  <si>
    <t>NUM.number.BG.Res.HHnew.ThermalNew.SH.ConvElc.SH</t>
  </si>
  <si>
    <t>NUM.number.BG.Res.HHnew.ThermalNew.SH.ConvElc.SC.AC</t>
  </si>
  <si>
    <t>NUM.number.BG.Res.HHnew.ThermalNew.SH.ConvElc.WH.LPG.NoSolar</t>
  </si>
  <si>
    <t>NUM.number.BG.Res.HHnew.ThermalNew.SH.ConvElc.WH.LPG.Solar</t>
  </si>
  <si>
    <t>NUM.number.BG.Res.HHnew.ThermalNew.SH.ConvElc.WH.Elc.NoSolar</t>
  </si>
  <si>
    <t>NUM.number.BG.Res.HHnew.ThermalNew.SH.ConvElc.WH.Elc.Solar</t>
  </si>
  <si>
    <t>NUM.number.BG.Res.HHnew.ThermalNew.SH.ConvElc.CO.LPG</t>
  </si>
  <si>
    <t>NUM.number.BG.Res.HHnew.ThermalNew.SH.ConvElc.CO.Elc</t>
  </si>
  <si>
    <t>BG - New equipment installations via replacement (detailed structure)</t>
  </si>
  <si>
    <t>NUM.number.BG.Res.HH.ThermalRepl.SH.Solids</t>
  </si>
  <si>
    <t>NUM.number.BG.Res.HH.ThermalRepl.SH.Solids.SH</t>
  </si>
  <si>
    <t>NUM.number.BG.Res.HH.ThermalRepl.SH.Solids.SC.AC</t>
  </si>
  <si>
    <t>NUM.number.BG.Res.HH.ThermalRepl.SH.Solids.WH.Solids.NoSolar</t>
  </si>
  <si>
    <t>NUM.number.BG.Res.HH.ThermalRepl.SH.Solids.WH.LPG.NoSolar</t>
  </si>
  <si>
    <t>NUM.number.BG.Res.HH.ThermalRepl.SH.Solids.WH.LPG.Solar</t>
  </si>
  <si>
    <t>NUM.number.BG.Res.HH.ThermalRepl.SH.Solids.WH.Elc.NoSolar</t>
  </si>
  <si>
    <t>NUM.number.BG.Res.HH.ThermalRepl.SH.Solids.WH.Elc.Solar</t>
  </si>
  <si>
    <t>NUM.number.BG.Res.HH.ThermalRepl.SH.Solids.CO.Solids</t>
  </si>
  <si>
    <t>NUM.number.BG.Res.HH.ThermalRepl.SH.Solids.CO.LPG</t>
  </si>
  <si>
    <t>NUM.number.BG.Res.HH.ThermalRepl.SH.Solids.CO.Elc</t>
  </si>
  <si>
    <t>NUM.number.BG.Res.HH.ThermalRepl.SH.LPG</t>
  </si>
  <si>
    <t>NUM.number.BG.Res.HH.ThermalRepl.SH.LPG.SH</t>
  </si>
  <si>
    <t>NUM.number.BG.Res.HH.ThermalRepl.SH.LPG.SC.AC</t>
  </si>
  <si>
    <t>NUM.number.BG.Res.HH.ThermalRepl.SH.LPG.WH.LPG.NoSolar</t>
  </si>
  <si>
    <t>NUM.number.BG.Res.HH.ThermalRepl.SH.LPG.WH.LPG.Solar</t>
  </si>
  <si>
    <t>NUM.number.BG.Res.HH.ThermalRepl.SH.LPG.WH.Elc.NoSolar</t>
  </si>
  <si>
    <t>NUM.number.BG.Res.HH.ThermalRepl.SH.LPG.WH.Elc.Solar</t>
  </si>
  <si>
    <t>NUM.number.BG.Res.HH.ThermalRepl.SH.LPG.CO.LPG</t>
  </si>
  <si>
    <t>NUM.number.BG.Res.HH.ThermalRepl.SH.LPG.CO.Elc</t>
  </si>
  <si>
    <t>NUM.number.BG.Res.HH.ThermalRepl.SH.Oil</t>
  </si>
  <si>
    <t>NUM.number.BG.Res.HH.ThermalRepl.SH.Oil.SH</t>
  </si>
  <si>
    <t>NUM.number.BG.Res.HH.ThermalRepl.SH.Oil.SC.AC</t>
  </si>
  <si>
    <t>NUM.number.BG.Res.HH.ThermalRepl.SH.Oil.WH.Oil.NoSolar</t>
  </si>
  <si>
    <t>NUM.number.BG.Res.HH.ThermalRepl.SH.Oil.WH.Oil.Solar</t>
  </si>
  <si>
    <t>NUM.number.BG.Res.HH.ThermalRepl.SH.Oil.WH.Elc.NoSolar</t>
  </si>
  <si>
    <t>NUM.number.BG.Res.HH.ThermalRepl.SH.Oil.WH.Elc.Solar</t>
  </si>
  <si>
    <t>NUM.number.BG.Res.HH.ThermalRepl.SH.Oil.CO.LPG</t>
  </si>
  <si>
    <t>NUM.number.BG.Res.HH.ThermalRepl.SH.Oil.CO.Elc</t>
  </si>
  <si>
    <t>NUM.number.BG.Res.HH.ThermalRepl.SH.Gas</t>
  </si>
  <si>
    <t>NUM.number.BG.Res.HH.ThermalRepl.SH.Gas.SH</t>
  </si>
  <si>
    <t>NUM.number.BG.Res.HH.ThermalRepl.SH.Gas.SC.AC</t>
  </si>
  <si>
    <t>NUM.number.BG.Res.HH.ThermalRepl.SH.Gas.WH.Gas.NoSolar</t>
  </si>
  <si>
    <t>NUM.number.BG.Res.HH.ThermalRepl.SH.Gas.WH.Gas.Solar</t>
  </si>
  <si>
    <t>NUM.number.BG.Res.HH.ThermalRepl.SH.Gas.WH.Elc.NoSolar</t>
  </si>
  <si>
    <t>NUM.number.BG.Res.HH.ThermalRepl.SH.Gas.WH.Elc.Solar</t>
  </si>
  <si>
    <t>NUM.number.BG.Res.HH.ThermalRepl.SH.Gas.CO.Gas</t>
  </si>
  <si>
    <t>NUM.number.BG.Res.HH.ThermalRepl.SH.Gas.CO.Elc</t>
  </si>
  <si>
    <t>NUM.number.BG.Res.HH.ThermalRepl.SH.Biomass</t>
  </si>
  <si>
    <t>NUM.number.BG.Res.HH.ThermalRepl.SH.Biomass.SH</t>
  </si>
  <si>
    <t>NUM.number.BG.Res.HH.ThermalRepl.SH.Biomass.SC.AC</t>
  </si>
  <si>
    <t>NUM.number.BG.Res.HH.ThermalRepl.SH.Biomass.WH.Biomass.NoSolar</t>
  </si>
  <si>
    <t>NUM.number.BG.Res.HH.ThermalRepl.SH.Biomass.WH.Biomass.Solar</t>
  </si>
  <si>
    <t>NUM.number.BG.Res.HH.ThermalRepl.SH.Biomass.WH.LPG.NoSolar</t>
  </si>
  <si>
    <t>NUM.number.BG.Res.HH.ThermalRepl.SH.Biomass.WH.LPG.Solar</t>
  </si>
  <si>
    <t>NUM.number.BG.Res.HH.ThermalRepl.SH.Biomass.WH.Elc.NoSolar</t>
  </si>
  <si>
    <t>NUM.number.BG.Res.HH.ThermalRepl.SH.Biomass.WH.Elc.Solar</t>
  </si>
  <si>
    <t>NUM.number.BG.Res.HH.ThermalRepl.SH.Biomass.CO.Biomass</t>
  </si>
  <si>
    <t>NUM.number.BG.Res.HH.ThermalRepl.SH.Biomass.CO.LPG</t>
  </si>
  <si>
    <t>NUM.number.BG.Res.HH.ThermalRepl.SH.Biomass.CO.Elc</t>
  </si>
  <si>
    <t>NUM.number.BG.Res.HH.ThermalRepl.SH.Geo</t>
  </si>
  <si>
    <t>NUM.number.BG.Res.HH.ThermalRepl.SH.Geo.SH</t>
  </si>
  <si>
    <t>NUM.number.BG.Res.HH.ThermalRepl.SH.Geo.SC.AC</t>
  </si>
  <si>
    <t>NUM.number.BG.Res.HH.ThermalRepl.SH.Geo.WH.Geo.NoSolar</t>
  </si>
  <si>
    <t>NUM.number.BG.Res.HH.ThermalRepl.SH.Geo.WH.Geo.Solar</t>
  </si>
  <si>
    <t>NUM.number.BG.Res.HH.ThermalRepl.SH.Geo.WH.Elc.NoSolar</t>
  </si>
  <si>
    <t>NUM.number.BG.Res.HH.ThermalRepl.SH.Geo.WH.Elc.Solar</t>
  </si>
  <si>
    <t>NUM.number.BG.Res.HH.ThermalRepl.SH.Geo.CO.LPG</t>
  </si>
  <si>
    <t>NUM.number.BG.Res.HH.ThermalRepl.SH.Geo.CO.Elc</t>
  </si>
  <si>
    <t>NUM.number.BG.Res.HH.ThermalRepl.SH.DistrHeat</t>
  </si>
  <si>
    <t>NUM.number.BG.Res.HH.ThermalRepl.SH.DistrHeat.SH</t>
  </si>
  <si>
    <t>NUM.number.BG.Res.HH.ThermalRepl.SH.DistrHeat.SC.AC</t>
  </si>
  <si>
    <t>NUM.number.BG.Res.HH.ThermalRepl.SH.DistrHeat.WH.DistrHeat.NoSolar</t>
  </si>
  <si>
    <t>NUM.number.BG.Res.HH.ThermalRepl.SH.DistrHeat.WH.DistrHeat.Solar</t>
  </si>
  <si>
    <t>NUM.number.BG.Res.HH.ThermalRepl.SH.DistrHeat.WH.Elc.NoSolar</t>
  </si>
  <si>
    <t>NUM.number.BG.Res.HH.ThermalRepl.SH.DistrHeat.WH.Elc.Solar</t>
  </si>
  <si>
    <t>NUM.number.BG.Res.HH.ThermalRepl.SH.DistrHeat.CO.LPG</t>
  </si>
  <si>
    <t>NUM.number.BG.Res.HH.ThermalRepl.SH.DistrHeat.CO.Elc</t>
  </si>
  <si>
    <t>NUM.number.BG.Res.HH.ThermalRepl.SH.AdvElc</t>
  </si>
  <si>
    <t>NUM.number.BG.Res.HH.ThermalRepl.SH.AdvElc.SH</t>
  </si>
  <si>
    <t>NUM.number.BG.Res.HH.ThermalRepl.SH.AdvElc.SC.AC</t>
  </si>
  <si>
    <t>NUM.number.BG.Res.HH.ThermalRepl.SH.AdvElc.WH.LPG.NoSolar</t>
  </si>
  <si>
    <t>NUM.number.BG.Res.HH.ThermalRepl.SH.AdvElc.WH.LPG.Solar</t>
  </si>
  <si>
    <t>NUM.number.BG.Res.HH.ThermalRepl.SH.AdvElc.WH.Elc.NoSolar</t>
  </si>
  <si>
    <t>NUM.number.BG.Res.HH.ThermalRepl.SH.AdvElc.WH.Elc.Solar</t>
  </si>
  <si>
    <t>NUM.number.BG.Res.HH.ThermalRepl.SH.AdvElc.CO.LPG</t>
  </si>
  <si>
    <t>NUM.number.BG.Res.HH.ThermalRepl.SH.AdvElc.CO.Elc</t>
  </si>
  <si>
    <t>NUM.number.BG.Res.HH.ThermalRepl.SH.ConvElc</t>
  </si>
  <si>
    <t>NUM.number.BG.Res.HH.ThermalRepl.SH.ConvElc.SH</t>
  </si>
  <si>
    <t>NUM.number.BG.Res.HH.ThermalRepl.SH.ConvElc.SC.AC</t>
  </si>
  <si>
    <t>NUM.number.BG.Res.HH.ThermalRepl.SH.ConvElc.WH.LPG.NoSolar</t>
  </si>
  <si>
    <t>NUM.number.BG.Res.HH.ThermalRepl.SH.ConvElc.WH.LPG.Solar</t>
  </si>
  <si>
    <t>NUM.number.BG.Res.HH.ThermalRepl.SH.ConvElc.WH.Elc.NoSolar</t>
  </si>
  <si>
    <t>NUM.number.BG.Res.HH.ThermalRepl.SH.ConvElc.WH.Elc.Solar</t>
  </si>
  <si>
    <t>NUM.number.BG.Res.HH.ThermalRepl.SH.ConvElc.CO.LPG</t>
  </si>
  <si>
    <t>NUM.number.BG.Res.HH.ThermalRepl.SH.ConvElc.CO.Elc</t>
  </si>
  <si>
    <t>BG - Equipment installations in 2021 - vintage structure</t>
  </si>
  <si>
    <t>VIN.number.BG.Res.HH.Thermal.SH.Solids</t>
  </si>
  <si>
    <t>VIN.number.BG.Res.HH.Thermal.SH.Solids.SH</t>
  </si>
  <si>
    <t>VIN.number.BG.Res.HH.Thermal.SH.Solids.SC.AC</t>
  </si>
  <si>
    <t>VIN.number.BG.Res.HH.Thermal.SH.Solids.WH.Solids.NoSolar</t>
  </si>
  <si>
    <t>VIN.number.BG.Res.HH.Thermal.SH.Solids.WH.LPG.NoSolar</t>
  </si>
  <si>
    <t>VIN.number.BG.Res.HH.Thermal.SH.Solids.WH.LPG.Solar</t>
  </si>
  <si>
    <t>VIN.number.BG.Res.HH.Thermal.SH.Solids.WH.Elc.NoSolar</t>
  </si>
  <si>
    <t>VIN.number.BG.Res.HH.Thermal.SH.Solids.WH.Elc.Solar</t>
  </si>
  <si>
    <t>VIN.number.BG.Res.HH.Thermal.SH.Solids.CO.Solids</t>
  </si>
  <si>
    <t>VIN.number.BG.Res.HH.Thermal.SH.Solids.CO.LPG</t>
  </si>
  <si>
    <t>VIN.number.BG.Res.HH.Thermal.SH.Solids.CO.Elc</t>
  </si>
  <si>
    <t>VIN.number.BG.Res.HH.Thermal.SH.LPG</t>
  </si>
  <si>
    <t>VIN.number.BG.Res.HH.Thermal.SH.LPG.SH</t>
  </si>
  <si>
    <t>VIN.number.BG.Res.HH.Thermal.SH.LPG.SC.AC</t>
  </si>
  <si>
    <t>VIN.number.BG.Res.HH.Thermal.SH.LPG.WH.LPG.NoSolar</t>
  </si>
  <si>
    <t>VIN.number.BG.Res.HH.Thermal.SH.LPG.WH.LPG.Solar</t>
  </si>
  <si>
    <t>VIN.number.BG.Res.HH.Thermal.SH.LPG.WH.Elc.NoSolar</t>
  </si>
  <si>
    <t>VIN.number.BG.Res.HH.Thermal.SH.LPG.WH.Elc.Solar</t>
  </si>
  <si>
    <t>VIN.number.BG.Res.HH.Thermal.SH.LPG.CO.LPG</t>
  </si>
  <si>
    <t>VIN.number.BG.Res.HH.Thermal.SH.LPG.CO.Elc</t>
  </si>
  <si>
    <t>VIN.number.BG.Res.HH.Thermal.SH.Oil</t>
  </si>
  <si>
    <t>VIN.number.BG.Res.HH.Thermal.SH.Oil.SH</t>
  </si>
  <si>
    <t>VIN.number.BG.Res.HH.Thermal.SH.Oil.SC.AC</t>
  </si>
  <si>
    <t>VIN.number.BG.Res.HH.Thermal.SH.Oil.WH.Oil.NoSolar</t>
  </si>
  <si>
    <t>VIN.number.BG.Res.HH.Thermal.SH.Oil.WH.Oil.Solar</t>
  </si>
  <si>
    <t>VIN.number.BG.Res.HH.Thermal.SH.Oil.WH.Elc.NoSolar</t>
  </si>
  <si>
    <t>VIN.number.BG.Res.HH.Thermal.SH.Oil.WH.Elc.Solar</t>
  </si>
  <si>
    <t>VIN.number.BG.Res.HH.Thermal.SH.Oil.CO.LPG</t>
  </si>
  <si>
    <t>VIN.number.BG.Res.HH.Thermal.SH.Oil.CO.Elc</t>
  </si>
  <si>
    <t>VIN.number.BG.Res.HH.Thermal.SH.Gas</t>
  </si>
  <si>
    <t>VIN.number.BG.Res.HH.Thermal.SH.Gas.SH</t>
  </si>
  <si>
    <t>VIN.number.BG.Res.HH.Thermal.SH.Gas.SC.AC</t>
  </si>
  <si>
    <t>VIN.number.BG.Res.HH.Thermal.SH.Gas.WH.Gas.NoSolar</t>
  </si>
  <si>
    <t>VIN.number.BG.Res.HH.Thermal.SH.Gas.WH.Gas.Solar</t>
  </si>
  <si>
    <t>VIN.number.BG.Res.HH.Thermal.SH.Gas.WH.Elc.NoSolar</t>
  </si>
  <si>
    <t>VIN.number.BG.Res.HH.Thermal.SH.Gas.WH.Elc.Solar</t>
  </si>
  <si>
    <t>VIN.number.BG.Res.HH.Thermal.SH.Gas.CO.Gas</t>
  </si>
  <si>
    <t>VIN.number.BG.Res.HH.Thermal.SH.Gas.CO.Elc</t>
  </si>
  <si>
    <t>VIN.number.BG.Res.HH.Thermal.SH.Biomass</t>
  </si>
  <si>
    <t>VIN.number.BG.Res.HH.Thermal.SH.Biomass.SH</t>
  </si>
  <si>
    <t>VIN.number.BG.Res.HH.Thermal.SH.Biomass.SC.AC</t>
  </si>
  <si>
    <t>VIN.number.BG.Res.HH.Thermal.SH.Biomass.WH.Biomass.NoSolar</t>
  </si>
  <si>
    <t>VIN.number.BG.Res.HH.Thermal.SH.Biomass.WH.Biomass.Solar</t>
  </si>
  <si>
    <t>VIN.number.BG.Res.HH.Thermal.SH.Biomass.WH.LPG.NoSolar</t>
  </si>
  <si>
    <t>VIN.number.BG.Res.HH.Thermal.SH.Biomass.WH.LPG.Solar</t>
  </si>
  <si>
    <t>VIN.number.BG.Res.HH.Thermal.SH.Biomass.WH.Elc.NoSolar</t>
  </si>
  <si>
    <t>VIN.number.BG.Res.HH.Thermal.SH.Biomass.WH.Elc.Solar</t>
  </si>
  <si>
    <t>VIN.number.BG.Res.HH.Thermal.SH.Biomass.CO.Biomass</t>
  </si>
  <si>
    <t>VIN.number.BG.Res.HH.Thermal.SH.Biomass.CO.LPG</t>
  </si>
  <si>
    <t>VIN.number.BG.Res.HH.Thermal.SH.Biomass.CO.Elc</t>
  </si>
  <si>
    <t>VIN.number.BG.Res.HH.Thermal.SH.Geo</t>
  </si>
  <si>
    <t>VIN.number.BG.Res.HH.Thermal.SH.Geo.SH</t>
  </si>
  <si>
    <t>VIN.number.BG.Res.HH.Thermal.SH.Geo.SC.AC</t>
  </si>
  <si>
    <t>VIN.number.BG.Res.HH.Thermal.SH.Geo.WH.Geo.NoSolar</t>
  </si>
  <si>
    <t>VIN.number.BG.Res.HH.Thermal.SH.Geo.WH.Geo.Solar</t>
  </si>
  <si>
    <t>VIN.number.BG.Res.HH.Thermal.SH.Geo.WH.Elc.NoSolar</t>
  </si>
  <si>
    <t>VIN.number.BG.Res.HH.Thermal.SH.Geo.WH.Elc.Solar</t>
  </si>
  <si>
    <t>VIN.number.BG.Res.HH.Thermal.SH.Geo.CO.LPG</t>
  </si>
  <si>
    <t>VIN.number.BG.Res.HH.Thermal.SH.Geo.CO.Elc</t>
  </si>
  <si>
    <t>VIN.number.BG.Res.HH.Thermal.SH.DistrHeat</t>
  </si>
  <si>
    <t>VIN.number.BG.Res.HH.Thermal.SH.DistrHeat.SH</t>
  </si>
  <si>
    <t>VIN.number.BG.Res.HH.Thermal.SH.DistrHeat.SC.AC</t>
  </si>
  <si>
    <t>VIN.number.BG.Res.HH.Thermal.SH.DistrHeat.WH.DistrHeat.NoSolar</t>
  </si>
  <si>
    <t>VIN.number.BG.Res.HH.Thermal.SH.DistrHeat.WH.DistrHeat.Solar</t>
  </si>
  <si>
    <t>VIN.number.BG.Res.HH.Thermal.SH.DistrHeat.WH.Elc.NoSolar</t>
  </si>
  <si>
    <t>VIN.number.BG.Res.HH.Thermal.SH.DistrHeat.WH.Elc.Solar</t>
  </si>
  <si>
    <t>VIN.number.BG.Res.HH.Thermal.SH.DistrHeat.CO.LPG</t>
  </si>
  <si>
    <t>VIN.number.BG.Res.HH.Thermal.SH.DistrHeat.CO.Elc</t>
  </si>
  <si>
    <t>VIN.number.BG.Res.HH.Thermal.SH.AdvElc</t>
  </si>
  <si>
    <t>VIN.number.BG.Res.HH.Thermal.SH.AdvElc.SH</t>
  </si>
  <si>
    <t>VIN.number.BG.Res.HH.Thermal.SH.AdvElc.SC.AC</t>
  </si>
  <si>
    <t>VIN.number.BG.Res.HH.Thermal.SH.AdvElc.WH.LPG.NoSolar</t>
  </si>
  <si>
    <t>VIN.number.BG.Res.HH.Thermal.SH.AdvElc.WH.LPG.Solar</t>
  </si>
  <si>
    <t>VIN.number.BG.Res.HH.Thermal.SH.AdvElc.WH.Elc.NoSolar</t>
  </si>
  <si>
    <t>VIN.number.BG.Res.HH.Thermal.SH.AdvElc.WH.Elc.Solar</t>
  </si>
  <si>
    <t>VIN.number.BG.Res.HH.Thermal.SH.AdvElc.CO.LPG</t>
  </si>
  <si>
    <t>VIN.number.BG.Res.HH.Thermal.SH.AdvElc.CO.Elc</t>
  </si>
  <si>
    <t>VIN.number.BG.Res.HH.Thermal.SH.ConvElc</t>
  </si>
  <si>
    <t>VIN.number.BG.Res.HH.Thermal.SH.ConvElc.SH</t>
  </si>
  <si>
    <t>VIN.number.BG.Res.HH.Thermal.SH.ConvElc.SC.AC</t>
  </si>
  <si>
    <t>VIN.number.BG.Res.HH.Thermal.SH.ConvElc.WH.LPG.NoSolar</t>
  </si>
  <si>
    <t>VIN.number.BG.Res.HH.Thermal.SH.ConvElc.WH.LPG.Solar</t>
  </si>
  <si>
    <t>VIN.number.BG.Res.HH.Thermal.SH.ConvElc.WH.Elc.NoSolar</t>
  </si>
  <si>
    <t>VIN.number.BG.Res.HH.Thermal.SH.ConvElc.WH.Elc.Solar</t>
  </si>
  <si>
    <t>VIN.number.BG.Res.HH.Thermal.SH.ConvElc.CO.LPG</t>
  </si>
  <si>
    <t>VIN.number.BG.Res.HH.Thermal.SH.ConvElc.CO.Elc</t>
  </si>
  <si>
    <t>BG - Final energy consumption (detailed structure)</t>
  </si>
  <si>
    <t>FEC.ktoe.BG.Res.HH.Thermal.SH.Solids</t>
  </si>
  <si>
    <t>FEC.ktoe.BG.Res.HH.Thermal.SH.Solids.SH</t>
  </si>
  <si>
    <t>FEC.ktoe.BG.Res.HH.Thermal.SH.Solids.SH.Solids</t>
  </si>
  <si>
    <t>FEC.ktoe.BG.Res.HH.Thermal.SH.Solids.SH.Elec</t>
  </si>
  <si>
    <t>FEC.ktoe.BG.Res.HH.Thermal.SH.Solids.SC</t>
  </si>
  <si>
    <t>FEC.ktoe.BG.Res.HH.Thermal.SH.Solids.SC.AC.Elec</t>
  </si>
  <si>
    <t>FEC.ktoe.BG.Res.HH.Thermal.SH.Solids.WH</t>
  </si>
  <si>
    <t>FEC.ktoe.BG.Res.HH.Thermal.SH.Solids.WH.Solids.NoSolar.Solids</t>
  </si>
  <si>
    <t>FEC.ktoe.BG.Res.HH.Thermal.SH.Solids.WH.LPG.NoSolar.LPG</t>
  </si>
  <si>
    <t>FEC.ktoe.BG.Res.HH.Thermal.SH.Solids.WH.LPG.Solar</t>
  </si>
  <si>
    <t>FEC.ktoe.BG.Res.HH.Thermal.SH.Solids.WH.LPG.Solar.LPG</t>
  </si>
  <si>
    <t>FEC.ktoe.BG.Res.HH.Thermal.SH.Solids.WH.LPG.Solar.Solar</t>
  </si>
  <si>
    <t>FEC.ktoe.BG.Res.HH.Thermal.SH.Solids.WH.Elc.NoSolar.Elec</t>
  </si>
  <si>
    <t>FEC.ktoe.BG.Res.HH.Thermal.SH.Solids.WH.Elc.Solar</t>
  </si>
  <si>
    <t>FEC.ktoe.BG.Res.HH.Thermal.SH.Solids.WH.Elc.Solar.Elec</t>
  </si>
  <si>
    <t>FEC.ktoe.BG.Res.HH.Thermal.SH.Solids.WH.Elc.Solar.Solar</t>
  </si>
  <si>
    <t>FEC.ktoe.BG.Res.HH.Thermal.SH.Solids.CO</t>
  </si>
  <si>
    <t>FEC.ktoe.BG.Res.HH.Thermal.SH.Solids.CO.Solids.Solids</t>
  </si>
  <si>
    <t>FEC.ktoe.BG.Res.HH.Thermal.SH.Solids.CO.LPG.LPG</t>
  </si>
  <si>
    <t>FEC.ktoe.BG.Res.HH.Thermal.SH.Solids.CO.Elc.Elec</t>
  </si>
  <si>
    <t>FEC.ktoe.BG.Res.HH.Thermal.SH.LPG</t>
  </si>
  <si>
    <t>FEC.ktoe.BG.Res.HH.Thermal.SH.LPG.SH</t>
  </si>
  <si>
    <t>FEC.ktoe.BG.Res.HH.Thermal.SH.LPG.SH.LPG</t>
  </si>
  <si>
    <t>FEC.ktoe.BG.Res.HH.Thermal.SH.LPG.SH.Elec</t>
  </si>
  <si>
    <t>FEC.ktoe.BG.Res.HH.Thermal.SH.LPG.SC</t>
  </si>
  <si>
    <t>FEC.ktoe.BG.Res.HH.Thermal.SH.LPG.SC.AC.Elec</t>
  </si>
  <si>
    <t>FEC.ktoe.BG.Res.HH.Thermal.SH.LPG.WH</t>
  </si>
  <si>
    <t>FEC.ktoe.BG.Res.HH.Thermal.SH.LPG.WH.LPG.NoSolar.LPG</t>
  </si>
  <si>
    <t>FEC.ktoe.BG.Res.HH.Thermal.SH.LPG.WH.LPG.Solar</t>
  </si>
  <si>
    <t>FEC.ktoe.BG.Res.HH.Thermal.SH.LPG.WH.LPG.Solar.LPG</t>
  </si>
  <si>
    <t>FEC.ktoe.BG.Res.HH.Thermal.SH.LPG.WH.LPG.Solar.Solar</t>
  </si>
  <si>
    <t>FEC.ktoe.BG.Res.HH.Thermal.SH.LPG.WH.Elc.NoSolar.Elec</t>
  </si>
  <si>
    <t>FEC.ktoe.BG.Res.HH.Thermal.SH.LPG.WH.Elc.Solar</t>
  </si>
  <si>
    <t>FEC.ktoe.BG.Res.HH.Thermal.SH.LPG.WH.Elc.Solar.Elec</t>
  </si>
  <si>
    <t>FEC.ktoe.BG.Res.HH.Thermal.SH.LPG.WH.Elc.Solar.Solar</t>
  </si>
  <si>
    <t>FEC.ktoe.BG.Res.HH.Thermal.SH.LPG.CO</t>
  </si>
  <si>
    <t>FEC.ktoe.BG.Res.HH.Thermal.SH.LPG.CO.LPG.LPG</t>
  </si>
  <si>
    <t>FEC.ktoe.BG.Res.HH.Thermal.SH.LPG.CO.Elc.Elec</t>
  </si>
  <si>
    <t>FEC.ktoe.BG.Res.HH.Thermal.SH.Oil</t>
  </si>
  <si>
    <t>FEC.ktoe.BG.Res.HH.Thermal.SH.Oil.SH</t>
  </si>
  <si>
    <t>FEC.ktoe.BG.Res.HH.Thermal.SH.Oil.SH.Oil</t>
  </si>
  <si>
    <t>FEC.ktoe.BG.Res.HH.Thermal.SH.Oil.SH.Elec</t>
  </si>
  <si>
    <t>FEC.ktoe.BG.Res.HH.Thermal.SH.Oil.SC</t>
  </si>
  <si>
    <t>FEC.ktoe.BG.Res.HH.Thermal.SH.Oil.SC.AC.Elec</t>
  </si>
  <si>
    <t>FEC.ktoe.BG.Res.HH.Thermal.SH.Oil.WH</t>
  </si>
  <si>
    <t>FEC.ktoe.BG.Res.HH.Thermal.SH.Oil.WH.Oil.NoSolar.Oil</t>
  </si>
  <si>
    <t>FEC.ktoe.BG.Res.HH.Thermal.SH.Oil.WH.Oil.Solar</t>
  </si>
  <si>
    <t>FEC.ktoe.BG.Res.HH.Thermal.SH.Oil.WH.Oil.Solar.Oil</t>
  </si>
  <si>
    <t>FEC.ktoe.BG.Res.HH.Thermal.SH.Oil.WH.Oil.Solar.Solar</t>
  </si>
  <si>
    <t>FEC.ktoe.BG.Res.HH.Thermal.SH.Oil.WH.Elc.NoSolar.Elec</t>
  </si>
  <si>
    <t>FEC.ktoe.BG.Res.HH.Thermal.SH.Oil.WH.Elc.Solar</t>
  </si>
  <si>
    <t>FEC.ktoe.BG.Res.HH.Thermal.SH.Oil.WH.Elc.Solar.Elec</t>
  </si>
  <si>
    <t>FEC.ktoe.BG.Res.HH.Thermal.SH.Oil.WH.Elc.Solar.Solar</t>
  </si>
  <si>
    <t>FEC.ktoe.BG.Res.HH.Thermal.SH.Oil.CO</t>
  </si>
  <si>
    <t>FEC.ktoe.BG.Res.HH.Thermal.SH.Oil.CO.LPG.LPG</t>
  </si>
  <si>
    <t>FEC.ktoe.BG.Res.HH.Thermal.SH.Oil.CO.Elc.Elec</t>
  </si>
  <si>
    <t>FEC.ktoe.BG.Res.HH.Thermal.SH.Gas</t>
  </si>
  <si>
    <t>FEC.ktoe.BG.Res.HH.Thermal.SH.Gas.SH</t>
  </si>
  <si>
    <t>FEC.ktoe.BG.Res.HH.Thermal.SH.Gas.SH.Gas</t>
  </si>
  <si>
    <t>FEC.ktoe.BG.Res.HH.Thermal.SH.Gas.SH.Elec</t>
  </si>
  <si>
    <t>FEC.ktoe.BG.Res.HH.Thermal.SH.Gas.SC</t>
  </si>
  <si>
    <t>FEC.ktoe.BG.Res.HH.Thermal.SH.Gas.SC.AC.Elec</t>
  </si>
  <si>
    <t>FEC.ktoe.BG.Res.HH.Thermal.SH.Gas.WH</t>
  </si>
  <si>
    <t>FEC.ktoe.BG.Res.HH.Thermal.SH.Gas.WH.Gas.NoSolar.Gas</t>
  </si>
  <si>
    <t>FEC.ktoe.BG.Res.HH.Thermal.SH.Gas.WH.Gas.Solar</t>
  </si>
  <si>
    <t>FEC.ktoe.BG.Res.HH.Thermal.SH.Gas.WH.Gas.Solar.Gas</t>
  </si>
  <si>
    <t>FEC.ktoe.BG.Res.HH.Thermal.SH.Gas.WH.Gas.Solar.Solar</t>
  </si>
  <si>
    <t>FEC.ktoe.BG.Res.HH.Thermal.SH.Gas.WH.Elc.NoSolar.Elec</t>
  </si>
  <si>
    <t>FEC.ktoe.BG.Res.HH.Thermal.SH.Gas.WH.Elc.Solar</t>
  </si>
  <si>
    <t>FEC.ktoe.BG.Res.HH.Thermal.SH.Gas.WH.Elc.Solar.Elec</t>
  </si>
  <si>
    <t>FEC.ktoe.BG.Res.HH.Thermal.SH.Gas.WH.Elc.Solar.Solar</t>
  </si>
  <si>
    <t>FEC.ktoe.BG.Res.HH.Thermal.SH.Gas.CO</t>
  </si>
  <si>
    <t>FEC.ktoe.BG.Res.HH.Thermal.SH.Gas.CO.Gas.Gas</t>
  </si>
  <si>
    <t>FEC.ktoe.BG.Res.HH.Thermal.SH.Gas.CO.Elc.Elec</t>
  </si>
  <si>
    <t>FEC.ktoe.BG.Res.HH.Thermal.SH.Biomass</t>
  </si>
  <si>
    <t>FEC.ktoe.BG.Res.HH.Thermal.SH.Biomass.SH</t>
  </si>
  <si>
    <t>FEC.ktoe.BG.Res.HH.Thermal.SH.Biomass.SH.Biomass</t>
  </si>
  <si>
    <t>FEC.ktoe.BG.Res.HH.Thermal.SH.Biomass.SH.Elec</t>
  </si>
  <si>
    <t>FEC.ktoe.BG.Res.HH.Thermal.SH.Biomass.SC</t>
  </si>
  <si>
    <t>FEC.ktoe.BG.Res.HH.Thermal.SH.Biomass.SC.AC.Elec</t>
  </si>
  <si>
    <t>FEC.ktoe.BG.Res.HH.Thermal.SH.Biomass.WH</t>
  </si>
  <si>
    <t>FEC.ktoe.BG.Res.HH.Thermal.SH.Biomass.WH.Biomass.NoSolar.Biomass</t>
  </si>
  <si>
    <t>FEC.ktoe.BG.Res.HH.Thermal.SH.Biomass.WH.Biomass.Solar</t>
  </si>
  <si>
    <t>FEC.ktoe.BG.Res.HH.Thermal.SH.Biomass.WH.Biomass.Solar.Biomass</t>
  </si>
  <si>
    <t>FEC.ktoe.BG.Res.HH.Thermal.SH.Biomass.WH.Biomass.Solar.Solar</t>
  </si>
  <si>
    <t>FEC.ktoe.BG.Res.HH.Thermal.SH.Biomass.WH.LPG.NoSolar.LPG</t>
  </si>
  <si>
    <t>FEC.ktoe.BG.Res.HH.Thermal.SH.Biomass.WH.LPG.Solar</t>
  </si>
  <si>
    <t>FEC.ktoe.BG.Res.HH.Thermal.SH.Biomass.WH.LPG.Solar.LPG</t>
  </si>
  <si>
    <t>FEC.ktoe.BG.Res.HH.Thermal.SH.Biomass.WH.LPG.Solar.Solar</t>
  </si>
  <si>
    <t>FEC.ktoe.BG.Res.HH.Thermal.SH.Biomass.WH.Elc.NoSolar.Elec</t>
  </si>
  <si>
    <t>FEC.ktoe.BG.Res.HH.Thermal.SH.Biomass.WH.Elc.Solar</t>
  </si>
  <si>
    <t>FEC.ktoe.BG.Res.HH.Thermal.SH.Biomass.WH.Elc.Solar.Elec</t>
  </si>
  <si>
    <t>FEC.ktoe.BG.Res.HH.Thermal.SH.Biomass.WH.Elc.Solar.Solar</t>
  </si>
  <si>
    <t>FEC.ktoe.BG.Res.HH.Thermal.SH.Biomass.CO</t>
  </si>
  <si>
    <t>FEC.ktoe.BG.Res.HH.Thermal.SH.Biomass.CO.Biomass.Biomass</t>
  </si>
  <si>
    <t>FEC.ktoe.BG.Res.HH.Thermal.SH.Biomass.CO.LPG.LPG</t>
  </si>
  <si>
    <t>FEC.ktoe.BG.Res.HH.Thermal.SH.Biomass.CO.Elc.Elec</t>
  </si>
  <si>
    <t>FEC.ktoe.BG.Res.HH.Thermal.SH.Geo</t>
  </si>
  <si>
    <t>FEC.ktoe.BG.Res.HH.Thermal.SH.Geo.SH</t>
  </si>
  <si>
    <t>FEC.ktoe.BG.Res.HH.Thermal.SH.Geo.SH.Geo</t>
  </si>
  <si>
    <t>FEC.ktoe.BG.Res.HH.Thermal.SH.Geo.SH.Elec</t>
  </si>
  <si>
    <t>FEC.ktoe.BG.Res.HH.Thermal.SH.Geo.SC</t>
  </si>
  <si>
    <t>FEC.ktoe.BG.Res.HH.Thermal.SH.Geo.SC.AC.Elec</t>
  </si>
  <si>
    <t>FEC.ktoe.BG.Res.HH.Thermal.SH.Geo.WH</t>
  </si>
  <si>
    <t>FEC.ktoe.BG.Res.HH.Thermal.SH.Geo.WH.Geo.NoSolar.Geo</t>
  </si>
  <si>
    <t>FEC.ktoe.BG.Res.HH.Thermal.SH.Geo.WH.Geo.Solar</t>
  </si>
  <si>
    <t>FEC.ktoe.BG.Res.HH.Thermal.SH.Geo.WH.Geo.Solar.Geo</t>
  </si>
  <si>
    <t>FEC.ktoe.BG.Res.HH.Thermal.SH.Geo.WH.Geo.Solar.Solar</t>
  </si>
  <si>
    <t>FEC.ktoe.BG.Res.HH.Thermal.SH.Geo.WH.Elc.NoSolar.Elec</t>
  </si>
  <si>
    <t>FEC.ktoe.BG.Res.HH.Thermal.SH.Geo.WH.Elc.Solar</t>
  </si>
  <si>
    <t>FEC.ktoe.BG.Res.HH.Thermal.SH.Geo.WH.Elc.Solar.Elec</t>
  </si>
  <si>
    <t>FEC.ktoe.BG.Res.HH.Thermal.SH.Geo.WH.Elc.Solar.Solar</t>
  </si>
  <si>
    <t>FEC.ktoe.BG.Res.HH.Thermal.SH.Geo.CO</t>
  </si>
  <si>
    <t>FEC.ktoe.BG.Res.HH.Thermal.SH.Geo.CO.LPG.LPG</t>
  </si>
  <si>
    <t>FEC.ktoe.BG.Res.HH.Thermal.SH.Geo.CO.Elc.Elec</t>
  </si>
  <si>
    <t>FEC.ktoe.BG.Res.HH.Thermal.SH.DistrHeat</t>
  </si>
  <si>
    <t>FEC.ktoe.BG.Res.HH.Thermal.SH.DistrHeat.SH</t>
  </si>
  <si>
    <t>FEC.ktoe.BG.Res.HH.Thermal.SH.DistrHeat.SH.Steam_Distr</t>
  </si>
  <si>
    <t>FEC.ktoe.BG.Res.HH.Thermal.SH.DistrHeat.SH.Elec</t>
  </si>
  <si>
    <t>FEC.ktoe.BG.Res.HH.Thermal.SH.DistrHeat.SC</t>
  </si>
  <si>
    <t>FEC.ktoe.BG.Res.HH.Thermal.SH.DistrHeat.SC.AC.Elec</t>
  </si>
  <si>
    <t>FEC.ktoe.BG.Res.HH.Thermal.SH.DistrHeat.WH</t>
  </si>
  <si>
    <t>FEC.ktoe.BG.Res.HH.Thermal.SH.DistrHeat.WH.DistrHeat.NoSolar.Steam_Distr</t>
  </si>
  <si>
    <t>FEC.ktoe.BG.Res.HH.Thermal.SH.DistrHeat.WH.DistrHeat.Solar</t>
  </si>
  <si>
    <t>FEC.ktoe.BG.Res.HH.Thermal.SH.DistrHeat.WH.DistrHeat.Solar.Steam_Distr</t>
  </si>
  <si>
    <t>FEC.ktoe.BG.Res.HH.Thermal.SH.DistrHeat.WH.DistrHeat.Solar.Solar</t>
  </si>
  <si>
    <t>FEC.ktoe.BG.Res.HH.Thermal.SH.DistrHeat.WH.Elc.NoSolar.Elec</t>
  </si>
  <si>
    <t>FEC.ktoe.BG.Res.HH.Thermal.SH.DistrHeat.WH.Elc.Solar</t>
  </si>
  <si>
    <t>FEC.ktoe.BG.Res.HH.Thermal.SH.DistrHeat.WH.Elc.Solar.Elec</t>
  </si>
  <si>
    <t>FEC.ktoe.BG.Res.HH.Thermal.SH.DistrHeat.WH.Elc.Solar.Solar</t>
  </si>
  <si>
    <t>FEC.ktoe.BG.Res.HH.Thermal.SH.DistrHeat.CO</t>
  </si>
  <si>
    <t>FEC.ktoe.BG.Res.HH.Thermal.SH.DistrHeat.CO.LPG.LPG</t>
  </si>
  <si>
    <t>FEC.ktoe.BG.Res.HH.Thermal.SH.DistrHeat.CO.Elc.Elec</t>
  </si>
  <si>
    <t>FEC.ktoe.BG.Res.HH.Thermal.SH.AdvElc</t>
  </si>
  <si>
    <t>FEC.ktoe.BG.Res.HH.Thermal.SH.AdvElc.SH</t>
  </si>
  <si>
    <t>FEC.ktoe.BG.Res.HH.Thermal.SH.AdvElc.SH.Elec</t>
  </si>
  <si>
    <t>FEC.ktoe.BG.Res.HH.Thermal.SH.AdvElc.SC</t>
  </si>
  <si>
    <t>FEC.ktoe.BG.Res.HH.Thermal.SH.AdvElc.SC.AC.Elec</t>
  </si>
  <si>
    <t>FEC.ktoe.BG.Res.HH.Thermal.SH.AdvElc.WH</t>
  </si>
  <si>
    <t>FEC.ktoe.BG.Res.HH.Thermal.SH.AdvElc.WH.LPG.NoSolar.LPG</t>
  </si>
  <si>
    <t>FEC.ktoe.BG.Res.HH.Thermal.SH.AdvElc.WH.LPG.Solar</t>
  </si>
  <si>
    <t>FEC.ktoe.BG.Res.HH.Thermal.SH.AdvElc.WH.LPG.Solar.LPG</t>
  </si>
  <si>
    <t>FEC.ktoe.BG.Res.HH.Thermal.SH.AdvElc.WH.LPG.Solar.Solar</t>
  </si>
  <si>
    <t>FEC.ktoe.BG.Res.HH.Thermal.SH.AdvElc.WH.Elc.NoSolar.Elec</t>
  </si>
  <si>
    <t>FEC.ktoe.BG.Res.HH.Thermal.SH.AdvElc.WH.Elc.Solar</t>
  </si>
  <si>
    <t>FEC.ktoe.BG.Res.HH.Thermal.SH.AdvElc.WH.Elc.Solar.Elec</t>
  </si>
  <si>
    <t>FEC.ktoe.BG.Res.HH.Thermal.SH.AdvElc.WH.Elc.Solar.Solar</t>
  </si>
  <si>
    <t>FEC.ktoe.BG.Res.HH.Thermal.SH.AdvElc.CO</t>
  </si>
  <si>
    <t>FEC.ktoe.BG.Res.HH.Thermal.SH.AdvElc.CO.LPG.LPG</t>
  </si>
  <si>
    <t>FEC.ktoe.BG.Res.HH.Thermal.SH.AdvElc.CO.Elc.Elec</t>
  </si>
  <si>
    <t>FEC.ktoe.BG.Res.HH.Thermal.SH.ConvElc</t>
  </si>
  <si>
    <t>FEC.ktoe.BG.Res.HH.Thermal.SH.ConvElc.SH</t>
  </si>
  <si>
    <t>FEC.ktoe.BG.Res.HH.Thermal.SH.ConvElc.SH.Elec</t>
  </si>
  <si>
    <t>FEC.ktoe.BG.Res.HH.Thermal.SH.ConvElc.SC</t>
  </si>
  <si>
    <t>FEC.ktoe.BG.Res.HH.Thermal.SH.ConvElc.SC.AC.Elec</t>
  </si>
  <si>
    <t>FEC.ktoe.BG.Res.HH.Thermal.SH.ConvElc.WH</t>
  </si>
  <si>
    <t>FEC.ktoe.BG.Res.HH.Thermal.SH.ConvElc.WH.LPG.NoSolar.LPG</t>
  </si>
  <si>
    <t>FEC.ktoe.BG.Res.HH.Thermal.SH.ConvElc.WH.LPG.Solar</t>
  </si>
  <si>
    <t>FEC.ktoe.BG.Res.HH.Thermal.SH.ConvElc.WH.LPG.Solar.LPG</t>
  </si>
  <si>
    <t>FEC.ktoe.BG.Res.HH.Thermal.SH.ConvElc.WH.LPG.Solar.Solar</t>
  </si>
  <si>
    <t>FEC.ktoe.BG.Res.HH.Thermal.SH.ConvElc.WH.Elc.NoSolar.Elec</t>
  </si>
  <si>
    <t>FEC.ktoe.BG.Res.HH.Thermal.SH.ConvElc.WH.Elc.Solar</t>
  </si>
  <si>
    <t>FEC.ktoe.BG.Res.HH.Thermal.SH.ConvElc.WH.Elc.Solar.Elec</t>
  </si>
  <si>
    <t>FEC.ktoe.BG.Res.HH.Thermal.SH.ConvElc.WH.Elc.Solar.Solar</t>
  </si>
  <si>
    <t>FEC.ktoe.BG.Res.HH.Thermal.SH.ConvElc.CO</t>
  </si>
  <si>
    <t>FEC.ktoe.BG.Res.HH.Thermal.SH.ConvElc.CO.LPG.LPG</t>
  </si>
  <si>
    <t>FEC.ktoe.BG.Res.HH.Thermal.SH.ConvElc.CO.Elc.Elec</t>
  </si>
  <si>
    <t>BG - Thermal energy service (detailed structure)</t>
  </si>
  <si>
    <t>TES.ktoe.BG.Res.HH.Thermal.SH.Solids</t>
  </si>
  <si>
    <t>TES.ktoe.BG.Res.HH.Thermal.SH.Solids.SH</t>
  </si>
  <si>
    <t>TES.ktoe.BG.Res.HH.Thermal.SH.Solids.SH.Solids</t>
  </si>
  <si>
    <t>TES.ktoe.BG.Res.HH.Thermal.SH.Solids.SH.Elec</t>
  </si>
  <si>
    <t>TES.ktoe.BG.Res.HH.Thermal.SH.Solids.SC</t>
  </si>
  <si>
    <t>TES.ktoe.BG.Res.HH.Thermal.SH.Solids.SC.AC.Elec</t>
  </si>
  <si>
    <t>TES.ktoe.BG.Res.HH.Thermal.SH.Solids.WH</t>
  </si>
  <si>
    <t>TES.ktoe.BG.Res.HH.Thermal.SH.Solids.WH.Solids.NoSolar.Solids</t>
  </si>
  <si>
    <t>TES.ktoe.BG.Res.HH.Thermal.SH.Solids.WH.LPG.NoSolar.LPG</t>
  </si>
  <si>
    <t>TES.ktoe.BG.Res.HH.Thermal.SH.Solids.WH.LPG.Solar</t>
  </si>
  <si>
    <t>TES.ktoe.BG.Res.HH.Thermal.SH.Solids.WH.LPG.Solar.LPG</t>
  </si>
  <si>
    <t>TES.ktoe.BG.Res.HH.Thermal.SH.Solids.WH.LPG.Solar.Solar</t>
  </si>
  <si>
    <t>TES.ktoe.BG.Res.HH.Thermal.SH.Solids.WH.Elc.NoSolar.Elec</t>
  </si>
  <si>
    <t>TES.ktoe.BG.Res.HH.Thermal.SH.Solids.WH.Elc.Solar</t>
  </si>
  <si>
    <t>TES.ktoe.BG.Res.HH.Thermal.SH.Solids.WH.Elc.Solar.Elec</t>
  </si>
  <si>
    <t>TES.ktoe.BG.Res.HH.Thermal.SH.Solids.WH.Elc.Solar.Solar</t>
  </si>
  <si>
    <t>TES.ktoe.BG.Res.HH.Thermal.SH.Solids.CO</t>
  </si>
  <si>
    <t>TES.ktoe.BG.Res.HH.Thermal.SH.Solids.CO.Solids.Solids</t>
  </si>
  <si>
    <t>TES.ktoe.BG.Res.HH.Thermal.SH.Solids.CO.LPG.LPG</t>
  </si>
  <si>
    <t>TES.ktoe.BG.Res.HH.Thermal.SH.Solids.CO.Elc.Elec</t>
  </si>
  <si>
    <t>TES.ktoe.BG.Res.HH.Thermal.SH.LPG</t>
  </si>
  <si>
    <t>TES.ktoe.BG.Res.HH.Thermal.SH.LPG.SH</t>
  </si>
  <si>
    <t>TES.ktoe.BG.Res.HH.Thermal.SH.LPG.SH.LPG</t>
  </si>
  <si>
    <t>TES.ktoe.BG.Res.HH.Thermal.SH.LPG.SH.Elec</t>
  </si>
  <si>
    <t>TES.ktoe.BG.Res.HH.Thermal.SH.LPG.SC</t>
  </si>
  <si>
    <t>TES.ktoe.BG.Res.HH.Thermal.SH.LPG.SC.AC.Elec</t>
  </si>
  <si>
    <t>TES.ktoe.BG.Res.HH.Thermal.SH.LPG.WH</t>
  </si>
  <si>
    <t>TES.ktoe.BG.Res.HH.Thermal.SH.LPG.WH.LPG.NoSolar.LPG</t>
  </si>
  <si>
    <t>TES.ktoe.BG.Res.HH.Thermal.SH.LPG.WH.LPG.Solar</t>
  </si>
  <si>
    <t>TES.ktoe.BG.Res.HH.Thermal.SH.LPG.WH.LPG.Solar.LPG</t>
  </si>
  <si>
    <t>TES.ktoe.BG.Res.HH.Thermal.SH.LPG.WH.LPG.Solar.Solar</t>
  </si>
  <si>
    <t>TES.ktoe.BG.Res.HH.Thermal.SH.LPG.WH.Elc.NoSolar.Elec</t>
  </si>
  <si>
    <t>TES.ktoe.BG.Res.HH.Thermal.SH.LPG.WH.Elc.Solar</t>
  </si>
  <si>
    <t>TES.ktoe.BG.Res.HH.Thermal.SH.LPG.WH.Elc.Solar.Elec</t>
  </si>
  <si>
    <t>TES.ktoe.BG.Res.HH.Thermal.SH.LPG.WH.Elc.Solar.Solar</t>
  </si>
  <si>
    <t>TES.ktoe.BG.Res.HH.Thermal.SH.LPG.CO</t>
  </si>
  <si>
    <t>TES.ktoe.BG.Res.HH.Thermal.SH.LPG.CO.LPG.LPG</t>
  </si>
  <si>
    <t>TES.ktoe.BG.Res.HH.Thermal.SH.LPG.CO.Elc.Elec</t>
  </si>
  <si>
    <t>TES.ktoe.BG.Res.HH.Thermal.SH.Oil</t>
  </si>
  <si>
    <t>TES.ktoe.BG.Res.HH.Thermal.SH.Oil.SH</t>
  </si>
  <si>
    <t>TES.ktoe.BG.Res.HH.Thermal.SH.Oil.SH.Oil</t>
  </si>
  <si>
    <t>TES.ktoe.BG.Res.HH.Thermal.SH.Oil.SH.Elec</t>
  </si>
  <si>
    <t>TES.ktoe.BG.Res.HH.Thermal.SH.Oil.SC</t>
  </si>
  <si>
    <t>TES.ktoe.BG.Res.HH.Thermal.SH.Oil.SC.AC.Elec</t>
  </si>
  <si>
    <t>TES.ktoe.BG.Res.HH.Thermal.SH.Oil.WH</t>
  </si>
  <si>
    <t>TES.ktoe.BG.Res.HH.Thermal.SH.Oil.WH.Oil.NoSolar.Oil</t>
  </si>
  <si>
    <t>TES.ktoe.BG.Res.HH.Thermal.SH.Oil.WH.Oil.Solar</t>
  </si>
  <si>
    <t>TES.ktoe.BG.Res.HH.Thermal.SH.Oil.WH.Oil.Solar.Oil</t>
  </si>
  <si>
    <t>TES.ktoe.BG.Res.HH.Thermal.SH.Oil.WH.Oil.Solar.Solar</t>
  </si>
  <si>
    <t>TES.ktoe.BG.Res.HH.Thermal.SH.Oil.WH.Elc.NoSolar.Elec</t>
  </si>
  <si>
    <t>TES.ktoe.BG.Res.HH.Thermal.SH.Oil.WH.Elc.Solar</t>
  </si>
  <si>
    <t>TES.ktoe.BG.Res.HH.Thermal.SH.Oil.WH.Elc.Solar.Elec</t>
  </si>
  <si>
    <t>TES.ktoe.BG.Res.HH.Thermal.SH.Oil.WH.Elc.Solar.Solar</t>
  </si>
  <si>
    <t>TES.ktoe.BG.Res.HH.Thermal.SH.Oil.CO</t>
  </si>
  <si>
    <t>TES.ktoe.BG.Res.HH.Thermal.SH.Oil.CO.LPG.LPG</t>
  </si>
  <si>
    <t>TES.ktoe.BG.Res.HH.Thermal.SH.Oil.CO.Elc.Elec</t>
  </si>
  <si>
    <t>TES.ktoe.BG.Res.HH.Thermal.SH.Gas</t>
  </si>
  <si>
    <t>TES.ktoe.BG.Res.HH.Thermal.SH.Gas.SH</t>
  </si>
  <si>
    <t>TES.ktoe.BG.Res.HH.Thermal.SH.Gas.SH.Gas</t>
  </si>
  <si>
    <t>TES.ktoe.BG.Res.HH.Thermal.SH.Gas.SH.Elec</t>
  </si>
  <si>
    <t>TES.ktoe.BG.Res.HH.Thermal.SH.Gas.SC</t>
  </si>
  <si>
    <t>TES.ktoe.BG.Res.HH.Thermal.SH.Gas.SC.AC.Elec</t>
  </si>
  <si>
    <t>TES.ktoe.BG.Res.HH.Thermal.SH.Gas.WH</t>
  </si>
  <si>
    <t>TES.ktoe.BG.Res.HH.Thermal.SH.Gas.WH.Gas.NoSolar.Gas</t>
  </si>
  <si>
    <t>TES.ktoe.BG.Res.HH.Thermal.SH.Gas.WH.Gas.Solar</t>
  </si>
  <si>
    <t>TES.ktoe.BG.Res.HH.Thermal.SH.Gas.WH.Gas.Solar.Gas</t>
  </si>
  <si>
    <t>TES.ktoe.BG.Res.HH.Thermal.SH.Gas.WH.Gas.Solar.Solar</t>
  </si>
  <si>
    <t>TES.ktoe.BG.Res.HH.Thermal.SH.Gas.WH.Elc.NoSolar.Elec</t>
  </si>
  <si>
    <t>TES.ktoe.BG.Res.HH.Thermal.SH.Gas.WH.Elc.Solar</t>
  </si>
  <si>
    <t>TES.ktoe.BG.Res.HH.Thermal.SH.Gas.WH.Elc.Solar.Elec</t>
  </si>
  <si>
    <t>TES.ktoe.BG.Res.HH.Thermal.SH.Gas.WH.Elc.Solar.Solar</t>
  </si>
  <si>
    <t>TES.ktoe.BG.Res.HH.Thermal.SH.Gas.CO</t>
  </si>
  <si>
    <t>TES.ktoe.BG.Res.HH.Thermal.SH.Gas.CO.Gas.Gas</t>
  </si>
  <si>
    <t>TES.ktoe.BG.Res.HH.Thermal.SH.Gas.CO.Elc.Elec</t>
  </si>
  <si>
    <t>TES.ktoe.BG.Res.HH.Thermal.SH.Biomass</t>
  </si>
  <si>
    <t>TES.ktoe.BG.Res.HH.Thermal.SH.Biomass.SH</t>
  </si>
  <si>
    <t>TES.ktoe.BG.Res.HH.Thermal.SH.Biomass.SH.Biomass</t>
  </si>
  <si>
    <t>TES.ktoe.BG.Res.HH.Thermal.SH.Biomass.SH.Elec</t>
  </si>
  <si>
    <t>TES.ktoe.BG.Res.HH.Thermal.SH.Biomass.SC</t>
  </si>
  <si>
    <t>TES.ktoe.BG.Res.HH.Thermal.SH.Biomass.SC.AC.Elec</t>
  </si>
  <si>
    <t>TES.ktoe.BG.Res.HH.Thermal.SH.Biomass.WH</t>
  </si>
  <si>
    <t>TES.ktoe.BG.Res.HH.Thermal.SH.Biomass.WH.Biomass.NoSolar.Biomass</t>
  </si>
  <si>
    <t>TES.ktoe.BG.Res.HH.Thermal.SH.Biomass.WH.Biomass.Solar</t>
  </si>
  <si>
    <t>TES.ktoe.BG.Res.HH.Thermal.SH.Biomass.WH.Biomass.Solar.Biomass</t>
  </si>
  <si>
    <t>TES.ktoe.BG.Res.HH.Thermal.SH.Biomass.WH.Biomass.Solar.Solar</t>
  </si>
  <si>
    <t>TES.ktoe.BG.Res.HH.Thermal.SH.Biomass.WH.LPG.NoSolar.LPG</t>
  </si>
  <si>
    <t>TES.ktoe.BG.Res.HH.Thermal.SH.Biomass.WH.LPG.Solar</t>
  </si>
  <si>
    <t>TES.ktoe.BG.Res.HH.Thermal.SH.Biomass.WH.LPG.Solar.LPG</t>
  </si>
  <si>
    <t>TES.ktoe.BG.Res.HH.Thermal.SH.Biomass.WH.LPG.Solar.Solar</t>
  </si>
  <si>
    <t>TES.ktoe.BG.Res.HH.Thermal.SH.Biomass.WH.Elc.NoSolar.Elec</t>
  </si>
  <si>
    <t>TES.ktoe.BG.Res.HH.Thermal.SH.Biomass.WH.Elc.Solar</t>
  </si>
  <si>
    <t>TES.ktoe.BG.Res.HH.Thermal.SH.Biomass.WH.Elc.Solar.Elec</t>
  </si>
  <si>
    <t>TES.ktoe.BG.Res.HH.Thermal.SH.Biomass.WH.Elc.Solar.Solar</t>
  </si>
  <si>
    <t>TES.ktoe.BG.Res.HH.Thermal.SH.Biomass.CO</t>
  </si>
  <si>
    <t>TES.ktoe.BG.Res.HH.Thermal.SH.Biomass.CO.Biomass.Biomass</t>
  </si>
  <si>
    <t>TES.ktoe.BG.Res.HH.Thermal.SH.Biomass.CO.LPG.LPG</t>
  </si>
  <si>
    <t>TES.ktoe.BG.Res.HH.Thermal.SH.Biomass.CO.Elc.Elec</t>
  </si>
  <si>
    <t>TES.ktoe.BG.Res.HH.Thermal.SH.Geo</t>
  </si>
  <si>
    <t>TES.ktoe.BG.Res.HH.Thermal.SH.Geo.SH</t>
  </si>
  <si>
    <t>TES.ktoe.BG.Res.HH.Thermal.SH.Geo.SH.Geo</t>
  </si>
  <si>
    <t>TES.ktoe.BG.Res.HH.Thermal.SH.Geo.SH.Elec</t>
  </si>
  <si>
    <t>TES.ktoe.BG.Res.HH.Thermal.SH.Geo.SC</t>
  </si>
  <si>
    <t>TES.ktoe.BG.Res.HH.Thermal.SH.Geo.SC.AC.Elec</t>
  </si>
  <si>
    <t>TES.ktoe.BG.Res.HH.Thermal.SH.Geo.WH</t>
  </si>
  <si>
    <t>TES.ktoe.BG.Res.HH.Thermal.SH.Geo.WH.Geo.NoSolar.Geo</t>
  </si>
  <si>
    <t>TES.ktoe.BG.Res.HH.Thermal.SH.Geo.WH.Geo.Solar</t>
  </si>
  <si>
    <t>TES.ktoe.BG.Res.HH.Thermal.SH.Geo.WH.Geo.Solar.Geo</t>
  </si>
  <si>
    <t>TES.ktoe.BG.Res.HH.Thermal.SH.Geo.WH.Geo.Solar.Solar</t>
  </si>
  <si>
    <t>TES.ktoe.BG.Res.HH.Thermal.SH.Geo.WH.Elc.NoSolar.Elec</t>
  </si>
  <si>
    <t>TES.ktoe.BG.Res.HH.Thermal.SH.Geo.WH.Elc.Solar</t>
  </si>
  <si>
    <t>TES.ktoe.BG.Res.HH.Thermal.SH.Geo.WH.Elc.Solar.Elec</t>
  </si>
  <si>
    <t>TES.ktoe.BG.Res.HH.Thermal.SH.Geo.WH.Elc.Solar.Solar</t>
  </si>
  <si>
    <t>TES.ktoe.BG.Res.HH.Thermal.SH.Geo.CO</t>
  </si>
  <si>
    <t>TES.ktoe.BG.Res.HH.Thermal.SH.Geo.CO.LPG.LPG</t>
  </si>
  <si>
    <t>TES.ktoe.BG.Res.HH.Thermal.SH.Geo.CO.Elc.Elec</t>
  </si>
  <si>
    <t>TES.ktoe.BG.Res.HH.Thermal.SH.DistrHeat</t>
  </si>
  <si>
    <t>TES.ktoe.BG.Res.HH.Thermal.SH.DistrHeat.SH</t>
  </si>
  <si>
    <t>TES.ktoe.BG.Res.HH.Thermal.SH.DistrHeat.SH.Steam_Distr</t>
  </si>
  <si>
    <t>TES.ktoe.BG.Res.HH.Thermal.SH.DistrHeat.SH.Elec</t>
  </si>
  <si>
    <t>TES.ktoe.BG.Res.HH.Thermal.SH.DistrHeat.SC</t>
  </si>
  <si>
    <t>TES.ktoe.BG.Res.HH.Thermal.SH.DistrHeat.SC.AC.Elec</t>
  </si>
  <si>
    <t>TES.ktoe.BG.Res.HH.Thermal.SH.DistrHeat.WH</t>
  </si>
  <si>
    <t>TES.ktoe.BG.Res.HH.Thermal.SH.DistrHeat.WH.DistrHeat.NoSolar.Steam_Distr</t>
  </si>
  <si>
    <t>TES.ktoe.BG.Res.HH.Thermal.SH.DistrHeat.WH.DistrHeat.Solar</t>
  </si>
  <si>
    <t>TES.ktoe.BG.Res.HH.Thermal.SH.DistrHeat.WH.DistrHeat.Solar.Steam_Distr</t>
  </si>
  <si>
    <t>TES.ktoe.BG.Res.HH.Thermal.SH.DistrHeat.WH.DistrHeat.Solar.Solar</t>
  </si>
  <si>
    <t>TES.ktoe.BG.Res.HH.Thermal.SH.DistrHeat.WH.Elc.NoSolar.Elec</t>
  </si>
  <si>
    <t>TES.ktoe.BG.Res.HH.Thermal.SH.DistrHeat.WH.Elc.Solar</t>
  </si>
  <si>
    <t>TES.ktoe.BG.Res.HH.Thermal.SH.DistrHeat.WH.Elc.Solar.Elec</t>
  </si>
  <si>
    <t>TES.ktoe.BG.Res.HH.Thermal.SH.DistrHeat.WH.Elc.Solar.Solar</t>
  </si>
  <si>
    <t>TES.ktoe.BG.Res.HH.Thermal.SH.DistrHeat.CO</t>
  </si>
  <si>
    <t>TES.ktoe.BG.Res.HH.Thermal.SH.DistrHeat.CO.LPG.LPG</t>
  </si>
  <si>
    <t>TES.ktoe.BG.Res.HH.Thermal.SH.DistrHeat.CO.Elc.Elec</t>
  </si>
  <si>
    <t>TES.ktoe.BG.Res.HH.Thermal.SH.AdvElc</t>
  </si>
  <si>
    <t>TES.ktoe.BG.Res.HH.Thermal.SH.AdvElc.SH</t>
  </si>
  <si>
    <t>TES.ktoe.BG.Res.HH.Thermal.SH.AdvElc.SH.Elec</t>
  </si>
  <si>
    <t>TES.ktoe.BG.Res.HH.Thermal.SH.AdvElc.SC</t>
  </si>
  <si>
    <t>TES.ktoe.BG.Res.HH.Thermal.SH.AdvElc.SC.AC.Elec</t>
  </si>
  <si>
    <t>TES.ktoe.BG.Res.HH.Thermal.SH.AdvElc.WH</t>
  </si>
  <si>
    <t>TES.ktoe.BG.Res.HH.Thermal.SH.AdvElc.WH.LPG.NoSolar.LPG</t>
  </si>
  <si>
    <t>TES.ktoe.BG.Res.HH.Thermal.SH.AdvElc.WH.LPG.Solar</t>
  </si>
  <si>
    <t>TES.ktoe.BG.Res.HH.Thermal.SH.AdvElc.WH.LPG.Solar.LPG</t>
  </si>
  <si>
    <t>TES.ktoe.BG.Res.HH.Thermal.SH.AdvElc.WH.LPG.Solar.Solar</t>
  </si>
  <si>
    <t>TES.ktoe.BG.Res.HH.Thermal.SH.AdvElc.WH.Elc.NoSolar.Elec</t>
  </si>
  <si>
    <t>TES.ktoe.BG.Res.HH.Thermal.SH.AdvElc.WH.Elc.Solar</t>
  </si>
  <si>
    <t>TES.ktoe.BG.Res.HH.Thermal.SH.AdvElc.WH.Elc.Solar.Elec</t>
  </si>
  <si>
    <t>TES.ktoe.BG.Res.HH.Thermal.SH.AdvElc.WH.Elc.Solar.Solar</t>
  </si>
  <si>
    <t>TES.ktoe.BG.Res.HH.Thermal.SH.AdvElc.CO</t>
  </si>
  <si>
    <t>TES.ktoe.BG.Res.HH.Thermal.SH.AdvElc.CO.LPG.LPG</t>
  </si>
  <si>
    <t>TES.ktoe.BG.Res.HH.Thermal.SH.AdvElc.CO.Elc.Elec</t>
  </si>
  <si>
    <t>TES.ktoe.BG.Res.HH.Thermal.SH.ConvElc</t>
  </si>
  <si>
    <t>TES.ktoe.BG.Res.HH.Thermal.SH.ConvElc.SH</t>
  </si>
  <si>
    <t>TES.ktoe.BG.Res.HH.Thermal.SH.ConvElc.SH.Elec</t>
  </si>
  <si>
    <t>TES.ktoe.BG.Res.HH.Thermal.SH.ConvElc.SC</t>
  </si>
  <si>
    <t>TES.ktoe.BG.Res.HH.Thermal.SH.ConvElc.SC.AC.Elec</t>
  </si>
  <si>
    <t>TES.ktoe.BG.Res.HH.Thermal.SH.ConvElc.WH</t>
  </si>
  <si>
    <t>TES.ktoe.BG.Res.HH.Thermal.SH.ConvElc.WH.LPG.NoSolar.LPG</t>
  </si>
  <si>
    <t>TES.ktoe.BG.Res.HH.Thermal.SH.ConvElc.WH.LPG.Solar</t>
  </si>
  <si>
    <t>TES.ktoe.BG.Res.HH.Thermal.SH.ConvElc.WH.LPG.Solar.LPG</t>
  </si>
  <si>
    <t>TES.ktoe.BG.Res.HH.Thermal.SH.ConvElc.WH.LPG.Solar.Solar</t>
  </si>
  <si>
    <t>TES.ktoe.BG.Res.HH.Thermal.SH.ConvElc.WH.Elc.NoSolar.Elec</t>
  </si>
  <si>
    <t>TES.ktoe.BG.Res.HH.Thermal.SH.ConvElc.WH.Elc.Solar</t>
  </si>
  <si>
    <t>TES.ktoe.BG.Res.HH.Thermal.SH.ConvElc.WH.Elc.Solar.Elec</t>
  </si>
  <si>
    <t>TES.ktoe.BG.Res.HH.Thermal.SH.ConvElc.WH.Elc.Solar.Solar</t>
  </si>
  <si>
    <t>TES.ktoe.BG.Res.HH.Thermal.SH.ConvElc.CO</t>
  </si>
  <si>
    <t>TES.ktoe.BG.Res.HH.Thermal.SH.ConvElc.CO.LPG.LPG</t>
  </si>
  <si>
    <t>TES.ktoe.BG.Res.HH.Thermal.SH.ConvElc.CO.Elc.Elec</t>
  </si>
  <si>
    <t>BG - System efficiency indicator (detailed structure)</t>
  </si>
  <si>
    <t>Eff.ratio.BG.Res.HH.Thermal.SH.Solids</t>
  </si>
  <si>
    <t>Eff.ratio.BG.Res.HH.Thermal.SH.Solids.SH</t>
  </si>
  <si>
    <t>Eff.ratio.BG.Res.HH.Thermal.SH.Solids.SH.Solids</t>
  </si>
  <si>
    <t>Eff.ratio.BG.Res.HH.Thermal.SH.Solids.SH.Elec</t>
  </si>
  <si>
    <t>Eff.ratio.BG.Res.HH.Thermal.SH.Solids.SC</t>
  </si>
  <si>
    <t>Eff.ratio.BG.Res.HH.Thermal.SH.Solids.SC.AC.Elec</t>
  </si>
  <si>
    <t>Eff.ratio.BG.Res.HH.Thermal.SH.Solids.WH</t>
  </si>
  <si>
    <t>Eff.ratio.BG.Res.HH.Thermal.SH.Solids.WH.Solids.NoSolar.Solids</t>
  </si>
  <si>
    <t>Eff.ratio.BG.Res.HH.Thermal.SH.Solids.WH.LPG.NoSolar.LPG</t>
  </si>
  <si>
    <t>Eff.ratio.BG.Res.HH.Thermal.SH.Solids.WH.LPG.Solar</t>
  </si>
  <si>
    <t>Eff.ratio.BG.Res.HH.Thermal.SH.Solids.WH.LPG.Solar.LPG</t>
  </si>
  <si>
    <t>Eff.ratio.BG.Res.HH.Thermal.SH.Solids.WH.LPG.Solar.Solar</t>
  </si>
  <si>
    <t>Eff.ratio.BG.Res.HH.Thermal.SH.Solids.WH.Elc.NoSolar.Elec</t>
  </si>
  <si>
    <t>Eff.ratio.BG.Res.HH.Thermal.SH.Solids.WH.Elc.Solar</t>
  </si>
  <si>
    <t>Eff.ratio.BG.Res.HH.Thermal.SH.Solids.WH.Elc.Solar.Elec</t>
  </si>
  <si>
    <t>Eff.ratio.BG.Res.HH.Thermal.SH.Solids.WH.Elc.Solar.Solar</t>
  </si>
  <si>
    <t>Eff.ratio.BG.Res.HH.Thermal.SH.Solids.CO</t>
  </si>
  <si>
    <t>Eff.ratio.BG.Res.HH.Thermal.SH.Solids.CO.Solids.Solids</t>
  </si>
  <si>
    <t>Eff.ratio.BG.Res.HH.Thermal.SH.Solids.CO.LPG.LPG</t>
  </si>
  <si>
    <t>Eff.ratio.BG.Res.HH.Thermal.SH.Solids.CO.Elc.Elec</t>
  </si>
  <si>
    <t>Eff.ratio.BG.Res.HH.Thermal.SH.LPG</t>
  </si>
  <si>
    <t>Eff.ratio.BG.Res.HH.Thermal.SH.LPG.SH</t>
  </si>
  <si>
    <t>Eff.ratio.BG.Res.HH.Thermal.SH.LPG.SH.LPG</t>
  </si>
  <si>
    <t>Eff.ratio.BG.Res.HH.Thermal.SH.LPG.SH.Elec</t>
  </si>
  <si>
    <t>Eff.ratio.BG.Res.HH.Thermal.SH.LPG.SC</t>
  </si>
  <si>
    <t>Eff.ratio.BG.Res.HH.Thermal.SH.LPG.SC.AC.Elec</t>
  </si>
  <si>
    <t>Eff.ratio.BG.Res.HH.Thermal.SH.LPG.WH</t>
  </si>
  <si>
    <t>Eff.ratio.BG.Res.HH.Thermal.SH.LPG.WH.LPG.NoSolar.LPG</t>
  </si>
  <si>
    <t>Eff.ratio.BG.Res.HH.Thermal.SH.LPG.WH.LPG.Solar</t>
  </si>
  <si>
    <t>Eff.ratio.BG.Res.HH.Thermal.SH.LPG.WH.LPG.Solar.LPG</t>
  </si>
  <si>
    <t>Eff.ratio.BG.Res.HH.Thermal.SH.LPG.WH.LPG.Solar.Solar</t>
  </si>
  <si>
    <t>Eff.ratio.BG.Res.HH.Thermal.SH.LPG.WH.Elc.NoSolar.Elec</t>
  </si>
  <si>
    <t>Eff.ratio.BG.Res.HH.Thermal.SH.LPG.WH.Elc.Solar</t>
  </si>
  <si>
    <t>Eff.ratio.BG.Res.HH.Thermal.SH.LPG.WH.Elc.Solar.Elec</t>
  </si>
  <si>
    <t>Eff.ratio.BG.Res.HH.Thermal.SH.LPG.WH.Elc.Solar.Solar</t>
  </si>
  <si>
    <t>Eff.ratio.BG.Res.HH.Thermal.SH.LPG.CO</t>
  </si>
  <si>
    <t>Eff.ratio.BG.Res.HH.Thermal.SH.LPG.CO.LPG.LPG</t>
  </si>
  <si>
    <t>Eff.ratio.BG.Res.HH.Thermal.SH.LPG.CO.Elc.Elec</t>
  </si>
  <si>
    <t>Eff.ratio.BG.Res.HH.Thermal.SH.Oil</t>
  </si>
  <si>
    <t>Eff.ratio.BG.Res.HH.Thermal.SH.Oil.SH</t>
  </si>
  <si>
    <t>Eff.ratio.BG.Res.HH.Thermal.SH.Oil.SH.Oil</t>
  </si>
  <si>
    <t>Eff.ratio.BG.Res.HH.Thermal.SH.Oil.SH.Elec</t>
  </si>
  <si>
    <t>Eff.ratio.BG.Res.HH.Thermal.SH.Oil.SC</t>
  </si>
  <si>
    <t>Eff.ratio.BG.Res.HH.Thermal.SH.Oil.SC.AC.Elec</t>
  </si>
  <si>
    <t>Eff.ratio.BG.Res.HH.Thermal.SH.Oil.WH</t>
  </si>
  <si>
    <t>Eff.ratio.BG.Res.HH.Thermal.SH.Oil.WH.Oil.NoSolar.Oil</t>
  </si>
  <si>
    <t>Eff.ratio.BG.Res.HH.Thermal.SH.Oil.WH.Oil.Solar</t>
  </si>
  <si>
    <t>Eff.ratio.BG.Res.HH.Thermal.SH.Oil.WH.Oil.Solar.Oil</t>
  </si>
  <si>
    <t>Eff.ratio.BG.Res.HH.Thermal.SH.Oil.WH.Oil.Solar.Solar</t>
  </si>
  <si>
    <t>Eff.ratio.BG.Res.HH.Thermal.SH.Oil.WH.Elc.NoSolar.Elec</t>
  </si>
  <si>
    <t>Eff.ratio.BG.Res.HH.Thermal.SH.Oil.WH.Elc.Solar</t>
  </si>
  <si>
    <t>Eff.ratio.BG.Res.HH.Thermal.SH.Oil.WH.Elc.Solar.Elec</t>
  </si>
  <si>
    <t>Eff.ratio.BG.Res.HH.Thermal.SH.Oil.WH.Elc.Solar.Solar</t>
  </si>
  <si>
    <t>Eff.ratio.BG.Res.HH.Thermal.SH.Oil.CO</t>
  </si>
  <si>
    <t>Eff.ratio.BG.Res.HH.Thermal.SH.Oil.CO.LPG.LPG</t>
  </si>
  <si>
    <t>Eff.ratio.BG.Res.HH.Thermal.SH.Oil.CO.Elc.Elec</t>
  </si>
  <si>
    <t>Eff.ratio.BG.Res.HH.Thermal.SH.Gas</t>
  </si>
  <si>
    <t>Eff.ratio.BG.Res.HH.Thermal.SH.Gas.SH</t>
  </si>
  <si>
    <t>Eff.ratio.BG.Res.HH.Thermal.SH.Gas.SH.Gas</t>
  </si>
  <si>
    <t>Eff.ratio.BG.Res.HH.Thermal.SH.Gas.SH.Elec</t>
  </si>
  <si>
    <t>Eff.ratio.BG.Res.HH.Thermal.SH.Gas.SC</t>
  </si>
  <si>
    <t>Eff.ratio.BG.Res.HH.Thermal.SH.Gas.SC.AC.Elec</t>
  </si>
  <si>
    <t>Eff.ratio.BG.Res.HH.Thermal.SH.Gas.WH</t>
  </si>
  <si>
    <t>Eff.ratio.BG.Res.HH.Thermal.SH.Gas.WH.Gas.NoSolar.Gas</t>
  </si>
  <si>
    <t>Eff.ratio.BG.Res.HH.Thermal.SH.Gas.WH.Gas.Solar</t>
  </si>
  <si>
    <t>Eff.ratio.BG.Res.HH.Thermal.SH.Gas.WH.Gas.Solar.Gas</t>
  </si>
  <si>
    <t>Eff.ratio.BG.Res.HH.Thermal.SH.Gas.WH.Gas.Solar.Solar</t>
  </si>
  <si>
    <t>Eff.ratio.BG.Res.HH.Thermal.SH.Gas.WH.Elc.NoSolar.Elec</t>
  </si>
  <si>
    <t>Eff.ratio.BG.Res.HH.Thermal.SH.Gas.WH.Elc.Solar</t>
  </si>
  <si>
    <t>Eff.ratio.BG.Res.HH.Thermal.SH.Gas.WH.Elc.Solar.Elec</t>
  </si>
  <si>
    <t>Eff.ratio.BG.Res.HH.Thermal.SH.Gas.WH.Elc.Solar.Solar</t>
  </si>
  <si>
    <t>Eff.ratio.BG.Res.HH.Thermal.SH.Gas.CO</t>
  </si>
  <si>
    <t>Eff.ratio.BG.Res.HH.Thermal.SH.Gas.CO.Gas.Gas</t>
  </si>
  <si>
    <t>Eff.ratio.BG.Res.HH.Thermal.SH.Gas.CO.Elc.Elec</t>
  </si>
  <si>
    <t>Eff.ratio.BG.Res.HH.Thermal.SH.Biomass</t>
  </si>
  <si>
    <t>Eff.ratio.BG.Res.HH.Thermal.SH.Biomass.SH</t>
  </si>
  <si>
    <t>Eff.ratio.BG.Res.HH.Thermal.SH.Biomass.SH.Biomass</t>
  </si>
  <si>
    <t>Eff.ratio.BG.Res.HH.Thermal.SH.Biomass.SH.Elec</t>
  </si>
  <si>
    <t>Eff.ratio.BG.Res.HH.Thermal.SH.Biomass.SC</t>
  </si>
  <si>
    <t>Eff.ratio.BG.Res.HH.Thermal.SH.Biomass.SC.AC.Elec</t>
  </si>
  <si>
    <t>Eff.ratio.BG.Res.HH.Thermal.SH.Biomass.WH</t>
  </si>
  <si>
    <t>Eff.ratio.BG.Res.HH.Thermal.SH.Biomass.WH.Biomass.NoSolar.Biomass</t>
  </si>
  <si>
    <t>Eff.ratio.BG.Res.HH.Thermal.SH.Biomass.WH.Biomass.Solar</t>
  </si>
  <si>
    <t>Eff.ratio.BG.Res.HH.Thermal.SH.Biomass.WH.Biomass.Solar.Biomass</t>
  </si>
  <si>
    <t>Eff.ratio.BG.Res.HH.Thermal.SH.Biomass.WH.Biomass.Solar.Solar</t>
  </si>
  <si>
    <t>Eff.ratio.BG.Res.HH.Thermal.SH.Biomass.WH.LPG.NoSolar.LPG</t>
  </si>
  <si>
    <t>Eff.ratio.BG.Res.HH.Thermal.SH.Biomass.WH.LPG.Solar</t>
  </si>
  <si>
    <t>Eff.ratio.BG.Res.HH.Thermal.SH.Biomass.WH.LPG.Solar.LPG</t>
  </si>
  <si>
    <t>Eff.ratio.BG.Res.HH.Thermal.SH.Biomass.WH.LPG.Solar.Solar</t>
  </si>
  <si>
    <t>Eff.ratio.BG.Res.HH.Thermal.SH.Biomass.WH.Elc.NoSolar.Elec</t>
  </si>
  <si>
    <t>Eff.ratio.BG.Res.HH.Thermal.SH.Biomass.WH.Elc.Solar</t>
  </si>
  <si>
    <t>Eff.ratio.BG.Res.HH.Thermal.SH.Biomass.WH.Elc.Solar.Elec</t>
  </si>
  <si>
    <t>Eff.ratio.BG.Res.HH.Thermal.SH.Biomass.WH.Elc.Solar.Solar</t>
  </si>
  <si>
    <t>Eff.ratio.BG.Res.HH.Thermal.SH.Biomass.CO</t>
  </si>
  <si>
    <t>Eff.ratio.BG.Res.HH.Thermal.SH.Biomass.CO.Biomass.Biomass</t>
  </si>
  <si>
    <t>Eff.ratio.BG.Res.HH.Thermal.SH.Biomass.CO.LPG.LPG</t>
  </si>
  <si>
    <t>Eff.ratio.BG.Res.HH.Thermal.SH.Biomass.CO.Elc.Elec</t>
  </si>
  <si>
    <t>Eff.ratio.BG.Res.HH.Thermal.SH.Geo</t>
  </si>
  <si>
    <t>Eff.ratio.BG.Res.HH.Thermal.SH.Geo.SH</t>
  </si>
  <si>
    <t>Eff.ratio.BG.Res.HH.Thermal.SH.Geo.SH.Geo</t>
  </si>
  <si>
    <t>Eff.ratio.BG.Res.HH.Thermal.SH.Geo.SH.Elec</t>
  </si>
  <si>
    <t>Eff.ratio.BG.Res.HH.Thermal.SH.Geo.SC</t>
  </si>
  <si>
    <t>Eff.ratio.BG.Res.HH.Thermal.SH.Geo.SC.AC.Elec</t>
  </si>
  <si>
    <t>Eff.ratio.BG.Res.HH.Thermal.SH.Geo.WH</t>
  </si>
  <si>
    <t>Eff.ratio.BG.Res.HH.Thermal.SH.Geo.WH.Geo.NoSolar.Geo</t>
  </si>
  <si>
    <t>Eff.ratio.BG.Res.HH.Thermal.SH.Geo.WH.Geo.Solar</t>
  </si>
  <si>
    <t>Eff.ratio.BG.Res.HH.Thermal.SH.Geo.WH.Geo.Solar.Geo</t>
  </si>
  <si>
    <t>Eff.ratio.BG.Res.HH.Thermal.SH.Geo.WH.Geo.Solar.Solar</t>
  </si>
  <si>
    <t>Eff.ratio.BG.Res.HH.Thermal.SH.Geo.WH.Elc.NoSolar.Elec</t>
  </si>
  <si>
    <t>Eff.ratio.BG.Res.HH.Thermal.SH.Geo.WH.Elc.Solar</t>
  </si>
  <si>
    <t>Eff.ratio.BG.Res.HH.Thermal.SH.Geo.WH.Elc.Solar.Elec</t>
  </si>
  <si>
    <t>Eff.ratio.BG.Res.HH.Thermal.SH.Geo.WH.Elc.Solar.Solar</t>
  </si>
  <si>
    <t>Eff.ratio.BG.Res.HH.Thermal.SH.Geo.CO</t>
  </si>
  <si>
    <t>Eff.ratio.BG.Res.HH.Thermal.SH.Geo.CO.LPG.LPG</t>
  </si>
  <si>
    <t>Eff.ratio.BG.Res.HH.Thermal.SH.Geo.CO.Elc.Elec</t>
  </si>
  <si>
    <t>Eff.ratio.BG.Res.HH.Thermal.SH.DistrHeat</t>
  </si>
  <si>
    <t>Eff.ratio.BG.Res.HH.Thermal.SH.DistrHeat.SH</t>
  </si>
  <si>
    <t>Eff.ratio.BG.Res.HH.Thermal.SH.DistrHeat.SH.Steam_Distr</t>
  </si>
  <si>
    <t>Eff.ratio.BG.Res.HH.Thermal.SH.DistrHeat.SH.Elec</t>
  </si>
  <si>
    <t>Eff.ratio.BG.Res.HH.Thermal.SH.DistrHeat.SC</t>
  </si>
  <si>
    <t>Eff.ratio.BG.Res.HH.Thermal.SH.DistrHeat.SC.AC.Elec</t>
  </si>
  <si>
    <t>Eff.ratio.BG.Res.HH.Thermal.SH.DistrHeat.WH</t>
  </si>
  <si>
    <t>Eff.ratio.BG.Res.HH.Thermal.SH.DistrHeat.WH.DistrHeat.NoSolar.Steam_Distr</t>
  </si>
  <si>
    <t>Eff.ratio.BG.Res.HH.Thermal.SH.DistrHeat.WH.DistrHeat.Solar</t>
  </si>
  <si>
    <t>Eff.ratio.BG.Res.HH.Thermal.SH.DistrHeat.WH.DistrHeat.Solar.Steam_Distr</t>
  </si>
  <si>
    <t>Eff.ratio.BG.Res.HH.Thermal.SH.DistrHeat.WH.DistrHeat.Solar.Solar</t>
  </si>
  <si>
    <t>Eff.ratio.BG.Res.HH.Thermal.SH.DistrHeat.WH.Elc.NoSolar.Elec</t>
  </si>
  <si>
    <t>Eff.ratio.BG.Res.HH.Thermal.SH.DistrHeat.WH.Elc.Solar</t>
  </si>
  <si>
    <t>Eff.ratio.BG.Res.HH.Thermal.SH.DistrHeat.WH.Elc.Solar.Elec</t>
  </si>
  <si>
    <t>Eff.ratio.BG.Res.HH.Thermal.SH.DistrHeat.WH.Elc.Solar.Solar</t>
  </si>
  <si>
    <t>Eff.ratio.BG.Res.HH.Thermal.SH.DistrHeat.CO</t>
  </si>
  <si>
    <t>Eff.ratio.BG.Res.HH.Thermal.SH.DistrHeat.CO.LPG.LPG</t>
  </si>
  <si>
    <t>Eff.ratio.BG.Res.HH.Thermal.SH.DistrHeat.CO.Elc.Elec</t>
  </si>
  <si>
    <t>Eff.ratio.BG.Res.HH.Thermal.SH.AdvElc</t>
  </si>
  <si>
    <t>Eff.ratio.BG.Res.HH.Thermal.SH.AdvElc.SH</t>
  </si>
  <si>
    <t>Eff.ratio.BG.Res.HH.Thermal.SH.AdvElc.SH.Elec</t>
  </si>
  <si>
    <t>Eff.ratio.BG.Res.HH.Thermal.SH.AdvElc.SC</t>
  </si>
  <si>
    <t>Eff.ratio.BG.Res.HH.Thermal.SH.AdvElc.SC.AC.Elec</t>
  </si>
  <si>
    <t>Eff.ratio.BG.Res.HH.Thermal.SH.AdvElc.WH</t>
  </si>
  <si>
    <t>Eff.ratio.BG.Res.HH.Thermal.SH.AdvElc.WH.LPG.NoSolar.LPG</t>
  </si>
  <si>
    <t>Eff.ratio.BG.Res.HH.Thermal.SH.AdvElc.WH.LPG.Solar</t>
  </si>
  <si>
    <t>Eff.ratio.BG.Res.HH.Thermal.SH.AdvElc.WH.LPG.Solar.LPG</t>
  </si>
  <si>
    <t>Eff.ratio.BG.Res.HH.Thermal.SH.AdvElc.WH.LPG.Solar.Solar</t>
  </si>
  <si>
    <t>Eff.ratio.BG.Res.HH.Thermal.SH.AdvElc.WH.Elc.NoSolar.Elec</t>
  </si>
  <si>
    <t>Eff.ratio.BG.Res.HH.Thermal.SH.AdvElc.WH.Elc.Solar</t>
  </si>
  <si>
    <t>Eff.ratio.BG.Res.HH.Thermal.SH.AdvElc.WH.Elc.Solar.Elec</t>
  </si>
  <si>
    <t>Eff.ratio.BG.Res.HH.Thermal.SH.AdvElc.WH.Elc.Solar.Solar</t>
  </si>
  <si>
    <t>Eff.ratio.BG.Res.HH.Thermal.SH.AdvElc.CO</t>
  </si>
  <si>
    <t>Eff.ratio.BG.Res.HH.Thermal.SH.AdvElc.CO.LPG.LPG</t>
  </si>
  <si>
    <t>Eff.ratio.BG.Res.HH.Thermal.SH.AdvElc.CO.Elc.Elec</t>
  </si>
  <si>
    <t>Eff.ratio.BG.Res.HH.Thermal.SH.ConvElc</t>
  </si>
  <si>
    <t>Eff.ratio.BG.Res.HH.Thermal.SH.ConvElc.SH</t>
  </si>
  <si>
    <t>Eff.ratio.BG.Res.HH.Thermal.SH.ConvElc.SH.Elec</t>
  </si>
  <si>
    <t>Eff.ratio.BG.Res.HH.Thermal.SH.ConvElc.SC</t>
  </si>
  <si>
    <t>Eff.ratio.BG.Res.HH.Thermal.SH.ConvElc.SC.AC.Elec</t>
  </si>
  <si>
    <t>Eff.ratio.BG.Res.HH.Thermal.SH.ConvElc.WH</t>
  </si>
  <si>
    <t>Eff.ratio.BG.Res.HH.Thermal.SH.ConvElc.WH.LPG.NoSolar.LPG</t>
  </si>
  <si>
    <t>Eff.ratio.BG.Res.HH.Thermal.SH.ConvElc.WH.LPG.Solar</t>
  </si>
  <si>
    <t>Eff.ratio.BG.Res.HH.Thermal.SH.ConvElc.WH.LPG.Solar.LPG</t>
  </si>
  <si>
    <t>Eff.ratio.BG.Res.HH.Thermal.SH.ConvElc.WH.LPG.Solar.Solar</t>
  </si>
  <si>
    <t>Eff.ratio.BG.Res.HH.Thermal.SH.ConvElc.WH.Elc.NoSolar.Elec</t>
  </si>
  <si>
    <t>Eff.ratio.BG.Res.HH.Thermal.SH.ConvElc.WH.Elc.Solar</t>
  </si>
  <si>
    <t>Eff.ratio.BG.Res.HH.Thermal.SH.ConvElc.WH.Elc.Solar.Elec</t>
  </si>
  <si>
    <t>Eff.ratio.BG.Res.HH.Thermal.SH.ConvElc.WH.Elc.Solar.Solar</t>
  </si>
  <si>
    <t>Eff.ratio.BG.Res.HH.Thermal.SH.ConvElc.CO</t>
  </si>
  <si>
    <t>Eff.ratio.BG.Res.HH.Thermal.SH.ConvElc.CO.LPG.LPG</t>
  </si>
  <si>
    <t>Eff.ratio.BG.Res.HH.Thermal.SH.ConvElc.CO.Elc.Elec</t>
  </si>
  <si>
    <t>BG - CO2 emissions (detailed structure)</t>
  </si>
  <si>
    <t>EMI.ktCO2.BG.Res.HH.Thermal.SH.Solids</t>
  </si>
  <si>
    <t>EMI.ktCO2.BG.Res.HH.Thermal.SH.Solids.SH</t>
  </si>
  <si>
    <t>EMI.ktCO2.BG.Res.HH.Thermal.SH.Solids.SH.Solids</t>
  </si>
  <si>
    <t>EMI.ktCO2.BG.Res.HH.Thermal.SH.Solids.SH.Elec</t>
  </si>
  <si>
    <t>EMI.ktCO2.BG.Res.HH.Thermal.SH.Solids.SC</t>
  </si>
  <si>
    <t>EMI.ktCO2.BG.Res.HH.Thermal.SH.Solids.SC.AC.Elec</t>
  </si>
  <si>
    <t>EMI.ktCO2.BG.Res.HH.Thermal.SH.Solids.WH</t>
  </si>
  <si>
    <t>EMI.ktCO2.BG.Res.HH.Thermal.SH.Solids.WH.Solids.NoSolar.Solids</t>
  </si>
  <si>
    <t>EMI.ktCO2.BG.Res.HH.Thermal.SH.Solids.WH.LPG.NoSolar.LPG</t>
  </si>
  <si>
    <t>EMI.ktCO2.BG.Res.HH.Thermal.SH.Solids.WH.LPG.Solar</t>
  </si>
  <si>
    <t>EMI.ktCO2.BG.Res.HH.Thermal.SH.Solids.WH.LPG.Solar.LPG</t>
  </si>
  <si>
    <t>EMI.ktCO2.BG.Res.HH.Thermal.SH.Solids.WH.LPG.Solar.Solar</t>
  </si>
  <si>
    <t>EMI.ktCO2.BG.Res.HH.Thermal.SH.Solids.WH.Elc.NoSolar.Elec</t>
  </si>
  <si>
    <t>EMI.ktCO2.BG.Res.HH.Thermal.SH.Solids.WH.Elc.Solar</t>
  </si>
  <si>
    <t>EMI.ktCO2.BG.Res.HH.Thermal.SH.Solids.WH.Elc.Solar.Elec</t>
  </si>
  <si>
    <t>EMI.ktCO2.BG.Res.HH.Thermal.SH.Solids.WH.Elc.Solar.Solar</t>
  </si>
  <si>
    <t>EMI.ktCO2.BG.Res.HH.Thermal.SH.Solids.CO</t>
  </si>
  <si>
    <t>EMI.ktCO2.BG.Res.HH.Thermal.SH.Solids.CO.Solids.Solids</t>
  </si>
  <si>
    <t>EMI.ktCO2.BG.Res.HH.Thermal.SH.Solids.CO.LPG.LPG</t>
  </si>
  <si>
    <t>EMI.ktCO2.BG.Res.HH.Thermal.SH.Solids.CO.Elc.Elec</t>
  </si>
  <si>
    <t>EMI.ktCO2.BG.Res.HH.Thermal.SH.LPG</t>
  </si>
  <si>
    <t>EMI.ktCO2.BG.Res.HH.Thermal.SH.LPG.SH</t>
  </si>
  <si>
    <t>EMI.ktCO2.BG.Res.HH.Thermal.SH.LPG.SH.LPG</t>
  </si>
  <si>
    <t>EMI.ktCO2.BG.Res.HH.Thermal.SH.LPG.SH.Elec</t>
  </si>
  <si>
    <t>EMI.ktCO2.BG.Res.HH.Thermal.SH.LPG.SC</t>
  </si>
  <si>
    <t>EMI.ktCO2.BG.Res.HH.Thermal.SH.LPG.SC.AC.Elec</t>
  </si>
  <si>
    <t>EMI.ktCO2.BG.Res.HH.Thermal.SH.LPG.WH</t>
  </si>
  <si>
    <t>EMI.ktCO2.BG.Res.HH.Thermal.SH.LPG.WH.LPG.NoSolar.LPG</t>
  </si>
  <si>
    <t>EMI.ktCO2.BG.Res.HH.Thermal.SH.LPG.WH.LPG.Solar</t>
  </si>
  <si>
    <t>EMI.ktCO2.BG.Res.HH.Thermal.SH.LPG.WH.LPG.Solar.LPG</t>
  </si>
  <si>
    <t>EMI.ktCO2.BG.Res.HH.Thermal.SH.LPG.WH.LPG.Solar.Solar</t>
  </si>
  <si>
    <t>EMI.ktCO2.BG.Res.HH.Thermal.SH.LPG.WH.Elc.NoSolar.Elec</t>
  </si>
  <si>
    <t>EMI.ktCO2.BG.Res.HH.Thermal.SH.LPG.WH.Elc.Solar</t>
  </si>
  <si>
    <t>EMI.ktCO2.BG.Res.HH.Thermal.SH.LPG.WH.Elc.Solar.Elec</t>
  </si>
  <si>
    <t>EMI.ktCO2.BG.Res.HH.Thermal.SH.LPG.WH.Elc.Solar.Solar</t>
  </si>
  <si>
    <t>EMI.ktCO2.BG.Res.HH.Thermal.SH.LPG.CO</t>
  </si>
  <si>
    <t>EMI.ktCO2.BG.Res.HH.Thermal.SH.LPG.CO.LPG.LPG</t>
  </si>
  <si>
    <t>EMI.ktCO2.BG.Res.HH.Thermal.SH.LPG.CO.Elc.Elec</t>
  </si>
  <si>
    <t>EMI.ktCO2.BG.Res.HH.Thermal.SH.Oil</t>
  </si>
  <si>
    <t>EMI.ktCO2.BG.Res.HH.Thermal.SH.Oil.SH</t>
  </si>
  <si>
    <t>EMI.ktCO2.BG.Res.HH.Thermal.SH.Oil.SH.Oil</t>
  </si>
  <si>
    <t>EMI.ktCO2.BG.Res.HH.Thermal.SH.Oil.SH.Elec</t>
  </si>
  <si>
    <t>EMI.ktCO2.BG.Res.HH.Thermal.SH.Oil.SC</t>
  </si>
  <si>
    <t>EMI.ktCO2.BG.Res.HH.Thermal.SH.Oil.SC.AC.Elec</t>
  </si>
  <si>
    <t>EMI.ktCO2.BG.Res.HH.Thermal.SH.Oil.WH</t>
  </si>
  <si>
    <t>EMI.ktCO2.BG.Res.HH.Thermal.SH.Oil.WH.Oil.NoSolar.Oil</t>
  </si>
  <si>
    <t>EMI.ktCO2.BG.Res.HH.Thermal.SH.Oil.WH.Oil.Solar</t>
  </si>
  <si>
    <t>EMI.ktCO2.BG.Res.HH.Thermal.SH.Oil.WH.Oil.Solar.Oil</t>
  </si>
  <si>
    <t>EMI.ktCO2.BG.Res.HH.Thermal.SH.Oil.WH.Oil.Solar.Solar</t>
  </si>
  <si>
    <t>EMI.ktCO2.BG.Res.HH.Thermal.SH.Oil.WH.Elc.NoSolar.Elec</t>
  </si>
  <si>
    <t>EMI.ktCO2.BG.Res.HH.Thermal.SH.Oil.WH.Elc.Solar</t>
  </si>
  <si>
    <t>EMI.ktCO2.BG.Res.HH.Thermal.SH.Oil.WH.Elc.Solar.Elec</t>
  </si>
  <si>
    <t>EMI.ktCO2.BG.Res.HH.Thermal.SH.Oil.WH.Elc.Solar.Solar</t>
  </si>
  <si>
    <t>EMI.ktCO2.BG.Res.HH.Thermal.SH.Oil.CO</t>
  </si>
  <si>
    <t>EMI.ktCO2.BG.Res.HH.Thermal.SH.Oil.CO.LPG.LPG</t>
  </si>
  <si>
    <t>EMI.ktCO2.BG.Res.HH.Thermal.SH.Oil.CO.Elc.Elec</t>
  </si>
  <si>
    <t>EMI.ktCO2.BG.Res.HH.Thermal.SH.Gas</t>
  </si>
  <si>
    <t>EMI.ktCO2.BG.Res.HH.Thermal.SH.Gas.SH</t>
  </si>
  <si>
    <t>EMI.ktCO2.BG.Res.HH.Thermal.SH.Gas.SH.Gas</t>
  </si>
  <si>
    <t>EMI.ktCO2.BG.Res.HH.Thermal.SH.Gas.SH.Elec</t>
  </si>
  <si>
    <t>EMI.ktCO2.BG.Res.HH.Thermal.SH.Gas.SC</t>
  </si>
  <si>
    <t>EMI.ktCO2.BG.Res.HH.Thermal.SH.Gas.SC.AC.Elec</t>
  </si>
  <si>
    <t>EMI.ktCO2.BG.Res.HH.Thermal.SH.Gas.WH</t>
  </si>
  <si>
    <t>EMI.ktCO2.BG.Res.HH.Thermal.SH.Gas.WH.Gas.NoSolar.Gas</t>
  </si>
  <si>
    <t>EMI.ktCO2.BG.Res.HH.Thermal.SH.Gas.WH.Gas.Solar</t>
  </si>
  <si>
    <t>EMI.ktCO2.BG.Res.HH.Thermal.SH.Gas.WH.Gas.Solar.Gas</t>
  </si>
  <si>
    <t>EMI.ktCO2.BG.Res.HH.Thermal.SH.Gas.WH.Gas.Solar.Solar</t>
  </si>
  <si>
    <t>EMI.ktCO2.BG.Res.HH.Thermal.SH.Gas.WH.Elc.NoSolar.Elec</t>
  </si>
  <si>
    <t>EMI.ktCO2.BG.Res.HH.Thermal.SH.Gas.WH.Elc.Solar</t>
  </si>
  <si>
    <t>EMI.ktCO2.BG.Res.HH.Thermal.SH.Gas.WH.Elc.Solar.Elec</t>
  </si>
  <si>
    <t>EMI.ktCO2.BG.Res.HH.Thermal.SH.Gas.WH.Elc.Solar.Solar</t>
  </si>
  <si>
    <t>EMI.ktCO2.BG.Res.HH.Thermal.SH.Gas.CO</t>
  </si>
  <si>
    <t>EMI.ktCO2.BG.Res.HH.Thermal.SH.Gas.CO.Gas.Gas</t>
  </si>
  <si>
    <t>EMI.ktCO2.BG.Res.HH.Thermal.SH.Gas.CO.Elc.Elec</t>
  </si>
  <si>
    <t>EMI.ktCO2.BG.Res.HH.Thermal.SH.Biomass</t>
  </si>
  <si>
    <t>EMI.ktCO2.BG.Res.HH.Thermal.SH.Biomass.SH</t>
  </si>
  <si>
    <t>EMI.ktCO2.BG.Res.HH.Thermal.SH.Biomass.SH.Biomass</t>
  </si>
  <si>
    <t>EMI.ktCO2.BG.Res.HH.Thermal.SH.Biomass.SH.Elec</t>
  </si>
  <si>
    <t>EMI.ktCO2.BG.Res.HH.Thermal.SH.Biomass.SC</t>
  </si>
  <si>
    <t>EMI.ktCO2.BG.Res.HH.Thermal.SH.Biomass.SC.AC.Elec</t>
  </si>
  <si>
    <t>EMI.ktCO2.BG.Res.HH.Thermal.SH.Biomass.WH</t>
  </si>
  <si>
    <t>EMI.ktCO2.BG.Res.HH.Thermal.SH.Biomass.WH.Biomass.NoSolar.Biomass</t>
  </si>
  <si>
    <t>EMI.ktCO2.BG.Res.HH.Thermal.SH.Biomass.WH.Biomass.Solar</t>
  </si>
  <si>
    <t>EMI.ktCO2.BG.Res.HH.Thermal.SH.Biomass.WH.Biomass.Solar.Biomass</t>
  </si>
  <si>
    <t>EMI.ktCO2.BG.Res.HH.Thermal.SH.Biomass.WH.Biomass.Solar.Solar</t>
  </si>
  <si>
    <t>EMI.ktCO2.BG.Res.HH.Thermal.SH.Biomass.WH.LPG.NoSolar.LPG</t>
  </si>
  <si>
    <t>EMI.ktCO2.BG.Res.HH.Thermal.SH.Biomass.WH.LPG.Solar</t>
  </si>
  <si>
    <t>EMI.ktCO2.BG.Res.HH.Thermal.SH.Biomass.WH.LPG.Solar.LPG</t>
  </si>
  <si>
    <t>EMI.ktCO2.BG.Res.HH.Thermal.SH.Biomass.WH.LPG.Solar.Solar</t>
  </si>
  <si>
    <t>EMI.ktCO2.BG.Res.HH.Thermal.SH.Biomass.WH.Elc.NoSolar.Elec</t>
  </si>
  <si>
    <t>EMI.ktCO2.BG.Res.HH.Thermal.SH.Biomass.WH.Elc.Solar</t>
  </si>
  <si>
    <t>EMI.ktCO2.BG.Res.HH.Thermal.SH.Biomass.WH.Elc.Solar.Elec</t>
  </si>
  <si>
    <t>EMI.ktCO2.BG.Res.HH.Thermal.SH.Biomass.WH.Elc.Solar.Solar</t>
  </si>
  <si>
    <t>EMI.ktCO2.BG.Res.HH.Thermal.SH.Biomass.CO</t>
  </si>
  <si>
    <t>EMI.ktCO2.BG.Res.HH.Thermal.SH.Biomass.CO.Biomass.Biomass</t>
  </si>
  <si>
    <t>EMI.ktCO2.BG.Res.HH.Thermal.SH.Biomass.CO.LPG.LPG</t>
  </si>
  <si>
    <t>EMI.ktCO2.BG.Res.HH.Thermal.SH.Biomass.CO.Elc.Elec</t>
  </si>
  <si>
    <t>EMI.ktCO2.BG.Res.HH.Thermal.SH.Geo</t>
  </si>
  <si>
    <t>EMI.ktCO2.BG.Res.HH.Thermal.SH.Geo.SH</t>
  </si>
  <si>
    <t>EMI.ktCO2.BG.Res.HH.Thermal.SH.Geo.SH.Geo</t>
  </si>
  <si>
    <t>EMI.ktCO2.BG.Res.HH.Thermal.SH.Geo.SH.Elec</t>
  </si>
  <si>
    <t>EMI.ktCO2.BG.Res.HH.Thermal.SH.Geo.SC</t>
  </si>
  <si>
    <t>EMI.ktCO2.BG.Res.HH.Thermal.SH.Geo.SC.AC.Elec</t>
  </si>
  <si>
    <t>EMI.ktCO2.BG.Res.HH.Thermal.SH.Geo.WH</t>
  </si>
  <si>
    <t>EMI.ktCO2.BG.Res.HH.Thermal.SH.Geo.WH.Geo.NoSolar.Geo</t>
  </si>
  <si>
    <t>EMI.ktCO2.BG.Res.HH.Thermal.SH.Geo.WH.Geo.Solar</t>
  </si>
  <si>
    <t>EMI.ktCO2.BG.Res.HH.Thermal.SH.Geo.WH.Geo.Solar.Geo</t>
  </si>
  <si>
    <t>EMI.ktCO2.BG.Res.HH.Thermal.SH.Geo.WH.Geo.Solar.Solar</t>
  </si>
  <si>
    <t>EMI.ktCO2.BG.Res.HH.Thermal.SH.Geo.WH.Elc.NoSolar.Elec</t>
  </si>
  <si>
    <t>EMI.ktCO2.BG.Res.HH.Thermal.SH.Geo.WH.Elc.Solar</t>
  </si>
  <si>
    <t>EMI.ktCO2.BG.Res.HH.Thermal.SH.Geo.WH.Elc.Solar.Elec</t>
  </si>
  <si>
    <t>EMI.ktCO2.BG.Res.HH.Thermal.SH.Geo.WH.Elc.Solar.Solar</t>
  </si>
  <si>
    <t>EMI.ktCO2.BG.Res.HH.Thermal.SH.Geo.CO</t>
  </si>
  <si>
    <t>EMI.ktCO2.BG.Res.HH.Thermal.SH.Geo.CO.LPG.LPG</t>
  </si>
  <si>
    <t>EMI.ktCO2.BG.Res.HH.Thermal.SH.Geo.CO.Elc.Elec</t>
  </si>
  <si>
    <t>EMI.ktCO2.BG.Res.HH.Thermal.SH.DistrHeat</t>
  </si>
  <si>
    <t>EMI.ktCO2.BG.Res.HH.Thermal.SH.DistrHeat.SH</t>
  </si>
  <si>
    <t>EMI.ktCO2.BG.Res.HH.Thermal.SH.DistrHeat.SH.Steam_Distr</t>
  </si>
  <si>
    <t>EMI.ktCO2.BG.Res.HH.Thermal.SH.DistrHeat.SH.Elec</t>
  </si>
  <si>
    <t>EMI.ktCO2.BG.Res.HH.Thermal.SH.DistrHeat.SC</t>
  </si>
  <si>
    <t>EMI.ktCO2.BG.Res.HH.Thermal.SH.DistrHeat.SC.AC.Elec</t>
  </si>
  <si>
    <t>EMI.ktCO2.BG.Res.HH.Thermal.SH.DistrHeat.WH</t>
  </si>
  <si>
    <t>EMI.ktCO2.BG.Res.HH.Thermal.SH.DistrHeat.WH.DistrHeat.NoSolar.Steam_Distr</t>
  </si>
  <si>
    <t>EMI.ktCO2.BG.Res.HH.Thermal.SH.DistrHeat.WH.DistrHeat.Solar</t>
  </si>
  <si>
    <t>EMI.ktCO2.BG.Res.HH.Thermal.SH.DistrHeat.WH.DistrHeat.Solar.Steam_Distr</t>
  </si>
  <si>
    <t>EMI.ktCO2.BG.Res.HH.Thermal.SH.DistrHeat.WH.DistrHeat.Solar.Solar</t>
  </si>
  <si>
    <t>EMI.ktCO2.BG.Res.HH.Thermal.SH.DistrHeat.WH.Elc.NoSolar.Elec</t>
  </si>
  <si>
    <t>EMI.ktCO2.BG.Res.HH.Thermal.SH.DistrHeat.WH.Elc.Solar</t>
  </si>
  <si>
    <t>EMI.ktCO2.BG.Res.HH.Thermal.SH.DistrHeat.WH.Elc.Solar.Elec</t>
  </si>
  <si>
    <t>EMI.ktCO2.BG.Res.HH.Thermal.SH.DistrHeat.WH.Elc.Solar.Solar</t>
  </si>
  <si>
    <t>EMI.ktCO2.BG.Res.HH.Thermal.SH.DistrHeat.CO</t>
  </si>
  <si>
    <t>EMI.ktCO2.BG.Res.HH.Thermal.SH.DistrHeat.CO.LPG.LPG</t>
  </si>
  <si>
    <t>EMI.ktCO2.BG.Res.HH.Thermal.SH.DistrHeat.CO.Elc.Elec</t>
  </si>
  <si>
    <t>EMI.ktCO2.BG.Res.HH.Thermal.SH.AdvElc</t>
  </si>
  <si>
    <t>EMI.ktCO2.BG.Res.HH.Thermal.SH.AdvElc.SH</t>
  </si>
  <si>
    <t>EMI.ktCO2.BG.Res.HH.Thermal.SH.AdvElc.SH.Elec</t>
  </si>
  <si>
    <t>EMI.ktCO2.BG.Res.HH.Thermal.SH.AdvElc.SC</t>
  </si>
  <si>
    <t>EMI.ktCO2.BG.Res.HH.Thermal.SH.AdvElc.SC.AC.Elec</t>
  </si>
  <si>
    <t>EMI.ktCO2.BG.Res.HH.Thermal.SH.AdvElc.WH</t>
  </si>
  <si>
    <t>EMI.ktCO2.BG.Res.HH.Thermal.SH.AdvElc.WH.LPG.NoSolar.LPG</t>
  </si>
  <si>
    <t>EMI.ktCO2.BG.Res.HH.Thermal.SH.AdvElc.WH.LPG.Solar</t>
  </si>
  <si>
    <t>EMI.ktCO2.BG.Res.HH.Thermal.SH.AdvElc.WH.LPG.Solar.LPG</t>
  </si>
  <si>
    <t>EMI.ktCO2.BG.Res.HH.Thermal.SH.AdvElc.WH.LPG.Solar.Solar</t>
  </si>
  <si>
    <t>EMI.ktCO2.BG.Res.HH.Thermal.SH.AdvElc.WH.Elc.NoSolar.Elec</t>
  </si>
  <si>
    <t>EMI.ktCO2.BG.Res.HH.Thermal.SH.AdvElc.WH.Elc.Solar</t>
  </si>
  <si>
    <t>EMI.ktCO2.BG.Res.HH.Thermal.SH.AdvElc.WH.Elc.Solar.Elec</t>
  </si>
  <si>
    <t>EMI.ktCO2.BG.Res.HH.Thermal.SH.AdvElc.WH.Elc.Solar.Solar</t>
  </si>
  <si>
    <t>EMI.ktCO2.BG.Res.HH.Thermal.SH.AdvElc.CO</t>
  </si>
  <si>
    <t>EMI.ktCO2.BG.Res.HH.Thermal.SH.AdvElc.CO.LPG.LPG</t>
  </si>
  <si>
    <t>EMI.ktCO2.BG.Res.HH.Thermal.SH.AdvElc.CO.Elc.Elec</t>
  </si>
  <si>
    <t>EMI.ktCO2.BG.Res.HH.Thermal.SH.ConvElc</t>
  </si>
  <si>
    <t>EMI.ktCO2.BG.Res.HH.Thermal.SH.ConvElc.SH</t>
  </si>
  <si>
    <t>EMI.ktCO2.BG.Res.HH.Thermal.SH.ConvElc.SH.Elec</t>
  </si>
  <si>
    <t>EMI.ktCO2.BG.Res.HH.Thermal.SH.ConvElc.SC</t>
  </si>
  <si>
    <t>EMI.ktCO2.BG.Res.HH.Thermal.SH.ConvElc.SC.AC.Elec</t>
  </si>
  <si>
    <t>EMI.ktCO2.BG.Res.HH.Thermal.SH.ConvElc.WH</t>
  </si>
  <si>
    <t>EMI.ktCO2.BG.Res.HH.Thermal.SH.ConvElc.WH.LPG.NoSolar.LPG</t>
  </si>
  <si>
    <t>EMI.ktCO2.BG.Res.HH.Thermal.SH.ConvElc.WH.LPG.Solar</t>
  </si>
  <si>
    <t>EMI.ktCO2.BG.Res.HH.Thermal.SH.ConvElc.WH.LPG.Solar.LPG</t>
  </si>
  <si>
    <t>EMI.ktCO2.BG.Res.HH.Thermal.SH.ConvElc.WH.LPG.Solar.Solar</t>
  </si>
  <si>
    <t>EMI.ktCO2.BG.Res.HH.Thermal.SH.ConvElc.WH.Elc.NoSolar.Elec</t>
  </si>
  <si>
    <t>EMI.ktCO2.BG.Res.HH.Thermal.SH.ConvElc.WH.Elc.Solar</t>
  </si>
  <si>
    <t>EMI.ktCO2.BG.Res.HH.Thermal.SH.ConvElc.WH.Elc.Solar.Elec</t>
  </si>
  <si>
    <t>EMI.ktCO2.BG.Res.HH.Thermal.SH.ConvElc.WH.Elc.Solar.Solar</t>
  </si>
  <si>
    <t>EMI.ktCO2.BG.Res.HH.Thermal.SH.ConvElc.CO</t>
  </si>
  <si>
    <t>EMI.ktCO2.BG.Res.HH.Thermal.SH.ConvElc.CO.LPG.LPG</t>
  </si>
  <si>
    <t>EMI.ktCO2.BG.Res.HH.Thermal.SH.ConvElc.CO.Elc.Elec</t>
  </si>
  <si>
    <t>BG - Final energy consumption per household (detailed structure)</t>
  </si>
  <si>
    <t>FEC_per_household.kWh.BG.Res.HH.Thermal.SH.Solids</t>
  </si>
  <si>
    <t>FEC_per_household.kWh.BG.Res.HH.Thermal.SH.Solids.SH</t>
  </si>
  <si>
    <t>FEC_per_household.kWh.BG.Res.HH.Thermal.SH.Solids.SH.Solids</t>
  </si>
  <si>
    <t>FEC_per_household.kWh.BG.Res.HH.Thermal.SH.Solids.SH.Elec</t>
  </si>
  <si>
    <t>FEC_per_household.kWh.BG.Res.HH.Thermal.SH.Solids.SC</t>
  </si>
  <si>
    <t>FEC_per_household.kWh.BG.Res.HH.Thermal.SH.Solids.SC.AC.Elec</t>
  </si>
  <si>
    <t>FEC_per_household.kWh.BG.Res.HH.Thermal.SH.Solids.WH</t>
  </si>
  <si>
    <t>FEC_per_household.kWh.BG.Res.HH.Thermal.SH.Solids.WH.Solids.NoSolar.Solids</t>
  </si>
  <si>
    <t>FEC_per_household.kWh.BG.Res.HH.Thermal.SH.Solids.WH.LPG.NoSolar.LPG</t>
  </si>
  <si>
    <t>FEC_per_household.kWh.BG.Res.HH.Thermal.SH.Solids.WH.LPG.Solar</t>
  </si>
  <si>
    <t>FEC_per_household.kWh.BG.Res.HH.Thermal.SH.Solids.WH.LPG.Solar.LPG</t>
  </si>
  <si>
    <t>FEC_per_household.kWh.BG.Res.HH.Thermal.SH.Solids.WH.LPG.Solar.Solar</t>
  </si>
  <si>
    <t>FEC_per_household.kWh.BG.Res.HH.Thermal.SH.Solids.WH.Elc.NoSolar.Elec</t>
  </si>
  <si>
    <t>FEC_per_household.kWh.BG.Res.HH.Thermal.SH.Solids.WH.Elc.Solar</t>
  </si>
  <si>
    <t>FEC_per_household.kWh.BG.Res.HH.Thermal.SH.Solids.WH.Elc.Solar.Elec</t>
  </si>
  <si>
    <t>FEC_per_household.kWh.BG.Res.HH.Thermal.SH.Solids.WH.Elc.Solar.Solar</t>
  </si>
  <si>
    <t>FEC_per_household.kWh.BG.Res.HH.Thermal.SH.Solids.CO</t>
  </si>
  <si>
    <t>FEC_per_household.kWh.BG.Res.HH.Thermal.SH.Solids.CO.Solids.Solids</t>
  </si>
  <si>
    <t>FEC_per_household.kWh.BG.Res.HH.Thermal.SH.Solids.CO.LPG.LPG</t>
  </si>
  <si>
    <t>FEC_per_household.kWh.BG.Res.HH.Thermal.SH.Solids.CO.Elc.Elec</t>
  </si>
  <si>
    <t>FEC_per_household.kWh.BG.Res.HH.Thermal.SH.LPG</t>
  </si>
  <si>
    <t>FEC_per_household.kWh.BG.Res.HH.Thermal.SH.LPG.SH</t>
  </si>
  <si>
    <t>FEC_per_household.kWh.BG.Res.HH.Thermal.SH.LPG.SH.LPG</t>
  </si>
  <si>
    <t>FEC_per_household.kWh.BG.Res.HH.Thermal.SH.LPG.SH.Elec</t>
  </si>
  <si>
    <t>FEC_per_household.kWh.BG.Res.HH.Thermal.SH.LPG.SC</t>
  </si>
  <si>
    <t>FEC_per_household.kWh.BG.Res.HH.Thermal.SH.LPG.SC.AC.Elec</t>
  </si>
  <si>
    <t>FEC_per_household.kWh.BG.Res.HH.Thermal.SH.LPG.WH</t>
  </si>
  <si>
    <t>FEC_per_household.kWh.BG.Res.HH.Thermal.SH.LPG.WH.LPG.NoSolar.LPG</t>
  </si>
  <si>
    <t>FEC_per_household.kWh.BG.Res.HH.Thermal.SH.LPG.WH.LPG.Solar</t>
  </si>
  <si>
    <t>FEC_per_household.kWh.BG.Res.HH.Thermal.SH.LPG.WH.LPG.Solar.LPG</t>
  </si>
  <si>
    <t>FEC_per_household.kWh.BG.Res.HH.Thermal.SH.LPG.WH.LPG.Solar.Solar</t>
  </si>
  <si>
    <t>FEC_per_household.kWh.BG.Res.HH.Thermal.SH.LPG.WH.Elc.NoSolar.Elec</t>
  </si>
  <si>
    <t>FEC_per_household.kWh.BG.Res.HH.Thermal.SH.LPG.WH.Elc.Solar</t>
  </si>
  <si>
    <t>FEC_per_household.kWh.BG.Res.HH.Thermal.SH.LPG.WH.Elc.Solar.Elec</t>
  </si>
  <si>
    <t>FEC_per_household.kWh.BG.Res.HH.Thermal.SH.LPG.WH.Elc.Solar.Solar</t>
  </si>
  <si>
    <t>FEC_per_household.kWh.BG.Res.HH.Thermal.SH.LPG.CO</t>
  </si>
  <si>
    <t>FEC_per_household.kWh.BG.Res.HH.Thermal.SH.LPG.CO.LPG.LPG</t>
  </si>
  <si>
    <t>FEC_per_household.kWh.BG.Res.HH.Thermal.SH.LPG.CO.Elc.Elec</t>
  </si>
  <si>
    <t>FEC_per_household.kWh.BG.Res.HH.Thermal.SH.Oil</t>
  </si>
  <si>
    <t>FEC_per_household.kWh.BG.Res.HH.Thermal.SH.Oil.SH</t>
  </si>
  <si>
    <t>FEC_per_household.kWh.BG.Res.HH.Thermal.SH.Oil.SH.Oil</t>
  </si>
  <si>
    <t>FEC_per_household.kWh.BG.Res.HH.Thermal.SH.Oil.SH.Elec</t>
  </si>
  <si>
    <t>FEC_per_household.kWh.BG.Res.HH.Thermal.SH.Oil.SC</t>
  </si>
  <si>
    <t>FEC_per_household.kWh.BG.Res.HH.Thermal.SH.Oil.SC.AC.Elec</t>
  </si>
  <si>
    <t>FEC_per_household.kWh.BG.Res.HH.Thermal.SH.Oil.WH</t>
  </si>
  <si>
    <t>FEC_per_household.kWh.BG.Res.HH.Thermal.SH.Oil.WH.Oil.NoSolar.Oil</t>
  </si>
  <si>
    <t>FEC_per_household.kWh.BG.Res.HH.Thermal.SH.Oil.WH.Oil.Solar</t>
  </si>
  <si>
    <t>FEC_per_household.kWh.BG.Res.HH.Thermal.SH.Oil.WH.Oil.Solar.Oil</t>
  </si>
  <si>
    <t>FEC_per_household.kWh.BG.Res.HH.Thermal.SH.Oil.WH.Oil.Solar.Solar</t>
  </si>
  <si>
    <t>FEC_per_household.kWh.BG.Res.HH.Thermal.SH.Oil.WH.Elc.NoSolar.Elec</t>
  </si>
  <si>
    <t>FEC_per_household.kWh.BG.Res.HH.Thermal.SH.Oil.WH.Elc.Solar</t>
  </si>
  <si>
    <t>FEC_per_household.kWh.BG.Res.HH.Thermal.SH.Oil.WH.Elc.Solar.Elec</t>
  </si>
  <si>
    <t>FEC_per_household.kWh.BG.Res.HH.Thermal.SH.Oil.WH.Elc.Solar.Solar</t>
  </si>
  <si>
    <t>FEC_per_household.kWh.BG.Res.HH.Thermal.SH.Oil.CO</t>
  </si>
  <si>
    <t>FEC_per_household.kWh.BG.Res.HH.Thermal.SH.Oil.CO.LPG.LPG</t>
  </si>
  <si>
    <t>FEC_per_household.kWh.BG.Res.HH.Thermal.SH.Oil.CO.Elc.Elec</t>
  </si>
  <si>
    <t>FEC_per_household.kWh.BG.Res.HH.Thermal.SH.Gas</t>
  </si>
  <si>
    <t>FEC_per_household.kWh.BG.Res.HH.Thermal.SH.Gas.SH</t>
  </si>
  <si>
    <t>FEC_per_household.kWh.BG.Res.HH.Thermal.SH.Gas.SH.Gas</t>
  </si>
  <si>
    <t>FEC_per_household.kWh.BG.Res.HH.Thermal.SH.Gas.SH.Elec</t>
  </si>
  <si>
    <t>FEC_per_household.kWh.BG.Res.HH.Thermal.SH.Gas.SC</t>
  </si>
  <si>
    <t>FEC_per_household.kWh.BG.Res.HH.Thermal.SH.Gas.SC.AC.Elec</t>
  </si>
  <si>
    <t>FEC_per_household.kWh.BG.Res.HH.Thermal.SH.Gas.WH</t>
  </si>
  <si>
    <t>FEC_per_household.kWh.BG.Res.HH.Thermal.SH.Gas.WH.Gas.NoSolar.Gas</t>
  </si>
  <si>
    <t>FEC_per_household.kWh.BG.Res.HH.Thermal.SH.Gas.WH.Gas.Solar</t>
  </si>
  <si>
    <t>FEC_per_household.kWh.BG.Res.HH.Thermal.SH.Gas.WH.Gas.Solar.Gas</t>
  </si>
  <si>
    <t>FEC_per_household.kWh.BG.Res.HH.Thermal.SH.Gas.WH.Gas.Solar.Solar</t>
  </si>
  <si>
    <t>FEC_per_household.kWh.BG.Res.HH.Thermal.SH.Gas.WH.Elc.NoSolar.Elec</t>
  </si>
  <si>
    <t>FEC_per_household.kWh.BG.Res.HH.Thermal.SH.Gas.WH.Elc.Solar</t>
  </si>
  <si>
    <t>FEC_per_household.kWh.BG.Res.HH.Thermal.SH.Gas.WH.Elc.Solar.Elec</t>
  </si>
  <si>
    <t>FEC_per_household.kWh.BG.Res.HH.Thermal.SH.Gas.WH.Elc.Solar.Solar</t>
  </si>
  <si>
    <t>FEC_per_household.kWh.BG.Res.HH.Thermal.SH.Gas.CO</t>
  </si>
  <si>
    <t>FEC_per_household.kWh.BG.Res.HH.Thermal.SH.Gas.CO.Gas.Gas</t>
  </si>
  <si>
    <t>FEC_per_household.kWh.BG.Res.HH.Thermal.SH.Gas.CO.Elc.Elec</t>
  </si>
  <si>
    <t>FEC_per_household.kWh.BG.Res.HH.Thermal.SH.Biomass</t>
  </si>
  <si>
    <t>FEC_per_household.kWh.BG.Res.HH.Thermal.SH.Biomass.SH</t>
  </si>
  <si>
    <t>FEC_per_household.kWh.BG.Res.HH.Thermal.SH.Biomass.SH.Biomass</t>
  </si>
  <si>
    <t>FEC_per_household.kWh.BG.Res.HH.Thermal.SH.Biomass.SH.Elec</t>
  </si>
  <si>
    <t>FEC_per_household.kWh.BG.Res.HH.Thermal.SH.Biomass.SC</t>
  </si>
  <si>
    <t>FEC_per_household.kWh.BG.Res.HH.Thermal.SH.Biomass.SC.AC.Elec</t>
  </si>
  <si>
    <t>FEC_per_household.kWh.BG.Res.HH.Thermal.SH.Biomass.WH</t>
  </si>
  <si>
    <t>FEC_per_household.kWh.BG.Res.HH.Thermal.SH.Biomass.WH.Biomass.NoSolar.Biomass</t>
  </si>
  <si>
    <t>FEC_per_household.kWh.BG.Res.HH.Thermal.SH.Biomass.WH.Biomass.Solar</t>
  </si>
  <si>
    <t>FEC_per_household.kWh.BG.Res.HH.Thermal.SH.Biomass.WH.Biomass.Solar.Biomass</t>
  </si>
  <si>
    <t>FEC_per_household.kWh.BG.Res.HH.Thermal.SH.Biomass.WH.Biomass.Solar.Solar</t>
  </si>
  <si>
    <t>FEC_per_household.kWh.BG.Res.HH.Thermal.SH.Biomass.WH.LPG.NoSolar.LPG</t>
  </si>
  <si>
    <t>FEC_per_household.kWh.BG.Res.HH.Thermal.SH.Biomass.WH.LPG.Solar</t>
  </si>
  <si>
    <t>FEC_per_household.kWh.BG.Res.HH.Thermal.SH.Biomass.WH.LPG.Solar.LPG</t>
  </si>
  <si>
    <t>FEC_per_household.kWh.BG.Res.HH.Thermal.SH.Biomass.WH.LPG.Solar.Solar</t>
  </si>
  <si>
    <t>FEC_per_household.kWh.BG.Res.HH.Thermal.SH.Biomass.WH.Elc.NoSolar.Elec</t>
  </si>
  <si>
    <t>FEC_per_household.kWh.BG.Res.HH.Thermal.SH.Biomass.WH.Elc.Solar</t>
  </si>
  <si>
    <t>FEC_per_household.kWh.BG.Res.HH.Thermal.SH.Biomass.WH.Elc.Solar.Elec</t>
  </si>
  <si>
    <t>FEC_per_household.kWh.BG.Res.HH.Thermal.SH.Biomass.WH.Elc.Solar.Solar</t>
  </si>
  <si>
    <t>FEC_per_household.kWh.BG.Res.HH.Thermal.SH.Biomass.CO</t>
  </si>
  <si>
    <t>FEC_per_household.kWh.BG.Res.HH.Thermal.SH.Biomass.CO.Biomass.Biomass</t>
  </si>
  <si>
    <t>FEC_per_household.kWh.BG.Res.HH.Thermal.SH.Biomass.CO.LPG.LPG</t>
  </si>
  <si>
    <t>FEC_per_household.kWh.BG.Res.HH.Thermal.SH.Biomass.CO.Elc.Elec</t>
  </si>
  <si>
    <t>FEC_per_household.kWh.BG.Res.HH.Thermal.SH.Geo</t>
  </si>
  <si>
    <t>FEC_per_household.kWh.BG.Res.HH.Thermal.SH.Geo.SH</t>
  </si>
  <si>
    <t>FEC_per_household.kWh.BG.Res.HH.Thermal.SH.Geo.SH.Geo</t>
  </si>
  <si>
    <t>FEC_per_household.kWh.BG.Res.HH.Thermal.SH.Geo.SH.Elec</t>
  </si>
  <si>
    <t>FEC_per_household.kWh.BG.Res.HH.Thermal.SH.Geo.SC</t>
  </si>
  <si>
    <t>FEC_per_household.kWh.BG.Res.HH.Thermal.SH.Geo.SC.AC.Elec</t>
  </si>
  <si>
    <t>FEC_per_household.kWh.BG.Res.HH.Thermal.SH.Geo.WH</t>
  </si>
  <si>
    <t>FEC_per_household.kWh.BG.Res.HH.Thermal.SH.Geo.WH.Geo.NoSolar.Geo</t>
  </si>
  <si>
    <t>FEC_per_household.kWh.BG.Res.HH.Thermal.SH.Geo.WH.Geo.Solar</t>
  </si>
  <si>
    <t>FEC_per_household.kWh.BG.Res.HH.Thermal.SH.Geo.WH.Geo.Solar.Geo</t>
  </si>
  <si>
    <t>FEC_per_household.kWh.BG.Res.HH.Thermal.SH.Geo.WH.Geo.Solar.Solar</t>
  </si>
  <si>
    <t>FEC_per_household.kWh.BG.Res.HH.Thermal.SH.Geo.WH.Elc.NoSolar.Elec</t>
  </si>
  <si>
    <t>FEC_per_household.kWh.BG.Res.HH.Thermal.SH.Geo.WH.Elc.Solar</t>
  </si>
  <si>
    <t>FEC_per_household.kWh.BG.Res.HH.Thermal.SH.Geo.WH.Elc.Solar.Elec</t>
  </si>
  <si>
    <t>FEC_per_household.kWh.BG.Res.HH.Thermal.SH.Geo.WH.Elc.Solar.Solar</t>
  </si>
  <si>
    <t>FEC_per_household.kWh.BG.Res.HH.Thermal.SH.Geo.CO</t>
  </si>
  <si>
    <t>FEC_per_household.kWh.BG.Res.HH.Thermal.SH.Geo.CO.LPG.LPG</t>
  </si>
  <si>
    <t>FEC_per_household.kWh.BG.Res.HH.Thermal.SH.Geo.CO.Elc.Elec</t>
  </si>
  <si>
    <t>FEC_per_household.kWh.BG.Res.HH.Thermal.SH.DistrHeat</t>
  </si>
  <si>
    <t>FEC_per_household.kWh.BG.Res.HH.Thermal.SH.DistrHeat.SH</t>
  </si>
  <si>
    <t>FEC_per_household.kWh.BG.Res.HH.Thermal.SH.DistrHeat.SH.Steam_Distr</t>
  </si>
  <si>
    <t>FEC_per_household.kWh.BG.Res.HH.Thermal.SH.DistrHeat.SH.Elec</t>
  </si>
  <si>
    <t>FEC_per_household.kWh.BG.Res.HH.Thermal.SH.DistrHeat.SC</t>
  </si>
  <si>
    <t>FEC_per_household.kWh.BG.Res.HH.Thermal.SH.DistrHeat.SC.AC.Elec</t>
  </si>
  <si>
    <t>FEC_per_household.kWh.BG.Res.HH.Thermal.SH.DistrHeat.WH</t>
  </si>
  <si>
    <t>FEC_per_household.kWh.BG.Res.HH.Thermal.SH.DistrHeat.WH.DistrHeat.NoSolar.Steam_Distr</t>
  </si>
  <si>
    <t>FEC_per_household.kWh.BG.Res.HH.Thermal.SH.DistrHeat.WH.DistrHeat.Solar</t>
  </si>
  <si>
    <t>FEC_per_household.kWh.BG.Res.HH.Thermal.SH.DistrHeat.WH.DistrHeat.Solar.Steam_Distr</t>
  </si>
  <si>
    <t>FEC_per_household.kWh.BG.Res.HH.Thermal.SH.DistrHeat.WH.DistrHeat.Solar.Solar</t>
  </si>
  <si>
    <t>FEC_per_household.kWh.BG.Res.HH.Thermal.SH.DistrHeat.WH.Elc.NoSolar.Elec</t>
  </si>
  <si>
    <t>FEC_per_household.kWh.BG.Res.HH.Thermal.SH.DistrHeat.WH.Elc.Solar</t>
  </si>
  <si>
    <t>FEC_per_household.kWh.BG.Res.HH.Thermal.SH.DistrHeat.WH.Elc.Solar.Elec</t>
  </si>
  <si>
    <t>FEC_per_household.kWh.BG.Res.HH.Thermal.SH.DistrHeat.WH.Elc.Solar.Solar</t>
  </si>
  <si>
    <t>FEC_per_household.kWh.BG.Res.HH.Thermal.SH.DistrHeat.CO</t>
  </si>
  <si>
    <t>FEC_per_household.kWh.BG.Res.HH.Thermal.SH.DistrHeat.CO.LPG.LPG</t>
  </si>
  <si>
    <t>FEC_per_household.kWh.BG.Res.HH.Thermal.SH.DistrHeat.CO.Elc.Elec</t>
  </si>
  <si>
    <t>FEC_per_household.kWh.BG.Res.HH.Thermal.SH.AdvElc</t>
  </si>
  <si>
    <t>FEC_per_household.kWh.BG.Res.HH.Thermal.SH.AdvElc.SH</t>
  </si>
  <si>
    <t>FEC_per_household.kWh.BG.Res.HH.Thermal.SH.AdvElc.SH.Elec</t>
  </si>
  <si>
    <t>FEC_per_household.kWh.BG.Res.HH.Thermal.SH.AdvElc.SC</t>
  </si>
  <si>
    <t>FEC_per_household.kWh.BG.Res.HH.Thermal.SH.AdvElc.SC.AC.Elec</t>
  </si>
  <si>
    <t>FEC_per_household.kWh.BG.Res.HH.Thermal.SH.AdvElc.WH</t>
  </si>
  <si>
    <t>FEC_per_household.kWh.BG.Res.HH.Thermal.SH.AdvElc.WH.LPG.NoSolar.LPG</t>
  </si>
  <si>
    <t>FEC_per_household.kWh.BG.Res.HH.Thermal.SH.AdvElc.WH.LPG.Solar</t>
  </si>
  <si>
    <t>FEC_per_household.kWh.BG.Res.HH.Thermal.SH.AdvElc.WH.LPG.Solar.LPG</t>
  </si>
  <si>
    <t>FEC_per_household.kWh.BG.Res.HH.Thermal.SH.AdvElc.WH.LPG.Solar.Solar</t>
  </si>
  <si>
    <t>FEC_per_household.kWh.BG.Res.HH.Thermal.SH.AdvElc.WH.Elc.NoSolar.Elec</t>
  </si>
  <si>
    <t>FEC_per_household.kWh.BG.Res.HH.Thermal.SH.AdvElc.WH.Elc.Solar</t>
  </si>
  <si>
    <t>FEC_per_household.kWh.BG.Res.HH.Thermal.SH.AdvElc.WH.Elc.Solar.Elec</t>
  </si>
  <si>
    <t>FEC_per_household.kWh.BG.Res.HH.Thermal.SH.AdvElc.WH.Elc.Solar.Solar</t>
  </si>
  <si>
    <t>FEC_per_household.kWh.BG.Res.HH.Thermal.SH.AdvElc.CO</t>
  </si>
  <si>
    <t>FEC_per_household.kWh.BG.Res.HH.Thermal.SH.AdvElc.CO.LPG.LPG</t>
  </si>
  <si>
    <t>FEC_per_household.kWh.BG.Res.HH.Thermal.SH.AdvElc.CO.Elc.Elec</t>
  </si>
  <si>
    <t>FEC_per_household.kWh.BG.Res.HH.Thermal.SH.ConvElc</t>
  </si>
  <si>
    <t>FEC_per_household.kWh.BG.Res.HH.Thermal.SH.ConvElc.SH</t>
  </si>
  <si>
    <t>FEC_per_household.kWh.BG.Res.HH.Thermal.SH.ConvElc.SH.Elec</t>
  </si>
  <si>
    <t>FEC_per_household.kWh.BG.Res.HH.Thermal.SH.ConvElc.SC</t>
  </si>
  <si>
    <t>FEC_per_household.kWh.BG.Res.HH.Thermal.SH.ConvElc.SC.AC.Elec</t>
  </si>
  <si>
    <t>FEC_per_household.kWh.BG.Res.HH.Thermal.SH.ConvElc.WH</t>
  </si>
  <si>
    <t>FEC_per_household.kWh.BG.Res.HH.Thermal.SH.ConvElc.WH.LPG.NoSolar.LPG</t>
  </si>
  <si>
    <t>FEC_per_household.kWh.BG.Res.HH.Thermal.SH.ConvElc.WH.LPG.Solar</t>
  </si>
  <si>
    <t>FEC_per_household.kWh.BG.Res.HH.Thermal.SH.ConvElc.WH.LPG.Solar.LPG</t>
  </si>
  <si>
    <t>FEC_per_household.kWh.BG.Res.HH.Thermal.SH.ConvElc.WH.LPG.Solar.Solar</t>
  </si>
  <si>
    <t>FEC_per_household.kWh.BG.Res.HH.Thermal.SH.ConvElc.WH.Elc.NoSolar.Elec</t>
  </si>
  <si>
    <t>FEC_per_household.kWh.BG.Res.HH.Thermal.SH.ConvElc.WH.Elc.Solar</t>
  </si>
  <si>
    <t>FEC_per_household.kWh.BG.Res.HH.Thermal.SH.ConvElc.WH.Elc.Solar.Elec</t>
  </si>
  <si>
    <t>FEC_per_household.kWh.BG.Res.HH.Thermal.SH.ConvElc.WH.Elc.Solar.Solar</t>
  </si>
  <si>
    <t>FEC_per_household.kWh.BG.Res.HH.Thermal.SH.ConvElc.CO</t>
  </si>
  <si>
    <t>FEC_per_household.kWh.BG.Res.HH.Thermal.SH.ConvElc.CO.LPG.LPG</t>
  </si>
  <si>
    <t>FEC_per_household.kWh.BG.Res.HH.Thermal.SH.ConvElc.CO.Elc.Elec</t>
  </si>
  <si>
    <t>BG - Thermal energy service per household (detailed structure)</t>
  </si>
  <si>
    <t>TES_per_household.kWh.BG.Res.HH.Thermal.SH.Solids</t>
  </si>
  <si>
    <t>TES_per_household.kWh.BG.Res.HH.Thermal.SH.Solids.SH</t>
  </si>
  <si>
    <t>TES_per_household.kWh.BG.Res.HH.Thermal.SH.Solids.SH.Solids</t>
  </si>
  <si>
    <t>TES_per_household.kWh.BG.Res.HH.Thermal.SH.Solids.SH.Elec</t>
  </si>
  <si>
    <t>TES_per_household.kWh.BG.Res.HH.Thermal.SH.Solids.SC</t>
  </si>
  <si>
    <t>TES_per_household.kWh.BG.Res.HH.Thermal.SH.Solids.SC.AC.Elec</t>
  </si>
  <si>
    <t>TES_per_household.kWh.BG.Res.HH.Thermal.SH.Solids.WH</t>
  </si>
  <si>
    <t>TES_per_household.kWh.BG.Res.HH.Thermal.SH.Solids.WH.Solids.NoSolar.Solids</t>
  </si>
  <si>
    <t>TES_per_household.kWh.BG.Res.HH.Thermal.SH.Solids.WH.LPG.NoSolar.LPG</t>
  </si>
  <si>
    <t>TES_per_household.kWh.BG.Res.HH.Thermal.SH.Solids.WH.LPG.Solar</t>
  </si>
  <si>
    <t>TES_per_household.kWh.BG.Res.HH.Thermal.SH.Solids.WH.LPG.Solar.LPG</t>
  </si>
  <si>
    <t>TES_per_household.kWh.BG.Res.HH.Thermal.SH.Solids.WH.LPG.Solar.Solar</t>
  </si>
  <si>
    <t>TES_per_household.kWh.BG.Res.HH.Thermal.SH.Solids.WH.Elc.NoSolar.Elec</t>
  </si>
  <si>
    <t>TES_per_household.kWh.BG.Res.HH.Thermal.SH.Solids.WH.Elc.Solar</t>
  </si>
  <si>
    <t>TES_per_household.kWh.BG.Res.HH.Thermal.SH.Solids.WH.Elc.Solar.Elec</t>
  </si>
  <si>
    <t>TES_per_household.kWh.BG.Res.HH.Thermal.SH.Solids.WH.Elc.Solar.Solar</t>
  </si>
  <si>
    <t>TES_per_household.kWh.BG.Res.HH.Thermal.SH.Solids.CO</t>
  </si>
  <si>
    <t>TES_per_household.kWh.BG.Res.HH.Thermal.SH.Solids.CO.Solids.Solids</t>
  </si>
  <si>
    <t>TES_per_household.kWh.BG.Res.HH.Thermal.SH.Solids.CO.LPG.LPG</t>
  </si>
  <si>
    <t>TES_per_household.kWh.BG.Res.HH.Thermal.SH.Solids.CO.Elc.Elec</t>
  </si>
  <si>
    <t>TES_per_household.kWh.BG.Res.HH.Thermal.SH.LPG</t>
  </si>
  <si>
    <t>TES_per_household.kWh.BG.Res.HH.Thermal.SH.LPG.SH</t>
  </si>
  <si>
    <t>TES_per_household.kWh.BG.Res.HH.Thermal.SH.LPG.SH.LPG</t>
  </si>
  <si>
    <t>TES_per_household.kWh.BG.Res.HH.Thermal.SH.LPG.SH.Elec</t>
  </si>
  <si>
    <t>TES_per_household.kWh.BG.Res.HH.Thermal.SH.LPG.SC</t>
  </si>
  <si>
    <t>TES_per_household.kWh.BG.Res.HH.Thermal.SH.LPG.SC.AC.Elec</t>
  </si>
  <si>
    <t>TES_per_household.kWh.BG.Res.HH.Thermal.SH.LPG.WH</t>
  </si>
  <si>
    <t>TES_per_household.kWh.BG.Res.HH.Thermal.SH.LPG.WH.LPG.NoSolar.LPG</t>
  </si>
  <si>
    <t>TES_per_household.kWh.BG.Res.HH.Thermal.SH.LPG.WH.LPG.Solar</t>
  </si>
  <si>
    <t>TES_per_household.kWh.BG.Res.HH.Thermal.SH.LPG.WH.LPG.Solar.LPG</t>
  </si>
  <si>
    <t>TES_per_household.kWh.BG.Res.HH.Thermal.SH.LPG.WH.LPG.Solar.Solar</t>
  </si>
  <si>
    <t>TES_per_household.kWh.BG.Res.HH.Thermal.SH.LPG.WH.Elc.NoSolar.Elec</t>
  </si>
  <si>
    <t>TES_per_household.kWh.BG.Res.HH.Thermal.SH.LPG.WH.Elc.Solar</t>
  </si>
  <si>
    <t>TES_per_household.kWh.BG.Res.HH.Thermal.SH.LPG.WH.Elc.Solar.Elec</t>
  </si>
  <si>
    <t>TES_per_household.kWh.BG.Res.HH.Thermal.SH.LPG.WH.Elc.Solar.Solar</t>
  </si>
  <si>
    <t>TES_per_household.kWh.BG.Res.HH.Thermal.SH.LPG.CO</t>
  </si>
  <si>
    <t>TES_per_household.kWh.BG.Res.HH.Thermal.SH.LPG.CO.LPG.LPG</t>
  </si>
  <si>
    <t>TES_per_household.kWh.BG.Res.HH.Thermal.SH.LPG.CO.Elc.Elec</t>
  </si>
  <si>
    <t>TES_per_household.kWh.BG.Res.HH.Thermal.SH.Oil</t>
  </si>
  <si>
    <t>TES_per_household.kWh.BG.Res.HH.Thermal.SH.Oil.SH</t>
  </si>
  <si>
    <t>TES_per_household.kWh.BG.Res.HH.Thermal.SH.Oil.SH.Oil</t>
  </si>
  <si>
    <t>TES_per_household.kWh.BG.Res.HH.Thermal.SH.Oil.SH.Elec</t>
  </si>
  <si>
    <t>TES_per_household.kWh.BG.Res.HH.Thermal.SH.Oil.SC</t>
  </si>
  <si>
    <t>TES_per_household.kWh.BG.Res.HH.Thermal.SH.Oil.SC.AC.Elec</t>
  </si>
  <si>
    <t>TES_per_household.kWh.BG.Res.HH.Thermal.SH.Oil.WH</t>
  </si>
  <si>
    <t>TES_per_household.kWh.BG.Res.HH.Thermal.SH.Oil.WH.Oil.NoSolar.Oil</t>
  </si>
  <si>
    <t>TES_per_household.kWh.BG.Res.HH.Thermal.SH.Oil.WH.Oil.Solar</t>
  </si>
  <si>
    <t>TES_per_household.kWh.BG.Res.HH.Thermal.SH.Oil.WH.Oil.Solar.Oil</t>
  </si>
  <si>
    <t>TES_per_household.kWh.BG.Res.HH.Thermal.SH.Oil.WH.Oil.Solar.Solar</t>
  </si>
  <si>
    <t>TES_per_household.kWh.BG.Res.HH.Thermal.SH.Oil.WH.Elc.NoSolar.Elec</t>
  </si>
  <si>
    <t>TES_per_household.kWh.BG.Res.HH.Thermal.SH.Oil.WH.Elc.Solar</t>
  </si>
  <si>
    <t>TES_per_household.kWh.BG.Res.HH.Thermal.SH.Oil.WH.Elc.Solar.Elec</t>
  </si>
  <si>
    <t>TES_per_household.kWh.BG.Res.HH.Thermal.SH.Oil.WH.Elc.Solar.Solar</t>
  </si>
  <si>
    <t>TES_per_household.kWh.BG.Res.HH.Thermal.SH.Oil.CO</t>
  </si>
  <si>
    <t>TES_per_household.kWh.BG.Res.HH.Thermal.SH.Oil.CO.LPG.LPG</t>
  </si>
  <si>
    <t>TES_per_household.kWh.BG.Res.HH.Thermal.SH.Oil.CO.Elc.Elec</t>
  </si>
  <si>
    <t>TES_per_household.kWh.BG.Res.HH.Thermal.SH.Gas</t>
  </si>
  <si>
    <t>TES_per_household.kWh.BG.Res.HH.Thermal.SH.Gas.SH</t>
  </si>
  <si>
    <t>TES_per_household.kWh.BG.Res.HH.Thermal.SH.Gas.SH.Gas</t>
  </si>
  <si>
    <t>TES_per_household.kWh.BG.Res.HH.Thermal.SH.Gas.SH.Elec</t>
  </si>
  <si>
    <t>TES_per_household.kWh.BG.Res.HH.Thermal.SH.Gas.SC</t>
  </si>
  <si>
    <t>TES_per_household.kWh.BG.Res.HH.Thermal.SH.Gas.SC.AC.Elec</t>
  </si>
  <si>
    <t>TES_per_household.kWh.BG.Res.HH.Thermal.SH.Gas.WH</t>
  </si>
  <si>
    <t>TES_per_household.kWh.BG.Res.HH.Thermal.SH.Gas.WH.Gas.NoSolar.Gas</t>
  </si>
  <si>
    <t>TES_per_household.kWh.BG.Res.HH.Thermal.SH.Gas.WH.Gas.Solar</t>
  </si>
  <si>
    <t>TES_per_household.kWh.BG.Res.HH.Thermal.SH.Gas.WH.Gas.Solar.Gas</t>
  </si>
  <si>
    <t>TES_per_household.kWh.BG.Res.HH.Thermal.SH.Gas.WH.Gas.Solar.Solar</t>
  </si>
  <si>
    <t>TES_per_household.kWh.BG.Res.HH.Thermal.SH.Gas.WH.Elc.NoSolar.Elec</t>
  </si>
  <si>
    <t>TES_per_household.kWh.BG.Res.HH.Thermal.SH.Gas.WH.Elc.Solar</t>
  </si>
  <si>
    <t>TES_per_household.kWh.BG.Res.HH.Thermal.SH.Gas.WH.Elc.Solar.Elec</t>
  </si>
  <si>
    <t>TES_per_household.kWh.BG.Res.HH.Thermal.SH.Gas.WH.Elc.Solar.Solar</t>
  </si>
  <si>
    <t>TES_per_household.kWh.BG.Res.HH.Thermal.SH.Gas.CO</t>
  </si>
  <si>
    <t>TES_per_household.kWh.BG.Res.HH.Thermal.SH.Gas.CO.Gas.Gas</t>
  </si>
  <si>
    <t>TES_per_household.kWh.BG.Res.HH.Thermal.SH.Gas.CO.Elc.Elec</t>
  </si>
  <si>
    <t>TES_per_household.kWh.BG.Res.HH.Thermal.SH.Biomass</t>
  </si>
  <si>
    <t>TES_per_household.kWh.BG.Res.HH.Thermal.SH.Biomass.SH</t>
  </si>
  <si>
    <t>TES_per_household.kWh.BG.Res.HH.Thermal.SH.Biomass.SH.Biomass</t>
  </si>
  <si>
    <t>TES_per_household.kWh.BG.Res.HH.Thermal.SH.Biomass.SH.Elec</t>
  </si>
  <si>
    <t>TES_per_household.kWh.BG.Res.HH.Thermal.SH.Biomass.SC</t>
  </si>
  <si>
    <t>TES_per_household.kWh.BG.Res.HH.Thermal.SH.Biomass.SC.AC.Elec</t>
  </si>
  <si>
    <t>TES_per_household.kWh.BG.Res.HH.Thermal.SH.Biomass.WH</t>
  </si>
  <si>
    <t>TES_per_household.kWh.BG.Res.HH.Thermal.SH.Biomass.WH.Biomass.NoSolar.Biomass</t>
  </si>
  <si>
    <t>TES_per_household.kWh.BG.Res.HH.Thermal.SH.Biomass.WH.Biomass.Solar</t>
  </si>
  <si>
    <t>TES_per_household.kWh.BG.Res.HH.Thermal.SH.Biomass.WH.Biomass.Solar.Biomass</t>
  </si>
  <si>
    <t>TES_per_household.kWh.BG.Res.HH.Thermal.SH.Biomass.WH.Biomass.Solar.Solar</t>
  </si>
  <si>
    <t>TES_per_household.kWh.BG.Res.HH.Thermal.SH.Biomass.WH.LPG.NoSolar.LPG</t>
  </si>
  <si>
    <t>TES_per_household.kWh.BG.Res.HH.Thermal.SH.Biomass.WH.LPG.Solar</t>
  </si>
  <si>
    <t>TES_per_household.kWh.BG.Res.HH.Thermal.SH.Biomass.WH.LPG.Solar.LPG</t>
  </si>
  <si>
    <t>TES_per_household.kWh.BG.Res.HH.Thermal.SH.Biomass.WH.LPG.Solar.Solar</t>
  </si>
  <si>
    <t>TES_per_household.kWh.BG.Res.HH.Thermal.SH.Biomass.WH.Elc.NoSolar.Elec</t>
  </si>
  <si>
    <t>TES_per_household.kWh.BG.Res.HH.Thermal.SH.Biomass.WH.Elc.Solar</t>
  </si>
  <si>
    <t>TES_per_household.kWh.BG.Res.HH.Thermal.SH.Biomass.WH.Elc.Solar.Elec</t>
  </si>
  <si>
    <t>TES_per_household.kWh.BG.Res.HH.Thermal.SH.Biomass.WH.Elc.Solar.Solar</t>
  </si>
  <si>
    <t>TES_per_household.kWh.BG.Res.HH.Thermal.SH.Biomass.CO</t>
  </si>
  <si>
    <t>TES_per_household.kWh.BG.Res.HH.Thermal.SH.Biomass.CO.Biomass.Biomass</t>
  </si>
  <si>
    <t>TES_per_household.kWh.BG.Res.HH.Thermal.SH.Biomass.CO.LPG.LPG</t>
  </si>
  <si>
    <t>TES_per_household.kWh.BG.Res.HH.Thermal.SH.Biomass.CO.Elc.Elec</t>
  </si>
  <si>
    <t>TES_per_household.kWh.BG.Res.HH.Thermal.SH.Geo</t>
  </si>
  <si>
    <t>TES_per_household.kWh.BG.Res.HH.Thermal.SH.Geo.SH</t>
  </si>
  <si>
    <t>TES_per_household.kWh.BG.Res.HH.Thermal.SH.Geo.SH.Geo</t>
  </si>
  <si>
    <t>TES_per_household.kWh.BG.Res.HH.Thermal.SH.Geo.SH.Elec</t>
  </si>
  <si>
    <t>TES_per_household.kWh.BG.Res.HH.Thermal.SH.Geo.SC</t>
  </si>
  <si>
    <t>TES_per_household.kWh.BG.Res.HH.Thermal.SH.Geo.SC.AC.Elec</t>
  </si>
  <si>
    <t>TES_per_household.kWh.BG.Res.HH.Thermal.SH.Geo.WH</t>
  </si>
  <si>
    <t>TES_per_household.kWh.BG.Res.HH.Thermal.SH.Geo.WH.Geo.NoSolar.Geo</t>
  </si>
  <si>
    <t>TES_per_household.kWh.BG.Res.HH.Thermal.SH.Geo.WH.Geo.Solar</t>
  </si>
  <si>
    <t>TES_per_household.kWh.BG.Res.HH.Thermal.SH.Geo.WH.Geo.Solar.Geo</t>
  </si>
  <si>
    <t>TES_per_household.kWh.BG.Res.HH.Thermal.SH.Geo.WH.Geo.Solar.Solar</t>
  </si>
  <si>
    <t>TES_per_household.kWh.BG.Res.HH.Thermal.SH.Geo.WH.Elc.NoSolar.Elec</t>
  </si>
  <si>
    <t>TES_per_household.kWh.BG.Res.HH.Thermal.SH.Geo.WH.Elc.Solar</t>
  </si>
  <si>
    <t>TES_per_household.kWh.BG.Res.HH.Thermal.SH.Geo.WH.Elc.Solar.Elec</t>
  </si>
  <si>
    <t>TES_per_household.kWh.BG.Res.HH.Thermal.SH.Geo.WH.Elc.Solar.Solar</t>
  </si>
  <si>
    <t>TES_per_household.kWh.BG.Res.HH.Thermal.SH.Geo.CO</t>
  </si>
  <si>
    <t>TES_per_household.kWh.BG.Res.HH.Thermal.SH.Geo.CO.LPG.LPG</t>
  </si>
  <si>
    <t>TES_per_household.kWh.BG.Res.HH.Thermal.SH.Geo.CO.Elc.Elec</t>
  </si>
  <si>
    <t>TES_per_household.kWh.BG.Res.HH.Thermal.SH.DistrHeat</t>
  </si>
  <si>
    <t>TES_per_household.kWh.BG.Res.HH.Thermal.SH.DistrHeat.SH</t>
  </si>
  <si>
    <t>TES_per_household.kWh.BG.Res.HH.Thermal.SH.DistrHeat.SH.Steam_Distr</t>
  </si>
  <si>
    <t>TES_per_household.kWh.BG.Res.HH.Thermal.SH.DistrHeat.SH.Elec</t>
  </si>
  <si>
    <t>TES_per_household.kWh.BG.Res.HH.Thermal.SH.DistrHeat.SC</t>
  </si>
  <si>
    <t>TES_per_household.kWh.BG.Res.HH.Thermal.SH.DistrHeat.SC.AC.Elec</t>
  </si>
  <si>
    <t>TES_per_household.kWh.BG.Res.HH.Thermal.SH.DistrHeat.WH</t>
  </si>
  <si>
    <t>TES_per_household.kWh.BG.Res.HH.Thermal.SH.DistrHeat.WH.DistrHeat.NoSolar.Steam_Distr</t>
  </si>
  <si>
    <t>TES_per_household.kWh.BG.Res.HH.Thermal.SH.DistrHeat.WH.DistrHeat.Solar</t>
  </si>
  <si>
    <t>TES_per_household.kWh.BG.Res.HH.Thermal.SH.DistrHeat.WH.DistrHeat.Solar.Steam_Distr</t>
  </si>
  <si>
    <t>TES_per_household.kWh.BG.Res.HH.Thermal.SH.DistrHeat.WH.DistrHeat.Solar.Solar</t>
  </si>
  <si>
    <t>TES_per_household.kWh.BG.Res.HH.Thermal.SH.DistrHeat.WH.Elc.NoSolar.Elec</t>
  </si>
  <si>
    <t>TES_per_household.kWh.BG.Res.HH.Thermal.SH.DistrHeat.WH.Elc.Solar</t>
  </si>
  <si>
    <t>TES_per_household.kWh.BG.Res.HH.Thermal.SH.DistrHeat.WH.Elc.Solar.Elec</t>
  </si>
  <si>
    <t>TES_per_household.kWh.BG.Res.HH.Thermal.SH.DistrHeat.WH.Elc.Solar.Solar</t>
  </si>
  <si>
    <t>TES_per_household.kWh.BG.Res.HH.Thermal.SH.DistrHeat.CO</t>
  </si>
  <si>
    <t>TES_per_household.kWh.BG.Res.HH.Thermal.SH.DistrHeat.CO.LPG.LPG</t>
  </si>
  <si>
    <t>TES_per_household.kWh.BG.Res.HH.Thermal.SH.DistrHeat.CO.Elc.Elec</t>
  </si>
  <si>
    <t>TES_per_household.kWh.BG.Res.HH.Thermal.SH.AdvElc</t>
  </si>
  <si>
    <t>TES_per_household.kWh.BG.Res.HH.Thermal.SH.AdvElc.SH</t>
  </si>
  <si>
    <t>TES_per_household.kWh.BG.Res.HH.Thermal.SH.AdvElc.SH.Elec</t>
  </si>
  <si>
    <t>TES_per_household.kWh.BG.Res.HH.Thermal.SH.AdvElc.SC</t>
  </si>
  <si>
    <t>TES_per_household.kWh.BG.Res.HH.Thermal.SH.AdvElc.SC.AC.Elec</t>
  </si>
  <si>
    <t>TES_per_household.kWh.BG.Res.HH.Thermal.SH.AdvElc.WH</t>
  </si>
  <si>
    <t>TES_per_household.kWh.BG.Res.HH.Thermal.SH.AdvElc.WH.LPG.NoSolar.LPG</t>
  </si>
  <si>
    <t>TES_per_household.kWh.BG.Res.HH.Thermal.SH.AdvElc.WH.LPG.Solar</t>
  </si>
  <si>
    <t>TES_per_household.kWh.BG.Res.HH.Thermal.SH.AdvElc.WH.LPG.Solar.LPG</t>
  </si>
  <si>
    <t>TES_per_household.kWh.BG.Res.HH.Thermal.SH.AdvElc.WH.LPG.Solar.Solar</t>
  </si>
  <si>
    <t>TES_per_household.kWh.BG.Res.HH.Thermal.SH.AdvElc.WH.Elc.NoSolar.Elec</t>
  </si>
  <si>
    <t>TES_per_household.kWh.BG.Res.HH.Thermal.SH.AdvElc.WH.Elc.Solar</t>
  </si>
  <si>
    <t>TES_per_household.kWh.BG.Res.HH.Thermal.SH.AdvElc.WH.Elc.Solar.Elec</t>
  </si>
  <si>
    <t>TES_per_household.kWh.BG.Res.HH.Thermal.SH.AdvElc.WH.Elc.Solar.Solar</t>
  </si>
  <si>
    <t>TES_per_household.kWh.BG.Res.HH.Thermal.SH.AdvElc.CO</t>
  </si>
  <si>
    <t>TES_per_household.kWh.BG.Res.HH.Thermal.SH.AdvElc.CO.LPG.LPG</t>
  </si>
  <si>
    <t>TES_per_household.kWh.BG.Res.HH.Thermal.SH.AdvElc.CO.Elc.Elec</t>
  </si>
  <si>
    <t>TES_per_household.kWh.BG.Res.HH.Thermal.SH.ConvElc</t>
  </si>
  <si>
    <t>TES_per_household.kWh.BG.Res.HH.Thermal.SH.ConvElc.SH</t>
  </si>
  <si>
    <t>TES_per_household.kWh.BG.Res.HH.Thermal.SH.ConvElc.SH.Elec</t>
  </si>
  <si>
    <t>TES_per_household.kWh.BG.Res.HH.Thermal.SH.ConvElc.SC</t>
  </si>
  <si>
    <t>TES_per_household.kWh.BG.Res.HH.Thermal.SH.ConvElc.SC.AC.Elec</t>
  </si>
  <si>
    <t>TES_per_household.kWh.BG.Res.HH.Thermal.SH.ConvElc.WH</t>
  </si>
  <si>
    <t>TES_per_household.kWh.BG.Res.HH.Thermal.SH.ConvElc.WH.LPG.NoSolar.LPG</t>
  </si>
  <si>
    <t>TES_per_household.kWh.BG.Res.HH.Thermal.SH.ConvElc.WH.LPG.Solar</t>
  </si>
  <si>
    <t>TES_per_household.kWh.BG.Res.HH.Thermal.SH.ConvElc.WH.LPG.Solar.LPG</t>
  </si>
  <si>
    <t>TES_per_household.kWh.BG.Res.HH.Thermal.SH.ConvElc.WH.LPG.Solar.Solar</t>
  </si>
  <si>
    <t>TES_per_household.kWh.BG.Res.HH.Thermal.SH.ConvElc.WH.Elc.NoSolar.Elec</t>
  </si>
  <si>
    <t>TES_per_household.kWh.BG.Res.HH.Thermal.SH.ConvElc.WH.Elc.Solar</t>
  </si>
  <si>
    <t>TES_per_household.kWh.BG.Res.HH.Thermal.SH.ConvElc.WH.Elc.Solar.Elec</t>
  </si>
  <si>
    <t>TES_per_household.kWh.BG.Res.HH.Thermal.SH.ConvElc.WH.Elc.Solar.Solar</t>
  </si>
  <si>
    <t>TES_per_household.kWh.BG.Res.HH.Thermal.SH.ConvElc.CO</t>
  </si>
  <si>
    <t>TES_per_household.kWh.BG.Res.HH.Thermal.SH.ConvElc.CO.LPG.LPG</t>
  </si>
  <si>
    <t>TES_per_household.kWh.BG.Res.HH.Thermal.SH.ConvElc.CO.Elc.Elec</t>
  </si>
  <si>
    <t>BG - CO2 emissions per household (detailed structure)</t>
  </si>
  <si>
    <t>EMI_per_household.kgCO2.BG.Res.HH.Thermal.SH.Solids</t>
  </si>
  <si>
    <t>EMI_per_household.kgCO2.BG.Res.HH.Thermal.SH.Solids.SH</t>
  </si>
  <si>
    <t>EMI_per_household.kgCO2.BG.Res.HH.Thermal.SH.Solids.SH.Solids</t>
  </si>
  <si>
    <t>EMI_per_household.kgCO2.BG.Res.HH.Thermal.SH.Solids.SH.Elec</t>
  </si>
  <si>
    <t>EMI_per_household.kgCO2.BG.Res.HH.Thermal.SH.Solids.SC</t>
  </si>
  <si>
    <t>EMI_per_household.kgCO2.BG.Res.HH.Thermal.SH.Solids.SC.AC.Elec</t>
  </si>
  <si>
    <t>EMI_per_household.kgCO2.BG.Res.HH.Thermal.SH.Solids.WH</t>
  </si>
  <si>
    <t>EMI_per_household.kgCO2.BG.Res.HH.Thermal.SH.Solids.WH.Solids.NoSolar.Solids</t>
  </si>
  <si>
    <t>EMI_per_household.kgCO2.BG.Res.HH.Thermal.SH.Solids.WH.LPG.NoSolar.LPG</t>
  </si>
  <si>
    <t>EMI_per_household.kgCO2.BG.Res.HH.Thermal.SH.Solids.WH.LPG.Solar</t>
  </si>
  <si>
    <t>EMI_per_household.kgCO2.BG.Res.HH.Thermal.SH.Solids.WH.LPG.Solar.LPG</t>
  </si>
  <si>
    <t>EMI_per_household.kgCO2.BG.Res.HH.Thermal.SH.Solids.WH.LPG.Solar.Solar</t>
  </si>
  <si>
    <t>EMI_per_household.kgCO2.BG.Res.HH.Thermal.SH.Solids.WH.Elc.NoSolar.Elec</t>
  </si>
  <si>
    <t>EMI_per_household.kgCO2.BG.Res.HH.Thermal.SH.Solids.WH.Elc.Solar</t>
  </si>
  <si>
    <t>EMI_per_household.kgCO2.BG.Res.HH.Thermal.SH.Solids.WH.Elc.Solar.Elec</t>
  </si>
  <si>
    <t>EMI_per_household.kgCO2.BG.Res.HH.Thermal.SH.Solids.WH.Elc.Solar.Solar</t>
  </si>
  <si>
    <t>EMI_per_household.kgCO2.BG.Res.HH.Thermal.SH.Solids.CO</t>
  </si>
  <si>
    <t>EMI_per_household.kgCO2.BG.Res.HH.Thermal.SH.Solids.CO.Solids.Solids</t>
  </si>
  <si>
    <t>EMI_per_household.kgCO2.BG.Res.HH.Thermal.SH.Solids.CO.LPG.LPG</t>
  </si>
  <si>
    <t>EMI_per_household.kgCO2.BG.Res.HH.Thermal.SH.Solids.CO.Elc.Elec</t>
  </si>
  <si>
    <t>EMI_per_household.kgCO2.BG.Res.HH.Thermal.SH.LPG</t>
  </si>
  <si>
    <t>EMI_per_household.kgCO2.BG.Res.HH.Thermal.SH.LPG.SH</t>
  </si>
  <si>
    <t>EMI_per_household.kgCO2.BG.Res.HH.Thermal.SH.LPG.SH.LPG</t>
  </si>
  <si>
    <t>EMI_per_household.kgCO2.BG.Res.HH.Thermal.SH.LPG.SH.Elec</t>
  </si>
  <si>
    <t>EMI_per_household.kgCO2.BG.Res.HH.Thermal.SH.LPG.SC</t>
  </si>
  <si>
    <t>EMI_per_household.kgCO2.BG.Res.HH.Thermal.SH.LPG.SC.AC.Elec</t>
  </si>
  <si>
    <t>EMI_per_household.kgCO2.BG.Res.HH.Thermal.SH.LPG.WH</t>
  </si>
  <si>
    <t>EMI_per_household.kgCO2.BG.Res.HH.Thermal.SH.LPG.WH.LPG.NoSolar.LPG</t>
  </si>
  <si>
    <t>EMI_per_household.kgCO2.BG.Res.HH.Thermal.SH.LPG.WH.LPG.Solar</t>
  </si>
  <si>
    <t>EMI_per_household.kgCO2.BG.Res.HH.Thermal.SH.LPG.WH.LPG.Solar.LPG</t>
  </si>
  <si>
    <t>EMI_per_household.kgCO2.BG.Res.HH.Thermal.SH.LPG.WH.LPG.Solar.Solar</t>
  </si>
  <si>
    <t>EMI_per_household.kgCO2.BG.Res.HH.Thermal.SH.LPG.WH.Elc.NoSolar.Elec</t>
  </si>
  <si>
    <t>EMI_per_household.kgCO2.BG.Res.HH.Thermal.SH.LPG.WH.Elc.Solar</t>
  </si>
  <si>
    <t>EMI_per_household.kgCO2.BG.Res.HH.Thermal.SH.LPG.WH.Elc.Solar.Elec</t>
  </si>
  <si>
    <t>EMI_per_household.kgCO2.BG.Res.HH.Thermal.SH.LPG.WH.Elc.Solar.Solar</t>
  </si>
  <si>
    <t>EMI_per_household.kgCO2.BG.Res.HH.Thermal.SH.LPG.CO</t>
  </si>
  <si>
    <t>EMI_per_household.kgCO2.BG.Res.HH.Thermal.SH.LPG.CO.LPG.LPG</t>
  </si>
  <si>
    <t>EMI_per_household.kgCO2.BG.Res.HH.Thermal.SH.LPG.CO.Elc.Elec</t>
  </si>
  <si>
    <t>EMI_per_household.kgCO2.BG.Res.HH.Thermal.SH.Oil</t>
  </si>
  <si>
    <t>EMI_per_household.kgCO2.BG.Res.HH.Thermal.SH.Oil.SH</t>
  </si>
  <si>
    <t>EMI_per_household.kgCO2.BG.Res.HH.Thermal.SH.Oil.SH.Oil</t>
  </si>
  <si>
    <t>EMI_per_household.kgCO2.BG.Res.HH.Thermal.SH.Oil.SH.Elec</t>
  </si>
  <si>
    <t>EMI_per_household.kgCO2.BG.Res.HH.Thermal.SH.Oil.SC</t>
  </si>
  <si>
    <t>EMI_per_household.kgCO2.BG.Res.HH.Thermal.SH.Oil.SC.AC.Elec</t>
  </si>
  <si>
    <t>EMI_per_household.kgCO2.BG.Res.HH.Thermal.SH.Oil.WH</t>
  </si>
  <si>
    <t>EMI_per_household.kgCO2.BG.Res.HH.Thermal.SH.Oil.WH.Oil.NoSolar.Oil</t>
  </si>
  <si>
    <t>EMI_per_household.kgCO2.BG.Res.HH.Thermal.SH.Oil.WH.Oil.Solar</t>
  </si>
  <si>
    <t>EMI_per_household.kgCO2.BG.Res.HH.Thermal.SH.Oil.WH.Oil.Solar.Oil</t>
  </si>
  <si>
    <t>EMI_per_household.kgCO2.BG.Res.HH.Thermal.SH.Oil.WH.Oil.Solar.Solar</t>
  </si>
  <si>
    <t>EMI_per_household.kgCO2.BG.Res.HH.Thermal.SH.Oil.WH.Elc.NoSolar.Elec</t>
  </si>
  <si>
    <t>EMI_per_household.kgCO2.BG.Res.HH.Thermal.SH.Oil.WH.Elc.Solar</t>
  </si>
  <si>
    <t>EMI_per_household.kgCO2.BG.Res.HH.Thermal.SH.Oil.WH.Elc.Solar.Elec</t>
  </si>
  <si>
    <t>EMI_per_household.kgCO2.BG.Res.HH.Thermal.SH.Oil.WH.Elc.Solar.Solar</t>
  </si>
  <si>
    <t>EMI_per_household.kgCO2.BG.Res.HH.Thermal.SH.Oil.CO</t>
  </si>
  <si>
    <t>EMI_per_household.kgCO2.BG.Res.HH.Thermal.SH.Oil.CO.LPG.LPG</t>
  </si>
  <si>
    <t>EMI_per_household.kgCO2.BG.Res.HH.Thermal.SH.Oil.CO.Elc.Elec</t>
  </si>
  <si>
    <t>EMI_per_household.kgCO2.BG.Res.HH.Thermal.SH.Gas</t>
  </si>
  <si>
    <t>EMI_per_household.kgCO2.BG.Res.HH.Thermal.SH.Gas.SH</t>
  </si>
  <si>
    <t>EMI_per_household.kgCO2.BG.Res.HH.Thermal.SH.Gas.SH.Gas</t>
  </si>
  <si>
    <t>EMI_per_household.kgCO2.BG.Res.HH.Thermal.SH.Gas.SH.Elec</t>
  </si>
  <si>
    <t>EMI_per_household.kgCO2.BG.Res.HH.Thermal.SH.Gas.SC</t>
  </si>
  <si>
    <t>EMI_per_household.kgCO2.BG.Res.HH.Thermal.SH.Gas.SC.AC.Elec</t>
  </si>
  <si>
    <t>EMI_per_household.kgCO2.BG.Res.HH.Thermal.SH.Gas.WH</t>
  </si>
  <si>
    <t>EMI_per_household.kgCO2.BG.Res.HH.Thermal.SH.Gas.WH.Gas.NoSolar.Gas</t>
  </si>
  <si>
    <t>EMI_per_household.kgCO2.BG.Res.HH.Thermal.SH.Gas.WH.Gas.Solar</t>
  </si>
  <si>
    <t>EMI_per_household.kgCO2.BG.Res.HH.Thermal.SH.Gas.WH.Gas.Solar.Gas</t>
  </si>
  <si>
    <t>EMI_per_household.kgCO2.BG.Res.HH.Thermal.SH.Gas.WH.Gas.Solar.Solar</t>
  </si>
  <si>
    <t>EMI_per_household.kgCO2.BG.Res.HH.Thermal.SH.Gas.WH.Elc.NoSolar.Elec</t>
  </si>
  <si>
    <t>EMI_per_household.kgCO2.BG.Res.HH.Thermal.SH.Gas.WH.Elc.Solar</t>
  </si>
  <si>
    <t>EMI_per_household.kgCO2.BG.Res.HH.Thermal.SH.Gas.WH.Elc.Solar.Elec</t>
  </si>
  <si>
    <t>EMI_per_household.kgCO2.BG.Res.HH.Thermal.SH.Gas.WH.Elc.Solar.Solar</t>
  </si>
  <si>
    <t>EMI_per_household.kgCO2.BG.Res.HH.Thermal.SH.Gas.CO</t>
  </si>
  <si>
    <t>EMI_per_household.kgCO2.BG.Res.HH.Thermal.SH.Gas.CO.Gas.Gas</t>
  </si>
  <si>
    <t>EMI_per_household.kgCO2.BG.Res.HH.Thermal.SH.Gas.CO.Elc.Elec</t>
  </si>
  <si>
    <t>EMI_per_household.kgCO2.BG.Res.HH.Thermal.SH.Biomass</t>
  </si>
  <si>
    <t>EMI_per_household.kgCO2.BG.Res.HH.Thermal.SH.Biomass.SH</t>
  </si>
  <si>
    <t>EMI_per_household.kgCO2.BG.Res.HH.Thermal.SH.Biomass.SH.Biomass</t>
  </si>
  <si>
    <t>EMI_per_household.kgCO2.BG.Res.HH.Thermal.SH.Biomass.SH.Elec</t>
  </si>
  <si>
    <t>EMI_per_household.kgCO2.BG.Res.HH.Thermal.SH.Biomass.SC</t>
  </si>
  <si>
    <t>EMI_per_household.kgCO2.BG.Res.HH.Thermal.SH.Biomass.SC.AC.Elec</t>
  </si>
  <si>
    <t>EMI_per_household.kgCO2.BG.Res.HH.Thermal.SH.Biomass.WH</t>
  </si>
  <si>
    <t>EMI_per_household.kgCO2.BG.Res.HH.Thermal.SH.Biomass.WH.Biomass.NoSolar.Biomass</t>
  </si>
  <si>
    <t>EMI_per_household.kgCO2.BG.Res.HH.Thermal.SH.Biomass.WH.Biomass.Solar</t>
  </si>
  <si>
    <t>EMI_per_household.kgCO2.BG.Res.HH.Thermal.SH.Biomass.WH.Biomass.Solar.Biomass</t>
  </si>
  <si>
    <t>EMI_per_household.kgCO2.BG.Res.HH.Thermal.SH.Biomass.WH.Biomass.Solar.Solar</t>
  </si>
  <si>
    <t>EMI_per_household.kgCO2.BG.Res.HH.Thermal.SH.Biomass.WH.LPG.NoSolar.LPG</t>
  </si>
  <si>
    <t>EMI_per_household.kgCO2.BG.Res.HH.Thermal.SH.Biomass.WH.LPG.Solar</t>
  </si>
  <si>
    <t>EMI_per_household.kgCO2.BG.Res.HH.Thermal.SH.Biomass.WH.LPG.Solar.LPG</t>
  </si>
  <si>
    <t>EMI_per_household.kgCO2.BG.Res.HH.Thermal.SH.Biomass.WH.LPG.Solar.Solar</t>
  </si>
  <si>
    <t>EMI_per_household.kgCO2.BG.Res.HH.Thermal.SH.Biomass.WH.Elc.NoSolar.Elec</t>
  </si>
  <si>
    <t>EMI_per_household.kgCO2.BG.Res.HH.Thermal.SH.Biomass.WH.Elc.Solar</t>
  </si>
  <si>
    <t>EMI_per_household.kgCO2.BG.Res.HH.Thermal.SH.Biomass.WH.Elc.Solar.Elec</t>
  </si>
  <si>
    <t>EMI_per_household.kgCO2.BG.Res.HH.Thermal.SH.Biomass.WH.Elc.Solar.Solar</t>
  </si>
  <si>
    <t>EMI_per_household.kgCO2.BG.Res.HH.Thermal.SH.Biomass.CO</t>
  </si>
  <si>
    <t>EMI_per_household.kgCO2.BG.Res.HH.Thermal.SH.Biomass.CO.Biomass.Biomass</t>
  </si>
  <si>
    <t>EMI_per_household.kgCO2.BG.Res.HH.Thermal.SH.Biomass.CO.LPG.LPG</t>
  </si>
  <si>
    <t>EMI_per_household.kgCO2.BG.Res.HH.Thermal.SH.Biomass.CO.Elc.Elec</t>
  </si>
  <si>
    <t>EMI_per_household.kgCO2.BG.Res.HH.Thermal.SH.Geo</t>
  </si>
  <si>
    <t>EMI_per_household.kgCO2.BG.Res.HH.Thermal.SH.Geo.SH</t>
  </si>
  <si>
    <t>EMI_per_household.kgCO2.BG.Res.HH.Thermal.SH.Geo.SH.Geo</t>
  </si>
  <si>
    <t>EMI_per_household.kgCO2.BG.Res.HH.Thermal.SH.Geo.SH.Elec</t>
  </si>
  <si>
    <t>EMI_per_household.kgCO2.BG.Res.HH.Thermal.SH.Geo.SC</t>
  </si>
  <si>
    <t>EMI_per_household.kgCO2.BG.Res.HH.Thermal.SH.Geo.SC.AC.Elec</t>
  </si>
  <si>
    <t>EMI_per_household.kgCO2.BG.Res.HH.Thermal.SH.Geo.WH</t>
  </si>
  <si>
    <t>EMI_per_household.kgCO2.BG.Res.HH.Thermal.SH.Geo.WH.Geo.NoSolar.Geo</t>
  </si>
  <si>
    <t>EMI_per_household.kgCO2.BG.Res.HH.Thermal.SH.Geo.WH.Geo.Solar</t>
  </si>
  <si>
    <t>EMI_per_household.kgCO2.BG.Res.HH.Thermal.SH.Geo.WH.Geo.Solar.Geo</t>
  </si>
  <si>
    <t>EMI_per_household.kgCO2.BG.Res.HH.Thermal.SH.Geo.WH.Geo.Solar.Solar</t>
  </si>
  <si>
    <t>EMI_per_household.kgCO2.BG.Res.HH.Thermal.SH.Geo.WH.Elc.NoSolar.Elec</t>
  </si>
  <si>
    <t>EMI_per_household.kgCO2.BG.Res.HH.Thermal.SH.Geo.WH.Elc.Solar</t>
  </si>
  <si>
    <t>EMI_per_household.kgCO2.BG.Res.HH.Thermal.SH.Geo.WH.Elc.Solar.Elec</t>
  </si>
  <si>
    <t>EMI_per_household.kgCO2.BG.Res.HH.Thermal.SH.Geo.WH.Elc.Solar.Solar</t>
  </si>
  <si>
    <t>EMI_per_household.kgCO2.BG.Res.HH.Thermal.SH.Geo.CO</t>
  </si>
  <si>
    <t>EMI_per_household.kgCO2.BG.Res.HH.Thermal.SH.Geo.CO.LPG.LPG</t>
  </si>
  <si>
    <t>EMI_per_household.kgCO2.BG.Res.HH.Thermal.SH.Geo.CO.Elc.Elec</t>
  </si>
  <si>
    <t>EMI_per_household.kgCO2.BG.Res.HH.Thermal.SH.DistrHeat</t>
  </si>
  <si>
    <t>EMI_per_household.kgCO2.BG.Res.HH.Thermal.SH.DistrHeat.SH</t>
  </si>
  <si>
    <t>EMI_per_household.kgCO2.BG.Res.HH.Thermal.SH.DistrHeat.SH.Steam_Distr</t>
  </si>
  <si>
    <t>EMI_per_household.kgCO2.BG.Res.HH.Thermal.SH.DistrHeat.SH.Elec</t>
  </si>
  <si>
    <t>EMI_per_household.kgCO2.BG.Res.HH.Thermal.SH.DistrHeat.SC</t>
  </si>
  <si>
    <t>EMI_per_household.kgCO2.BG.Res.HH.Thermal.SH.DistrHeat.SC.AC.Elec</t>
  </si>
  <si>
    <t>EMI_per_household.kgCO2.BG.Res.HH.Thermal.SH.DistrHeat.WH</t>
  </si>
  <si>
    <t>EMI_per_household.kgCO2.BG.Res.HH.Thermal.SH.DistrHeat.WH.DistrHeat.NoSolar.Steam_Distr</t>
  </si>
  <si>
    <t>EMI_per_household.kgCO2.BG.Res.HH.Thermal.SH.DistrHeat.WH.DistrHeat.Solar</t>
  </si>
  <si>
    <t>EMI_per_household.kgCO2.BG.Res.HH.Thermal.SH.DistrHeat.WH.DistrHeat.Solar.Steam_Distr</t>
  </si>
  <si>
    <t>EMI_per_household.kgCO2.BG.Res.HH.Thermal.SH.DistrHeat.WH.DistrHeat.Solar.Solar</t>
  </si>
  <si>
    <t>EMI_per_household.kgCO2.BG.Res.HH.Thermal.SH.DistrHeat.WH.Elc.NoSolar.Elec</t>
  </si>
  <si>
    <t>EMI_per_household.kgCO2.BG.Res.HH.Thermal.SH.DistrHeat.WH.Elc.Solar</t>
  </si>
  <si>
    <t>EMI_per_household.kgCO2.BG.Res.HH.Thermal.SH.DistrHeat.WH.Elc.Solar.Elec</t>
  </si>
  <si>
    <t>EMI_per_household.kgCO2.BG.Res.HH.Thermal.SH.DistrHeat.WH.Elc.Solar.Solar</t>
  </si>
  <si>
    <t>EMI_per_household.kgCO2.BG.Res.HH.Thermal.SH.DistrHeat.CO</t>
  </si>
  <si>
    <t>EMI_per_household.kgCO2.BG.Res.HH.Thermal.SH.DistrHeat.CO.LPG.LPG</t>
  </si>
  <si>
    <t>EMI_per_household.kgCO2.BG.Res.HH.Thermal.SH.DistrHeat.CO.Elc.Elec</t>
  </si>
  <si>
    <t>EMI_per_household.kgCO2.BG.Res.HH.Thermal.SH.AdvElc</t>
  </si>
  <si>
    <t>EMI_per_household.kgCO2.BG.Res.HH.Thermal.SH.AdvElc.SH</t>
  </si>
  <si>
    <t>EMI_per_household.kgCO2.BG.Res.HH.Thermal.SH.AdvElc.SH.Elec</t>
  </si>
  <si>
    <t>EMI_per_household.kgCO2.BG.Res.HH.Thermal.SH.AdvElc.SC</t>
  </si>
  <si>
    <t>EMI_per_household.kgCO2.BG.Res.HH.Thermal.SH.AdvElc.SC.AC.Elec</t>
  </si>
  <si>
    <t>EMI_per_household.kgCO2.BG.Res.HH.Thermal.SH.AdvElc.WH</t>
  </si>
  <si>
    <t>EMI_per_household.kgCO2.BG.Res.HH.Thermal.SH.AdvElc.WH.LPG.NoSolar.LPG</t>
  </si>
  <si>
    <t>EMI_per_household.kgCO2.BG.Res.HH.Thermal.SH.AdvElc.WH.LPG.Solar</t>
  </si>
  <si>
    <t>EMI_per_household.kgCO2.BG.Res.HH.Thermal.SH.AdvElc.WH.LPG.Solar.LPG</t>
  </si>
  <si>
    <t>EMI_per_household.kgCO2.BG.Res.HH.Thermal.SH.AdvElc.WH.LPG.Solar.Solar</t>
  </si>
  <si>
    <t>EMI_per_household.kgCO2.BG.Res.HH.Thermal.SH.AdvElc.WH.Elc.NoSolar.Elec</t>
  </si>
  <si>
    <t>EMI_per_household.kgCO2.BG.Res.HH.Thermal.SH.AdvElc.WH.Elc.Solar</t>
  </si>
  <si>
    <t>EMI_per_household.kgCO2.BG.Res.HH.Thermal.SH.AdvElc.WH.Elc.Solar.Elec</t>
  </si>
  <si>
    <t>EMI_per_household.kgCO2.BG.Res.HH.Thermal.SH.AdvElc.WH.Elc.Solar.Solar</t>
  </si>
  <si>
    <t>EMI_per_household.kgCO2.BG.Res.HH.Thermal.SH.AdvElc.CO</t>
  </si>
  <si>
    <t>EMI_per_household.kgCO2.BG.Res.HH.Thermal.SH.AdvElc.CO.LPG.LPG</t>
  </si>
  <si>
    <t>EMI_per_household.kgCO2.BG.Res.HH.Thermal.SH.AdvElc.CO.Elc.Elec</t>
  </si>
  <si>
    <t>EMI_per_household.kgCO2.BG.Res.HH.Thermal.SH.ConvElc</t>
  </si>
  <si>
    <t>EMI_per_household.kgCO2.BG.Res.HH.Thermal.SH.ConvElc.SH</t>
  </si>
  <si>
    <t>EMI_per_household.kgCO2.BG.Res.HH.Thermal.SH.ConvElc.SH.Elec</t>
  </si>
  <si>
    <t>EMI_per_household.kgCO2.BG.Res.HH.Thermal.SH.ConvElc.SC</t>
  </si>
  <si>
    <t>EMI_per_household.kgCO2.BG.Res.HH.Thermal.SH.ConvElc.SC.AC.Elec</t>
  </si>
  <si>
    <t>EMI_per_household.kgCO2.BG.Res.HH.Thermal.SH.ConvElc.WH</t>
  </si>
  <si>
    <t>EMI_per_household.kgCO2.BG.Res.HH.Thermal.SH.ConvElc.WH.LPG.NoSolar.LPG</t>
  </si>
  <si>
    <t>EMI_per_household.kgCO2.BG.Res.HH.Thermal.SH.ConvElc.WH.LPG.Solar</t>
  </si>
  <si>
    <t>EMI_per_household.kgCO2.BG.Res.HH.Thermal.SH.ConvElc.WH.LPG.Solar.LPG</t>
  </si>
  <si>
    <t>EMI_per_household.kgCO2.BG.Res.HH.Thermal.SH.ConvElc.WH.LPG.Solar.Solar</t>
  </si>
  <si>
    <t>EMI_per_household.kgCO2.BG.Res.HH.Thermal.SH.ConvElc.WH.Elc.NoSolar.Elec</t>
  </si>
  <si>
    <t>EMI_per_household.kgCO2.BG.Res.HH.Thermal.SH.ConvElc.WH.Elc.Solar</t>
  </si>
  <si>
    <t>EMI_per_household.kgCO2.BG.Res.HH.Thermal.SH.ConvElc.WH.Elc.Solar.Elec</t>
  </si>
  <si>
    <t>EMI_per_household.kgCO2.BG.Res.HH.Thermal.SH.ConvElc.WH.Elc.Solar.Solar</t>
  </si>
  <si>
    <t>EMI_per_household.kgCO2.BG.Res.HH.Thermal.SH.ConvElc.CO</t>
  </si>
  <si>
    <t>EMI_per_household.kgCO2.BG.Res.HH.Thermal.SH.ConvElc.CO.LPG.LPG</t>
  </si>
  <si>
    <t>EMI_per_household.kgCO2.BG.Res.HH.Thermal.SH.ConvElc.CO.Elc.Elec</t>
  </si>
  <si>
    <t>BG - Final energy consumption per surface area (detailed structure)</t>
  </si>
  <si>
    <t>FEC_per_sqm.kWh.BG.Res.HH.Thermal.SH.Solids</t>
  </si>
  <si>
    <t>FEC_per_sqm.kWh.BG.Res.HH.Thermal.SH.Solids.SH</t>
  </si>
  <si>
    <t>FEC_per_sqm.kWh.BG.Res.HH.Thermal.SH.Solids.SH.Solids</t>
  </si>
  <si>
    <t>FEC_per_sqm.kWh.BG.Res.HH.Thermal.SH.Solids.SH.Elec</t>
  </si>
  <si>
    <t>FEC_per_sqm.kWh.BG.Res.HH.Thermal.SH.Solids.SC</t>
  </si>
  <si>
    <t>FEC_per_sqm.kWh.BG.Res.HH.Thermal.SH.Solids.SC.AC.Elec</t>
  </si>
  <si>
    <t>FEC_per_sqm.kWh.BG.Res.HH.Thermal.SH.Solids.WH</t>
  </si>
  <si>
    <t>FEC_per_sqm.kWh.BG.Res.HH.Thermal.SH.Solids.WH.Solids.NoSolar.Solids</t>
  </si>
  <si>
    <t>FEC_per_sqm.kWh.BG.Res.HH.Thermal.SH.Solids.WH.LPG.NoSolar.LPG</t>
  </si>
  <si>
    <t>FEC_per_sqm.kWh.BG.Res.HH.Thermal.SH.Solids.WH.LPG.Solar</t>
  </si>
  <si>
    <t>FEC_per_sqm.kWh.BG.Res.HH.Thermal.SH.Solids.WH.LPG.Solar.LPG</t>
  </si>
  <si>
    <t>FEC_per_sqm.kWh.BG.Res.HH.Thermal.SH.Solids.WH.LPG.Solar.Solar</t>
  </si>
  <si>
    <t>FEC_per_sqm.kWh.BG.Res.HH.Thermal.SH.Solids.WH.Elc.NoSolar.Elec</t>
  </si>
  <si>
    <t>FEC_per_sqm.kWh.BG.Res.HH.Thermal.SH.Solids.WH.Elc.Solar</t>
  </si>
  <si>
    <t>FEC_per_sqm.kWh.BG.Res.HH.Thermal.SH.Solids.WH.Elc.Solar.Elec</t>
  </si>
  <si>
    <t>FEC_per_sqm.kWh.BG.Res.HH.Thermal.SH.Solids.WH.Elc.Solar.Solar</t>
  </si>
  <si>
    <t>FEC_per_sqm.kWh.BG.Res.HH.Thermal.SH.Solids.CO</t>
  </si>
  <si>
    <t>FEC_per_sqm.kWh.BG.Res.HH.Thermal.SH.Solids.CO.Solids.Solids</t>
  </si>
  <si>
    <t>FEC_per_sqm.kWh.BG.Res.HH.Thermal.SH.Solids.CO.LPG.LPG</t>
  </si>
  <si>
    <t>FEC_per_sqm.kWh.BG.Res.HH.Thermal.SH.Solids.CO.Elc.Elec</t>
  </si>
  <si>
    <t>FEC_per_sqm.kWh.BG.Res.HH.Thermal.SH.LPG</t>
  </si>
  <si>
    <t>FEC_per_sqm.kWh.BG.Res.HH.Thermal.SH.LPG.SH</t>
  </si>
  <si>
    <t>FEC_per_sqm.kWh.BG.Res.HH.Thermal.SH.LPG.SH.LPG</t>
  </si>
  <si>
    <t>FEC_per_sqm.kWh.BG.Res.HH.Thermal.SH.LPG.SH.Elec</t>
  </si>
  <si>
    <t>FEC_per_sqm.kWh.BG.Res.HH.Thermal.SH.LPG.SC</t>
  </si>
  <si>
    <t>FEC_per_sqm.kWh.BG.Res.HH.Thermal.SH.LPG.SC.AC.Elec</t>
  </si>
  <si>
    <t>FEC_per_sqm.kWh.BG.Res.HH.Thermal.SH.LPG.WH</t>
  </si>
  <si>
    <t>FEC_per_sqm.kWh.BG.Res.HH.Thermal.SH.LPG.WH.LPG.NoSolar.LPG</t>
  </si>
  <si>
    <t>FEC_per_sqm.kWh.BG.Res.HH.Thermal.SH.LPG.WH.LPG.Solar</t>
  </si>
  <si>
    <t>FEC_per_sqm.kWh.BG.Res.HH.Thermal.SH.LPG.WH.LPG.Solar.LPG</t>
  </si>
  <si>
    <t>FEC_per_sqm.kWh.BG.Res.HH.Thermal.SH.LPG.WH.LPG.Solar.Solar</t>
  </si>
  <si>
    <t>FEC_per_sqm.kWh.BG.Res.HH.Thermal.SH.LPG.WH.Elc.NoSolar.Elec</t>
  </si>
  <si>
    <t>FEC_per_sqm.kWh.BG.Res.HH.Thermal.SH.LPG.WH.Elc.Solar</t>
  </si>
  <si>
    <t>FEC_per_sqm.kWh.BG.Res.HH.Thermal.SH.LPG.WH.Elc.Solar.Elec</t>
  </si>
  <si>
    <t>FEC_per_sqm.kWh.BG.Res.HH.Thermal.SH.LPG.WH.Elc.Solar.Solar</t>
  </si>
  <si>
    <t>FEC_per_sqm.kWh.BG.Res.HH.Thermal.SH.LPG.CO</t>
  </si>
  <si>
    <t>FEC_per_sqm.kWh.BG.Res.HH.Thermal.SH.LPG.CO.LPG.LPG</t>
  </si>
  <si>
    <t>FEC_per_sqm.kWh.BG.Res.HH.Thermal.SH.LPG.CO.Elc.Elec</t>
  </si>
  <si>
    <t>FEC_per_sqm.kWh.BG.Res.HH.Thermal.SH.Oil</t>
  </si>
  <si>
    <t>FEC_per_sqm.kWh.BG.Res.HH.Thermal.SH.Oil.SH</t>
  </si>
  <si>
    <t>FEC_per_sqm.kWh.BG.Res.HH.Thermal.SH.Oil.SH.Oil</t>
  </si>
  <si>
    <t>FEC_per_sqm.kWh.BG.Res.HH.Thermal.SH.Oil.SH.Elec</t>
  </si>
  <si>
    <t>FEC_per_sqm.kWh.BG.Res.HH.Thermal.SH.Oil.SC</t>
  </si>
  <si>
    <t>FEC_per_sqm.kWh.BG.Res.HH.Thermal.SH.Oil.SC.AC.Elec</t>
  </si>
  <si>
    <t>FEC_per_sqm.kWh.BG.Res.HH.Thermal.SH.Oil.WH</t>
  </si>
  <si>
    <t>FEC_per_sqm.kWh.BG.Res.HH.Thermal.SH.Oil.WH.Oil.NoSolar.Oil</t>
  </si>
  <si>
    <t>FEC_per_sqm.kWh.BG.Res.HH.Thermal.SH.Oil.WH.Oil.Solar</t>
  </si>
  <si>
    <t>FEC_per_sqm.kWh.BG.Res.HH.Thermal.SH.Oil.WH.Oil.Solar.Oil</t>
  </si>
  <si>
    <t>FEC_per_sqm.kWh.BG.Res.HH.Thermal.SH.Oil.WH.Oil.Solar.Solar</t>
  </si>
  <si>
    <t>FEC_per_sqm.kWh.BG.Res.HH.Thermal.SH.Oil.WH.Elc.NoSolar.Elec</t>
  </si>
  <si>
    <t>FEC_per_sqm.kWh.BG.Res.HH.Thermal.SH.Oil.WH.Elc.Solar</t>
  </si>
  <si>
    <t>FEC_per_sqm.kWh.BG.Res.HH.Thermal.SH.Oil.WH.Elc.Solar.Elec</t>
  </si>
  <si>
    <t>FEC_per_sqm.kWh.BG.Res.HH.Thermal.SH.Oil.WH.Elc.Solar.Solar</t>
  </si>
  <si>
    <t>FEC_per_sqm.kWh.BG.Res.HH.Thermal.SH.Oil.CO</t>
  </si>
  <si>
    <t>FEC_per_sqm.kWh.BG.Res.HH.Thermal.SH.Oil.CO.LPG.LPG</t>
  </si>
  <si>
    <t>FEC_per_sqm.kWh.BG.Res.HH.Thermal.SH.Oil.CO.Elc.Elec</t>
  </si>
  <si>
    <t>FEC_per_sqm.kWh.BG.Res.HH.Thermal.SH.Gas</t>
  </si>
  <si>
    <t>FEC_per_sqm.kWh.BG.Res.HH.Thermal.SH.Gas.SH</t>
  </si>
  <si>
    <t>FEC_per_sqm.kWh.BG.Res.HH.Thermal.SH.Gas.SH.Gas</t>
  </si>
  <si>
    <t>FEC_per_sqm.kWh.BG.Res.HH.Thermal.SH.Gas.SH.Elec</t>
  </si>
  <si>
    <t>FEC_per_sqm.kWh.BG.Res.HH.Thermal.SH.Gas.SC</t>
  </si>
  <si>
    <t>FEC_per_sqm.kWh.BG.Res.HH.Thermal.SH.Gas.SC.AC.Elec</t>
  </si>
  <si>
    <t>FEC_per_sqm.kWh.BG.Res.HH.Thermal.SH.Gas.WH</t>
  </si>
  <si>
    <t>FEC_per_sqm.kWh.BG.Res.HH.Thermal.SH.Gas.WH.Gas.NoSolar.Gas</t>
  </si>
  <si>
    <t>FEC_per_sqm.kWh.BG.Res.HH.Thermal.SH.Gas.WH.Gas.Solar</t>
  </si>
  <si>
    <t>FEC_per_sqm.kWh.BG.Res.HH.Thermal.SH.Gas.WH.Gas.Solar.Gas</t>
  </si>
  <si>
    <t>FEC_per_sqm.kWh.BG.Res.HH.Thermal.SH.Gas.WH.Gas.Solar.Solar</t>
  </si>
  <si>
    <t>FEC_per_sqm.kWh.BG.Res.HH.Thermal.SH.Gas.WH.Elc.NoSolar.Elec</t>
  </si>
  <si>
    <t>FEC_per_sqm.kWh.BG.Res.HH.Thermal.SH.Gas.WH.Elc.Solar</t>
  </si>
  <si>
    <t>FEC_per_sqm.kWh.BG.Res.HH.Thermal.SH.Gas.WH.Elc.Solar.Elec</t>
  </si>
  <si>
    <t>FEC_per_sqm.kWh.BG.Res.HH.Thermal.SH.Gas.WH.Elc.Solar.Solar</t>
  </si>
  <si>
    <t>FEC_per_sqm.kWh.BG.Res.HH.Thermal.SH.Gas.CO</t>
  </si>
  <si>
    <t>FEC_per_sqm.kWh.BG.Res.HH.Thermal.SH.Gas.CO.Gas.Gas</t>
  </si>
  <si>
    <t>FEC_per_sqm.kWh.BG.Res.HH.Thermal.SH.Gas.CO.Elc.Elec</t>
  </si>
  <si>
    <t>FEC_per_sqm.kWh.BG.Res.HH.Thermal.SH.Biomass</t>
  </si>
  <si>
    <t>FEC_per_sqm.kWh.BG.Res.HH.Thermal.SH.Biomass.SH</t>
  </si>
  <si>
    <t>FEC_per_sqm.kWh.BG.Res.HH.Thermal.SH.Biomass.SH.Biomass</t>
  </si>
  <si>
    <t>FEC_per_sqm.kWh.BG.Res.HH.Thermal.SH.Biomass.SH.Elec</t>
  </si>
  <si>
    <t>FEC_per_sqm.kWh.BG.Res.HH.Thermal.SH.Biomass.SC</t>
  </si>
  <si>
    <t>FEC_per_sqm.kWh.BG.Res.HH.Thermal.SH.Biomass.SC.AC.Elec</t>
  </si>
  <si>
    <t>FEC_per_sqm.kWh.BG.Res.HH.Thermal.SH.Biomass.WH</t>
  </si>
  <si>
    <t>FEC_per_sqm.kWh.BG.Res.HH.Thermal.SH.Biomass.WH.Biomass.NoSolar.Biomass</t>
  </si>
  <si>
    <t>FEC_per_sqm.kWh.BG.Res.HH.Thermal.SH.Biomass.WH.Biomass.Solar</t>
  </si>
  <si>
    <t>FEC_per_sqm.kWh.BG.Res.HH.Thermal.SH.Biomass.WH.Biomass.Solar.Biomass</t>
  </si>
  <si>
    <t>FEC_per_sqm.kWh.BG.Res.HH.Thermal.SH.Biomass.WH.Biomass.Solar.Solar</t>
  </si>
  <si>
    <t>FEC_per_sqm.kWh.BG.Res.HH.Thermal.SH.Biomass.WH.LPG.NoSolar.LPG</t>
  </si>
  <si>
    <t>FEC_per_sqm.kWh.BG.Res.HH.Thermal.SH.Biomass.WH.LPG.Solar</t>
  </si>
  <si>
    <t>FEC_per_sqm.kWh.BG.Res.HH.Thermal.SH.Biomass.WH.LPG.Solar.LPG</t>
  </si>
  <si>
    <t>FEC_per_sqm.kWh.BG.Res.HH.Thermal.SH.Biomass.WH.LPG.Solar.Solar</t>
  </si>
  <si>
    <t>FEC_per_sqm.kWh.BG.Res.HH.Thermal.SH.Biomass.WH.Elc.NoSolar.Elec</t>
  </si>
  <si>
    <t>FEC_per_sqm.kWh.BG.Res.HH.Thermal.SH.Biomass.WH.Elc.Solar</t>
  </si>
  <si>
    <t>FEC_per_sqm.kWh.BG.Res.HH.Thermal.SH.Biomass.WH.Elc.Solar.Elec</t>
  </si>
  <si>
    <t>FEC_per_sqm.kWh.BG.Res.HH.Thermal.SH.Biomass.WH.Elc.Solar.Solar</t>
  </si>
  <si>
    <t>FEC_per_sqm.kWh.BG.Res.HH.Thermal.SH.Biomass.CO</t>
  </si>
  <si>
    <t>FEC_per_sqm.kWh.BG.Res.HH.Thermal.SH.Biomass.CO.Biomass.Biomass</t>
  </si>
  <si>
    <t>FEC_per_sqm.kWh.BG.Res.HH.Thermal.SH.Biomass.CO.LPG.LPG</t>
  </si>
  <si>
    <t>FEC_per_sqm.kWh.BG.Res.HH.Thermal.SH.Biomass.CO.Elc.Elec</t>
  </si>
  <si>
    <t>FEC_per_sqm.kWh.BG.Res.HH.Thermal.SH.Geo</t>
  </si>
  <si>
    <t>FEC_per_sqm.kWh.BG.Res.HH.Thermal.SH.Geo.SH</t>
  </si>
  <si>
    <t>FEC_per_sqm.kWh.BG.Res.HH.Thermal.SH.Geo.SH.Geo</t>
  </si>
  <si>
    <t>FEC_per_sqm.kWh.BG.Res.HH.Thermal.SH.Geo.SH.Elec</t>
  </si>
  <si>
    <t>FEC_per_sqm.kWh.BG.Res.HH.Thermal.SH.Geo.SC</t>
  </si>
  <si>
    <t>FEC_per_sqm.kWh.BG.Res.HH.Thermal.SH.Geo.SC.AC.Elec</t>
  </si>
  <si>
    <t>FEC_per_sqm.kWh.BG.Res.HH.Thermal.SH.Geo.WH</t>
  </si>
  <si>
    <t>FEC_per_sqm.kWh.BG.Res.HH.Thermal.SH.Geo.WH.Geo.NoSolar.Geo</t>
  </si>
  <si>
    <t>FEC_per_sqm.kWh.BG.Res.HH.Thermal.SH.Geo.WH.Geo.Solar</t>
  </si>
  <si>
    <t>FEC_per_sqm.kWh.BG.Res.HH.Thermal.SH.Geo.WH.Geo.Solar.Geo</t>
  </si>
  <si>
    <t>FEC_per_sqm.kWh.BG.Res.HH.Thermal.SH.Geo.WH.Geo.Solar.Solar</t>
  </si>
  <si>
    <t>FEC_per_sqm.kWh.BG.Res.HH.Thermal.SH.Geo.WH.Elc.NoSolar.Elec</t>
  </si>
  <si>
    <t>FEC_per_sqm.kWh.BG.Res.HH.Thermal.SH.Geo.WH.Elc.Solar</t>
  </si>
  <si>
    <t>FEC_per_sqm.kWh.BG.Res.HH.Thermal.SH.Geo.WH.Elc.Solar.Elec</t>
  </si>
  <si>
    <t>FEC_per_sqm.kWh.BG.Res.HH.Thermal.SH.Geo.WH.Elc.Solar.Solar</t>
  </si>
  <si>
    <t>FEC_per_sqm.kWh.BG.Res.HH.Thermal.SH.Geo.CO</t>
  </si>
  <si>
    <t>FEC_per_sqm.kWh.BG.Res.HH.Thermal.SH.Geo.CO.LPG.LPG</t>
  </si>
  <si>
    <t>FEC_per_sqm.kWh.BG.Res.HH.Thermal.SH.Geo.CO.Elc.Elec</t>
  </si>
  <si>
    <t>FEC_per_sqm.kWh.BG.Res.HH.Thermal.SH.DistrHeat</t>
  </si>
  <si>
    <t>FEC_per_sqm.kWh.BG.Res.HH.Thermal.SH.DistrHeat.SH</t>
  </si>
  <si>
    <t>FEC_per_sqm.kWh.BG.Res.HH.Thermal.SH.DistrHeat.SH.Steam_Distr</t>
  </si>
  <si>
    <t>FEC_per_sqm.kWh.BG.Res.HH.Thermal.SH.DistrHeat.SH.Elec</t>
  </si>
  <si>
    <t>FEC_per_sqm.kWh.BG.Res.HH.Thermal.SH.DistrHeat.SC</t>
  </si>
  <si>
    <t>FEC_per_sqm.kWh.BG.Res.HH.Thermal.SH.DistrHeat.SC.AC.Elec</t>
  </si>
  <si>
    <t>FEC_per_sqm.kWh.BG.Res.HH.Thermal.SH.DistrHeat.WH</t>
  </si>
  <si>
    <t>FEC_per_sqm.kWh.BG.Res.HH.Thermal.SH.DistrHeat.WH.DistrHeat.NoSolar.Steam_Distr</t>
  </si>
  <si>
    <t>FEC_per_sqm.kWh.BG.Res.HH.Thermal.SH.DistrHeat.WH.DistrHeat.Solar</t>
  </si>
  <si>
    <t>FEC_per_sqm.kWh.BG.Res.HH.Thermal.SH.DistrHeat.WH.DistrHeat.Solar.Steam_Distr</t>
  </si>
  <si>
    <t>FEC_per_sqm.kWh.BG.Res.HH.Thermal.SH.DistrHeat.WH.DistrHeat.Solar.Solar</t>
  </si>
  <si>
    <t>FEC_per_sqm.kWh.BG.Res.HH.Thermal.SH.DistrHeat.WH.Elc.NoSolar.Elec</t>
  </si>
  <si>
    <t>FEC_per_sqm.kWh.BG.Res.HH.Thermal.SH.DistrHeat.WH.Elc.Solar</t>
  </si>
  <si>
    <t>FEC_per_sqm.kWh.BG.Res.HH.Thermal.SH.DistrHeat.WH.Elc.Solar.Elec</t>
  </si>
  <si>
    <t>FEC_per_sqm.kWh.BG.Res.HH.Thermal.SH.DistrHeat.WH.Elc.Solar.Solar</t>
  </si>
  <si>
    <t>FEC_per_sqm.kWh.BG.Res.HH.Thermal.SH.DistrHeat.CO</t>
  </si>
  <si>
    <t>FEC_per_sqm.kWh.BG.Res.HH.Thermal.SH.DistrHeat.CO.LPG.LPG</t>
  </si>
  <si>
    <t>FEC_per_sqm.kWh.BG.Res.HH.Thermal.SH.DistrHeat.CO.Elc.Elec</t>
  </si>
  <si>
    <t>FEC_per_sqm.kWh.BG.Res.HH.Thermal.SH.AdvElc</t>
  </si>
  <si>
    <t>FEC_per_sqm.kWh.BG.Res.HH.Thermal.SH.AdvElc.SH</t>
  </si>
  <si>
    <t>FEC_per_sqm.kWh.BG.Res.HH.Thermal.SH.AdvElc.SH.Elec</t>
  </si>
  <si>
    <t>FEC_per_sqm.kWh.BG.Res.HH.Thermal.SH.AdvElc.SC</t>
  </si>
  <si>
    <t>FEC_per_sqm.kWh.BG.Res.HH.Thermal.SH.AdvElc.SC.AC.Elec</t>
  </si>
  <si>
    <t>FEC_per_sqm.kWh.BG.Res.HH.Thermal.SH.AdvElc.WH</t>
  </si>
  <si>
    <t>FEC_per_sqm.kWh.BG.Res.HH.Thermal.SH.AdvElc.WH.LPG.NoSolar.LPG</t>
  </si>
  <si>
    <t>FEC_per_sqm.kWh.BG.Res.HH.Thermal.SH.AdvElc.WH.LPG.Solar</t>
  </si>
  <si>
    <t>FEC_per_sqm.kWh.BG.Res.HH.Thermal.SH.AdvElc.WH.LPG.Solar.LPG</t>
  </si>
  <si>
    <t>FEC_per_sqm.kWh.BG.Res.HH.Thermal.SH.AdvElc.WH.LPG.Solar.Solar</t>
  </si>
  <si>
    <t>FEC_per_sqm.kWh.BG.Res.HH.Thermal.SH.AdvElc.WH.Elc.NoSolar.Elec</t>
  </si>
  <si>
    <t>FEC_per_sqm.kWh.BG.Res.HH.Thermal.SH.AdvElc.WH.Elc.Solar</t>
  </si>
  <si>
    <t>FEC_per_sqm.kWh.BG.Res.HH.Thermal.SH.AdvElc.WH.Elc.Solar.Elec</t>
  </si>
  <si>
    <t>FEC_per_sqm.kWh.BG.Res.HH.Thermal.SH.AdvElc.WH.Elc.Solar.Solar</t>
  </si>
  <si>
    <t>FEC_per_sqm.kWh.BG.Res.HH.Thermal.SH.AdvElc.CO</t>
  </si>
  <si>
    <t>FEC_per_sqm.kWh.BG.Res.HH.Thermal.SH.AdvElc.CO.LPG.LPG</t>
  </si>
  <si>
    <t>FEC_per_sqm.kWh.BG.Res.HH.Thermal.SH.AdvElc.CO.Elc.Elec</t>
  </si>
  <si>
    <t>FEC_per_sqm.kWh.BG.Res.HH.Thermal.SH.ConvElc</t>
  </si>
  <si>
    <t>FEC_per_sqm.kWh.BG.Res.HH.Thermal.SH.ConvElc.SH</t>
  </si>
  <si>
    <t>FEC_per_sqm.kWh.BG.Res.HH.Thermal.SH.ConvElc.SH.Elec</t>
  </si>
  <si>
    <t>FEC_per_sqm.kWh.BG.Res.HH.Thermal.SH.ConvElc.SC</t>
  </si>
  <si>
    <t>FEC_per_sqm.kWh.BG.Res.HH.Thermal.SH.ConvElc.SC.AC.Elec</t>
  </si>
  <si>
    <t>FEC_per_sqm.kWh.BG.Res.HH.Thermal.SH.ConvElc.WH</t>
  </si>
  <si>
    <t>FEC_per_sqm.kWh.BG.Res.HH.Thermal.SH.ConvElc.WH.LPG.NoSolar.LPG</t>
  </si>
  <si>
    <t>FEC_per_sqm.kWh.BG.Res.HH.Thermal.SH.ConvElc.WH.LPG.Solar</t>
  </si>
  <si>
    <t>FEC_per_sqm.kWh.BG.Res.HH.Thermal.SH.ConvElc.WH.LPG.Solar.LPG</t>
  </si>
  <si>
    <t>FEC_per_sqm.kWh.BG.Res.HH.Thermal.SH.ConvElc.WH.LPG.Solar.Solar</t>
  </si>
  <si>
    <t>FEC_per_sqm.kWh.BG.Res.HH.Thermal.SH.ConvElc.WH.Elc.NoSolar.Elec</t>
  </si>
  <si>
    <t>FEC_per_sqm.kWh.BG.Res.HH.Thermal.SH.ConvElc.WH.Elc.Solar</t>
  </si>
  <si>
    <t>FEC_per_sqm.kWh.BG.Res.HH.Thermal.SH.ConvElc.WH.Elc.Solar.Elec</t>
  </si>
  <si>
    <t>FEC_per_sqm.kWh.BG.Res.HH.Thermal.SH.ConvElc.WH.Elc.Solar.Solar</t>
  </si>
  <si>
    <t>FEC_per_sqm.kWh.BG.Res.HH.Thermal.SH.ConvElc.CO</t>
  </si>
  <si>
    <t>FEC_per_sqm.kWh.BG.Res.HH.Thermal.SH.ConvElc.CO.LPG.LPG</t>
  </si>
  <si>
    <t>FEC_per_sqm.kWh.BG.Res.HH.Thermal.SH.ConvElc.CO.Elc.Elec</t>
  </si>
  <si>
    <t>BG - Thermal energy service per surface area (detailed structure)</t>
  </si>
  <si>
    <t>TES_per_sqm.kWh.BG.Res.HH.Thermal.SH.Solids</t>
  </si>
  <si>
    <t>TES_per_sqm.kWh.BG.Res.HH.Thermal.SH.Solids.SH</t>
  </si>
  <si>
    <t>TES_per_sqm.kWh.BG.Res.HH.Thermal.SH.Solids.SH.Solids</t>
  </si>
  <si>
    <t>TES_per_sqm.kWh.BG.Res.HH.Thermal.SH.Solids.SH.Elec</t>
  </si>
  <si>
    <t>TES_per_sqm.kWh.BG.Res.HH.Thermal.SH.Solids.SC</t>
  </si>
  <si>
    <t>TES_per_sqm.kWh.BG.Res.HH.Thermal.SH.Solids.SC.AC.Elec</t>
  </si>
  <si>
    <t>TES_per_sqm.kWh.BG.Res.HH.Thermal.SH.Solids.WH</t>
  </si>
  <si>
    <t>TES_per_sqm.kWh.BG.Res.HH.Thermal.SH.Solids.WH.Solids.NoSolar.Solids</t>
  </si>
  <si>
    <t>TES_per_sqm.kWh.BG.Res.HH.Thermal.SH.Solids.WH.LPG.NoSolar.LPG</t>
  </si>
  <si>
    <t>TES_per_sqm.kWh.BG.Res.HH.Thermal.SH.Solids.WH.LPG.Solar</t>
  </si>
  <si>
    <t>TES_per_sqm.kWh.BG.Res.HH.Thermal.SH.Solids.WH.LPG.Solar.LPG</t>
  </si>
  <si>
    <t>TES_per_sqm.kWh.BG.Res.HH.Thermal.SH.Solids.WH.LPG.Solar.Solar</t>
  </si>
  <si>
    <t>TES_per_sqm.kWh.BG.Res.HH.Thermal.SH.Solids.WH.Elc.NoSolar.Elec</t>
  </si>
  <si>
    <t>TES_per_sqm.kWh.BG.Res.HH.Thermal.SH.Solids.WH.Elc.Solar</t>
  </si>
  <si>
    <t>TES_per_sqm.kWh.BG.Res.HH.Thermal.SH.Solids.WH.Elc.Solar.Elec</t>
  </si>
  <si>
    <t>TES_per_sqm.kWh.BG.Res.HH.Thermal.SH.Solids.WH.Elc.Solar.Solar</t>
  </si>
  <si>
    <t>TES_per_sqm.kWh.BG.Res.HH.Thermal.SH.Solids.CO</t>
  </si>
  <si>
    <t>TES_per_sqm.kWh.BG.Res.HH.Thermal.SH.Solids.CO.Solids.Solids</t>
  </si>
  <si>
    <t>TES_per_sqm.kWh.BG.Res.HH.Thermal.SH.Solids.CO.LPG.LPG</t>
  </si>
  <si>
    <t>TES_per_sqm.kWh.BG.Res.HH.Thermal.SH.Solids.CO.Elc.Elec</t>
  </si>
  <si>
    <t>TES_per_sqm.kWh.BG.Res.HH.Thermal.SH.LPG</t>
  </si>
  <si>
    <t>TES_per_sqm.kWh.BG.Res.HH.Thermal.SH.LPG.SH</t>
  </si>
  <si>
    <t>TES_per_sqm.kWh.BG.Res.HH.Thermal.SH.LPG.SH.LPG</t>
  </si>
  <si>
    <t>TES_per_sqm.kWh.BG.Res.HH.Thermal.SH.LPG.SH.Elec</t>
  </si>
  <si>
    <t>TES_per_sqm.kWh.BG.Res.HH.Thermal.SH.LPG.SC</t>
  </si>
  <si>
    <t>TES_per_sqm.kWh.BG.Res.HH.Thermal.SH.LPG.SC.AC.Elec</t>
  </si>
  <si>
    <t>TES_per_sqm.kWh.BG.Res.HH.Thermal.SH.LPG.WH</t>
  </si>
  <si>
    <t>TES_per_sqm.kWh.BG.Res.HH.Thermal.SH.LPG.WH.LPG.NoSolar.LPG</t>
  </si>
  <si>
    <t>TES_per_sqm.kWh.BG.Res.HH.Thermal.SH.LPG.WH.LPG.Solar</t>
  </si>
  <si>
    <t>TES_per_sqm.kWh.BG.Res.HH.Thermal.SH.LPG.WH.LPG.Solar.LPG</t>
  </si>
  <si>
    <t>TES_per_sqm.kWh.BG.Res.HH.Thermal.SH.LPG.WH.LPG.Solar.Solar</t>
  </si>
  <si>
    <t>TES_per_sqm.kWh.BG.Res.HH.Thermal.SH.LPG.WH.Elc.NoSolar.Elec</t>
  </si>
  <si>
    <t>TES_per_sqm.kWh.BG.Res.HH.Thermal.SH.LPG.WH.Elc.Solar</t>
  </si>
  <si>
    <t>TES_per_sqm.kWh.BG.Res.HH.Thermal.SH.LPG.WH.Elc.Solar.Elec</t>
  </si>
  <si>
    <t>TES_per_sqm.kWh.BG.Res.HH.Thermal.SH.LPG.WH.Elc.Solar.Solar</t>
  </si>
  <si>
    <t>TES_per_sqm.kWh.BG.Res.HH.Thermal.SH.LPG.CO</t>
  </si>
  <si>
    <t>TES_per_sqm.kWh.BG.Res.HH.Thermal.SH.LPG.CO.LPG.LPG</t>
  </si>
  <si>
    <t>TES_per_sqm.kWh.BG.Res.HH.Thermal.SH.LPG.CO.Elc.Elec</t>
  </si>
  <si>
    <t>TES_per_sqm.kWh.BG.Res.HH.Thermal.SH.Oil</t>
  </si>
  <si>
    <t>TES_per_sqm.kWh.BG.Res.HH.Thermal.SH.Oil.SH</t>
  </si>
  <si>
    <t>TES_per_sqm.kWh.BG.Res.HH.Thermal.SH.Oil.SH.Oil</t>
  </si>
  <si>
    <t>TES_per_sqm.kWh.BG.Res.HH.Thermal.SH.Oil.SH.Elec</t>
  </si>
  <si>
    <t>TES_per_sqm.kWh.BG.Res.HH.Thermal.SH.Oil.SC</t>
  </si>
  <si>
    <t>TES_per_sqm.kWh.BG.Res.HH.Thermal.SH.Oil.SC.AC.Elec</t>
  </si>
  <si>
    <t>TES_per_sqm.kWh.BG.Res.HH.Thermal.SH.Oil.WH</t>
  </si>
  <si>
    <t>TES_per_sqm.kWh.BG.Res.HH.Thermal.SH.Oil.WH.Oil.NoSolar.Oil</t>
  </si>
  <si>
    <t>TES_per_sqm.kWh.BG.Res.HH.Thermal.SH.Oil.WH.Oil.Solar</t>
  </si>
  <si>
    <t>TES_per_sqm.kWh.BG.Res.HH.Thermal.SH.Oil.WH.Oil.Solar.Oil</t>
  </si>
  <si>
    <t>TES_per_sqm.kWh.BG.Res.HH.Thermal.SH.Oil.WH.Oil.Solar.Solar</t>
  </si>
  <si>
    <t>TES_per_sqm.kWh.BG.Res.HH.Thermal.SH.Oil.WH.Elc.NoSolar.Elec</t>
  </si>
  <si>
    <t>TES_per_sqm.kWh.BG.Res.HH.Thermal.SH.Oil.WH.Elc.Solar</t>
  </si>
  <si>
    <t>TES_per_sqm.kWh.BG.Res.HH.Thermal.SH.Oil.WH.Elc.Solar.Elec</t>
  </si>
  <si>
    <t>TES_per_sqm.kWh.BG.Res.HH.Thermal.SH.Oil.WH.Elc.Solar.Solar</t>
  </si>
  <si>
    <t>TES_per_sqm.kWh.BG.Res.HH.Thermal.SH.Oil.CO</t>
  </si>
  <si>
    <t>TES_per_sqm.kWh.BG.Res.HH.Thermal.SH.Oil.CO.LPG.LPG</t>
  </si>
  <si>
    <t>TES_per_sqm.kWh.BG.Res.HH.Thermal.SH.Oil.CO.Elc.Elec</t>
  </si>
  <si>
    <t>TES_per_sqm.kWh.BG.Res.HH.Thermal.SH.Gas</t>
  </si>
  <si>
    <t>TES_per_sqm.kWh.BG.Res.HH.Thermal.SH.Gas.SH</t>
  </si>
  <si>
    <t>TES_per_sqm.kWh.BG.Res.HH.Thermal.SH.Gas.SH.Gas</t>
  </si>
  <si>
    <t>TES_per_sqm.kWh.BG.Res.HH.Thermal.SH.Gas.SH.Elec</t>
  </si>
  <si>
    <t>TES_per_sqm.kWh.BG.Res.HH.Thermal.SH.Gas.SC</t>
  </si>
  <si>
    <t>TES_per_sqm.kWh.BG.Res.HH.Thermal.SH.Gas.SC.AC.Elec</t>
  </si>
  <si>
    <t>TES_per_sqm.kWh.BG.Res.HH.Thermal.SH.Gas.WH</t>
  </si>
  <si>
    <t>TES_per_sqm.kWh.BG.Res.HH.Thermal.SH.Gas.WH.Gas.NoSolar.Gas</t>
  </si>
  <si>
    <t>TES_per_sqm.kWh.BG.Res.HH.Thermal.SH.Gas.WH.Gas.Solar</t>
  </si>
  <si>
    <t>TES_per_sqm.kWh.BG.Res.HH.Thermal.SH.Gas.WH.Gas.Solar.Gas</t>
  </si>
  <si>
    <t>TES_per_sqm.kWh.BG.Res.HH.Thermal.SH.Gas.WH.Gas.Solar.Solar</t>
  </si>
  <si>
    <t>TES_per_sqm.kWh.BG.Res.HH.Thermal.SH.Gas.WH.Elc.NoSolar.Elec</t>
  </si>
  <si>
    <t>TES_per_sqm.kWh.BG.Res.HH.Thermal.SH.Gas.WH.Elc.Solar</t>
  </si>
  <si>
    <t>TES_per_sqm.kWh.BG.Res.HH.Thermal.SH.Gas.WH.Elc.Solar.Elec</t>
  </si>
  <si>
    <t>TES_per_sqm.kWh.BG.Res.HH.Thermal.SH.Gas.WH.Elc.Solar.Solar</t>
  </si>
  <si>
    <t>TES_per_sqm.kWh.BG.Res.HH.Thermal.SH.Gas.CO</t>
  </si>
  <si>
    <t>TES_per_sqm.kWh.BG.Res.HH.Thermal.SH.Gas.CO.Gas.Gas</t>
  </si>
  <si>
    <t>TES_per_sqm.kWh.BG.Res.HH.Thermal.SH.Gas.CO.Elc.Elec</t>
  </si>
  <si>
    <t>TES_per_sqm.kWh.BG.Res.HH.Thermal.SH.Biomass</t>
  </si>
  <si>
    <t>TES_per_sqm.kWh.BG.Res.HH.Thermal.SH.Biomass.SH</t>
  </si>
  <si>
    <t>TES_per_sqm.kWh.BG.Res.HH.Thermal.SH.Biomass.SH.Biomass</t>
  </si>
  <si>
    <t>TES_per_sqm.kWh.BG.Res.HH.Thermal.SH.Biomass.SH.Elec</t>
  </si>
  <si>
    <t>TES_per_sqm.kWh.BG.Res.HH.Thermal.SH.Biomass.SC</t>
  </si>
  <si>
    <t>TES_per_sqm.kWh.BG.Res.HH.Thermal.SH.Biomass.SC.AC.Elec</t>
  </si>
  <si>
    <t>TES_per_sqm.kWh.BG.Res.HH.Thermal.SH.Biomass.WH</t>
  </si>
  <si>
    <t>TES_per_sqm.kWh.BG.Res.HH.Thermal.SH.Biomass.WH.Biomass.NoSolar.Biomass</t>
  </si>
  <si>
    <t>TES_per_sqm.kWh.BG.Res.HH.Thermal.SH.Biomass.WH.Biomass.Solar</t>
  </si>
  <si>
    <t>TES_per_sqm.kWh.BG.Res.HH.Thermal.SH.Biomass.WH.Biomass.Solar.Biomass</t>
  </si>
  <si>
    <t>TES_per_sqm.kWh.BG.Res.HH.Thermal.SH.Biomass.WH.Biomass.Solar.Solar</t>
  </si>
  <si>
    <t>TES_per_sqm.kWh.BG.Res.HH.Thermal.SH.Biomass.WH.LPG.NoSolar.LPG</t>
  </si>
  <si>
    <t>TES_per_sqm.kWh.BG.Res.HH.Thermal.SH.Biomass.WH.LPG.Solar</t>
  </si>
  <si>
    <t>TES_per_sqm.kWh.BG.Res.HH.Thermal.SH.Biomass.WH.LPG.Solar.LPG</t>
  </si>
  <si>
    <t>TES_per_sqm.kWh.BG.Res.HH.Thermal.SH.Biomass.WH.LPG.Solar.Solar</t>
  </si>
  <si>
    <t>TES_per_sqm.kWh.BG.Res.HH.Thermal.SH.Biomass.WH.Elc.NoSolar.Elec</t>
  </si>
  <si>
    <t>TES_per_sqm.kWh.BG.Res.HH.Thermal.SH.Biomass.WH.Elc.Solar</t>
  </si>
  <si>
    <t>TES_per_sqm.kWh.BG.Res.HH.Thermal.SH.Biomass.WH.Elc.Solar.Elec</t>
  </si>
  <si>
    <t>TES_per_sqm.kWh.BG.Res.HH.Thermal.SH.Biomass.WH.Elc.Solar.Solar</t>
  </si>
  <si>
    <t>TES_per_sqm.kWh.BG.Res.HH.Thermal.SH.Biomass.CO</t>
  </si>
  <si>
    <t>TES_per_sqm.kWh.BG.Res.HH.Thermal.SH.Biomass.CO.Biomass.Biomass</t>
  </si>
  <si>
    <t>TES_per_sqm.kWh.BG.Res.HH.Thermal.SH.Biomass.CO.LPG.LPG</t>
  </si>
  <si>
    <t>TES_per_sqm.kWh.BG.Res.HH.Thermal.SH.Biomass.CO.Elc.Elec</t>
  </si>
  <si>
    <t>TES_per_sqm.kWh.BG.Res.HH.Thermal.SH.Geo</t>
  </si>
  <si>
    <t>TES_per_sqm.kWh.BG.Res.HH.Thermal.SH.Geo.SH</t>
  </si>
  <si>
    <t>TES_per_sqm.kWh.BG.Res.HH.Thermal.SH.Geo.SH.Geo</t>
  </si>
  <si>
    <t>TES_per_sqm.kWh.BG.Res.HH.Thermal.SH.Geo.SH.Elec</t>
  </si>
  <si>
    <t>TES_per_sqm.kWh.BG.Res.HH.Thermal.SH.Geo.SC</t>
  </si>
  <si>
    <t>TES_per_sqm.kWh.BG.Res.HH.Thermal.SH.Geo.SC.AC.Elec</t>
  </si>
  <si>
    <t>TES_per_sqm.kWh.BG.Res.HH.Thermal.SH.Geo.WH</t>
  </si>
  <si>
    <t>TES_per_sqm.kWh.BG.Res.HH.Thermal.SH.Geo.WH.Geo.NoSolar.Geo</t>
  </si>
  <si>
    <t>TES_per_sqm.kWh.BG.Res.HH.Thermal.SH.Geo.WH.Geo.Solar</t>
  </si>
  <si>
    <t>TES_per_sqm.kWh.BG.Res.HH.Thermal.SH.Geo.WH.Geo.Solar.Geo</t>
  </si>
  <si>
    <t>TES_per_sqm.kWh.BG.Res.HH.Thermal.SH.Geo.WH.Geo.Solar.Solar</t>
  </si>
  <si>
    <t>TES_per_sqm.kWh.BG.Res.HH.Thermal.SH.Geo.WH.Elc.NoSolar.Elec</t>
  </si>
  <si>
    <t>TES_per_sqm.kWh.BG.Res.HH.Thermal.SH.Geo.WH.Elc.Solar</t>
  </si>
  <si>
    <t>TES_per_sqm.kWh.BG.Res.HH.Thermal.SH.Geo.WH.Elc.Solar.Elec</t>
  </si>
  <si>
    <t>TES_per_sqm.kWh.BG.Res.HH.Thermal.SH.Geo.WH.Elc.Solar.Solar</t>
  </si>
  <si>
    <t>TES_per_sqm.kWh.BG.Res.HH.Thermal.SH.Geo.CO</t>
  </si>
  <si>
    <t>TES_per_sqm.kWh.BG.Res.HH.Thermal.SH.Geo.CO.LPG.LPG</t>
  </si>
  <si>
    <t>TES_per_sqm.kWh.BG.Res.HH.Thermal.SH.Geo.CO.Elc.Elec</t>
  </si>
  <si>
    <t>TES_per_sqm.kWh.BG.Res.HH.Thermal.SH.DistrHeat</t>
  </si>
  <si>
    <t>TES_per_sqm.kWh.BG.Res.HH.Thermal.SH.DistrHeat.SH</t>
  </si>
  <si>
    <t>TES_per_sqm.kWh.BG.Res.HH.Thermal.SH.DistrHeat.SH.Steam_Distr</t>
  </si>
  <si>
    <t>TES_per_sqm.kWh.BG.Res.HH.Thermal.SH.DistrHeat.SH.Elec</t>
  </si>
  <si>
    <t>TES_per_sqm.kWh.BG.Res.HH.Thermal.SH.DistrHeat.SC</t>
  </si>
  <si>
    <t>TES_per_sqm.kWh.BG.Res.HH.Thermal.SH.DistrHeat.SC.AC.Elec</t>
  </si>
  <si>
    <t>TES_per_sqm.kWh.BG.Res.HH.Thermal.SH.DistrHeat.WH</t>
  </si>
  <si>
    <t>TES_per_sqm.kWh.BG.Res.HH.Thermal.SH.DistrHeat.WH.DistrHeat.NoSolar.Steam_Distr</t>
  </si>
  <si>
    <t>TES_per_sqm.kWh.BG.Res.HH.Thermal.SH.DistrHeat.WH.DistrHeat.Solar</t>
  </si>
  <si>
    <t>TES_per_sqm.kWh.BG.Res.HH.Thermal.SH.DistrHeat.WH.DistrHeat.Solar.Steam_Distr</t>
  </si>
  <si>
    <t>TES_per_sqm.kWh.BG.Res.HH.Thermal.SH.DistrHeat.WH.DistrHeat.Solar.Solar</t>
  </si>
  <si>
    <t>TES_per_sqm.kWh.BG.Res.HH.Thermal.SH.DistrHeat.WH.Elc.NoSolar.Elec</t>
  </si>
  <si>
    <t>TES_per_sqm.kWh.BG.Res.HH.Thermal.SH.DistrHeat.WH.Elc.Solar</t>
  </si>
  <si>
    <t>TES_per_sqm.kWh.BG.Res.HH.Thermal.SH.DistrHeat.WH.Elc.Solar.Elec</t>
  </si>
  <si>
    <t>TES_per_sqm.kWh.BG.Res.HH.Thermal.SH.DistrHeat.WH.Elc.Solar.Solar</t>
  </si>
  <si>
    <t>TES_per_sqm.kWh.BG.Res.HH.Thermal.SH.DistrHeat.CO</t>
  </si>
  <si>
    <t>TES_per_sqm.kWh.BG.Res.HH.Thermal.SH.DistrHeat.CO.LPG.LPG</t>
  </si>
  <si>
    <t>TES_per_sqm.kWh.BG.Res.HH.Thermal.SH.DistrHeat.CO.Elc.Elec</t>
  </si>
  <si>
    <t>TES_per_sqm.kWh.BG.Res.HH.Thermal.SH.AdvElc</t>
  </si>
  <si>
    <t>TES_per_sqm.kWh.BG.Res.HH.Thermal.SH.AdvElc.SH</t>
  </si>
  <si>
    <t>TES_per_sqm.kWh.BG.Res.HH.Thermal.SH.AdvElc.SH.Elec</t>
  </si>
  <si>
    <t>TES_per_sqm.kWh.BG.Res.HH.Thermal.SH.AdvElc.SC</t>
  </si>
  <si>
    <t>TES_per_sqm.kWh.BG.Res.HH.Thermal.SH.AdvElc.SC.AC.Elec</t>
  </si>
  <si>
    <t>TES_per_sqm.kWh.BG.Res.HH.Thermal.SH.AdvElc.WH</t>
  </si>
  <si>
    <t>TES_per_sqm.kWh.BG.Res.HH.Thermal.SH.AdvElc.WH.LPG.NoSolar.LPG</t>
  </si>
  <si>
    <t>TES_per_sqm.kWh.BG.Res.HH.Thermal.SH.AdvElc.WH.LPG.Solar</t>
  </si>
  <si>
    <t>TES_per_sqm.kWh.BG.Res.HH.Thermal.SH.AdvElc.WH.LPG.Solar.LPG</t>
  </si>
  <si>
    <t>TES_per_sqm.kWh.BG.Res.HH.Thermal.SH.AdvElc.WH.LPG.Solar.Solar</t>
  </si>
  <si>
    <t>TES_per_sqm.kWh.BG.Res.HH.Thermal.SH.AdvElc.WH.Elc.NoSolar.Elec</t>
  </si>
  <si>
    <t>TES_per_sqm.kWh.BG.Res.HH.Thermal.SH.AdvElc.WH.Elc.Solar</t>
  </si>
  <si>
    <t>TES_per_sqm.kWh.BG.Res.HH.Thermal.SH.AdvElc.WH.Elc.Solar.Elec</t>
  </si>
  <si>
    <t>TES_per_sqm.kWh.BG.Res.HH.Thermal.SH.AdvElc.WH.Elc.Solar.Solar</t>
  </si>
  <si>
    <t>TES_per_sqm.kWh.BG.Res.HH.Thermal.SH.AdvElc.CO</t>
  </si>
  <si>
    <t>TES_per_sqm.kWh.BG.Res.HH.Thermal.SH.AdvElc.CO.LPG.LPG</t>
  </si>
  <si>
    <t>TES_per_sqm.kWh.BG.Res.HH.Thermal.SH.AdvElc.CO.Elc.Elec</t>
  </si>
  <si>
    <t>TES_per_sqm.kWh.BG.Res.HH.Thermal.SH.ConvElc</t>
  </si>
  <si>
    <t>TES_per_sqm.kWh.BG.Res.HH.Thermal.SH.ConvElc.SH</t>
  </si>
  <si>
    <t>TES_per_sqm.kWh.BG.Res.HH.Thermal.SH.ConvElc.SH.Elec</t>
  </si>
  <si>
    <t>TES_per_sqm.kWh.BG.Res.HH.Thermal.SH.ConvElc.SC</t>
  </si>
  <si>
    <t>TES_per_sqm.kWh.BG.Res.HH.Thermal.SH.ConvElc.SC.AC.Elec</t>
  </si>
  <si>
    <t>TES_per_sqm.kWh.BG.Res.HH.Thermal.SH.ConvElc.WH</t>
  </si>
  <si>
    <t>TES_per_sqm.kWh.BG.Res.HH.Thermal.SH.ConvElc.WH.LPG.NoSolar.LPG</t>
  </si>
  <si>
    <t>TES_per_sqm.kWh.BG.Res.HH.Thermal.SH.ConvElc.WH.LPG.Solar</t>
  </si>
  <si>
    <t>TES_per_sqm.kWh.BG.Res.HH.Thermal.SH.ConvElc.WH.LPG.Solar.LPG</t>
  </si>
  <si>
    <t>TES_per_sqm.kWh.BG.Res.HH.Thermal.SH.ConvElc.WH.LPG.Solar.Solar</t>
  </si>
  <si>
    <t>TES_per_sqm.kWh.BG.Res.HH.Thermal.SH.ConvElc.WH.Elc.NoSolar.Elec</t>
  </si>
  <si>
    <t>TES_per_sqm.kWh.BG.Res.HH.Thermal.SH.ConvElc.WH.Elc.Solar</t>
  </si>
  <si>
    <t>TES_per_sqm.kWh.BG.Res.HH.Thermal.SH.ConvElc.WH.Elc.Solar.Elec</t>
  </si>
  <si>
    <t>TES_per_sqm.kWh.BG.Res.HH.Thermal.SH.ConvElc.WH.Elc.Solar.Solar</t>
  </si>
  <si>
    <t>TES_per_sqm.kWh.BG.Res.HH.Thermal.SH.ConvElc.CO</t>
  </si>
  <si>
    <t>TES_per_sqm.kWh.BG.Res.HH.Thermal.SH.ConvElc.CO.LPG.LPG</t>
  </si>
  <si>
    <t>TES_per_sqm.kWh.BG.Res.HH.Thermal.SH.ConvElc.CO.Elc.Elec</t>
  </si>
  <si>
    <t>BG - CO2 emissions per surface area (detailed structure)</t>
  </si>
  <si>
    <t>EMI_per_sqm.kgCO2.BG.Res.HH.Thermal.SH.Solids</t>
  </si>
  <si>
    <t>EMI_per_sqm.kgCO2.BG.Res.HH.Thermal.SH.Solids.SH</t>
  </si>
  <si>
    <t>EMI_per_sqm.kgCO2.BG.Res.HH.Thermal.SH.Solids.SH.Solids</t>
  </si>
  <si>
    <t>EMI_per_sqm.kgCO2.BG.Res.HH.Thermal.SH.Solids.SH.Elec</t>
  </si>
  <si>
    <t>EMI_per_sqm.kgCO2.BG.Res.HH.Thermal.SH.Solids.SC</t>
  </si>
  <si>
    <t>EMI_per_sqm.kgCO2.BG.Res.HH.Thermal.SH.Solids.SC.AC.Elec</t>
  </si>
  <si>
    <t>EMI_per_sqm.kgCO2.BG.Res.HH.Thermal.SH.Solids.WH</t>
  </si>
  <si>
    <t>EMI_per_sqm.kgCO2.BG.Res.HH.Thermal.SH.Solids.WH.Solids.NoSolar.Solids</t>
  </si>
  <si>
    <t>EMI_per_sqm.kgCO2.BG.Res.HH.Thermal.SH.Solids.WH.LPG.NoSolar.LPG</t>
  </si>
  <si>
    <t>EMI_per_sqm.kgCO2.BG.Res.HH.Thermal.SH.Solids.WH.LPG.Solar</t>
  </si>
  <si>
    <t>EMI_per_sqm.kgCO2.BG.Res.HH.Thermal.SH.Solids.WH.LPG.Solar.LPG</t>
  </si>
  <si>
    <t>EMI_per_sqm.kgCO2.BG.Res.HH.Thermal.SH.Solids.WH.LPG.Solar.Solar</t>
  </si>
  <si>
    <t>EMI_per_sqm.kgCO2.BG.Res.HH.Thermal.SH.Solids.WH.Elc.NoSolar.Elec</t>
  </si>
  <si>
    <t>EMI_per_sqm.kgCO2.BG.Res.HH.Thermal.SH.Solids.WH.Elc.Solar</t>
  </si>
  <si>
    <t>EMI_per_sqm.kgCO2.BG.Res.HH.Thermal.SH.Solids.WH.Elc.Solar.Elec</t>
  </si>
  <si>
    <t>EMI_per_sqm.kgCO2.BG.Res.HH.Thermal.SH.Solids.WH.Elc.Solar.Solar</t>
  </si>
  <si>
    <t>EMI_per_sqm.kgCO2.BG.Res.HH.Thermal.SH.Solids.CO</t>
  </si>
  <si>
    <t>EMI_per_sqm.kgCO2.BG.Res.HH.Thermal.SH.Solids.CO.Solids.Solids</t>
  </si>
  <si>
    <t>EMI_per_sqm.kgCO2.BG.Res.HH.Thermal.SH.Solids.CO.LPG.LPG</t>
  </si>
  <si>
    <t>EMI_per_sqm.kgCO2.BG.Res.HH.Thermal.SH.Solids.CO.Elc.Elec</t>
  </si>
  <si>
    <t>EMI_per_sqm.kgCO2.BG.Res.HH.Thermal.SH.LPG</t>
  </si>
  <si>
    <t>EMI_per_sqm.kgCO2.BG.Res.HH.Thermal.SH.LPG.SH</t>
  </si>
  <si>
    <t>EMI_per_sqm.kgCO2.BG.Res.HH.Thermal.SH.LPG.SH.LPG</t>
  </si>
  <si>
    <t>EMI_per_sqm.kgCO2.BG.Res.HH.Thermal.SH.LPG.SH.Elec</t>
  </si>
  <si>
    <t>EMI_per_sqm.kgCO2.BG.Res.HH.Thermal.SH.LPG.SC</t>
  </si>
  <si>
    <t>EMI_per_sqm.kgCO2.BG.Res.HH.Thermal.SH.LPG.SC.AC.Elec</t>
  </si>
  <si>
    <t>EMI_per_sqm.kgCO2.BG.Res.HH.Thermal.SH.LPG.WH</t>
  </si>
  <si>
    <t>EMI_per_sqm.kgCO2.BG.Res.HH.Thermal.SH.LPG.WH.LPG.NoSolar.LPG</t>
  </si>
  <si>
    <t>EMI_per_sqm.kgCO2.BG.Res.HH.Thermal.SH.LPG.WH.LPG.Solar</t>
  </si>
  <si>
    <t>EMI_per_sqm.kgCO2.BG.Res.HH.Thermal.SH.LPG.WH.LPG.Solar.LPG</t>
  </si>
  <si>
    <t>EMI_per_sqm.kgCO2.BG.Res.HH.Thermal.SH.LPG.WH.LPG.Solar.Solar</t>
  </si>
  <si>
    <t>EMI_per_sqm.kgCO2.BG.Res.HH.Thermal.SH.LPG.WH.Elc.NoSolar.Elec</t>
  </si>
  <si>
    <t>EMI_per_sqm.kgCO2.BG.Res.HH.Thermal.SH.LPG.WH.Elc.Solar</t>
  </si>
  <si>
    <t>EMI_per_sqm.kgCO2.BG.Res.HH.Thermal.SH.LPG.WH.Elc.Solar.Elec</t>
  </si>
  <si>
    <t>EMI_per_sqm.kgCO2.BG.Res.HH.Thermal.SH.LPG.WH.Elc.Solar.Solar</t>
  </si>
  <si>
    <t>EMI_per_sqm.kgCO2.BG.Res.HH.Thermal.SH.LPG.CO</t>
  </si>
  <si>
    <t>EMI_per_sqm.kgCO2.BG.Res.HH.Thermal.SH.LPG.CO.LPG.LPG</t>
  </si>
  <si>
    <t>EMI_per_sqm.kgCO2.BG.Res.HH.Thermal.SH.LPG.CO.Elc.Elec</t>
  </si>
  <si>
    <t>EMI_per_sqm.kgCO2.BG.Res.HH.Thermal.SH.Oil</t>
  </si>
  <si>
    <t>EMI_per_sqm.kgCO2.BG.Res.HH.Thermal.SH.Oil.SH</t>
  </si>
  <si>
    <t>EMI_per_sqm.kgCO2.BG.Res.HH.Thermal.SH.Oil.SH.Oil</t>
  </si>
  <si>
    <t>EMI_per_sqm.kgCO2.BG.Res.HH.Thermal.SH.Oil.SH.Elec</t>
  </si>
  <si>
    <t>EMI_per_sqm.kgCO2.BG.Res.HH.Thermal.SH.Oil.SC</t>
  </si>
  <si>
    <t>EMI_per_sqm.kgCO2.BG.Res.HH.Thermal.SH.Oil.SC.AC.Elec</t>
  </si>
  <si>
    <t>EMI_per_sqm.kgCO2.BG.Res.HH.Thermal.SH.Oil.WH</t>
  </si>
  <si>
    <t>EMI_per_sqm.kgCO2.BG.Res.HH.Thermal.SH.Oil.WH.Oil.NoSolar.Oil</t>
  </si>
  <si>
    <t>EMI_per_sqm.kgCO2.BG.Res.HH.Thermal.SH.Oil.WH.Oil.Solar</t>
  </si>
  <si>
    <t>EMI_per_sqm.kgCO2.BG.Res.HH.Thermal.SH.Oil.WH.Oil.Solar.Oil</t>
  </si>
  <si>
    <t>EMI_per_sqm.kgCO2.BG.Res.HH.Thermal.SH.Oil.WH.Oil.Solar.Solar</t>
  </si>
  <si>
    <t>EMI_per_sqm.kgCO2.BG.Res.HH.Thermal.SH.Oil.WH.Elc.NoSolar.Elec</t>
  </si>
  <si>
    <t>EMI_per_sqm.kgCO2.BG.Res.HH.Thermal.SH.Oil.WH.Elc.Solar</t>
  </si>
  <si>
    <t>EMI_per_sqm.kgCO2.BG.Res.HH.Thermal.SH.Oil.WH.Elc.Solar.Elec</t>
  </si>
  <si>
    <t>EMI_per_sqm.kgCO2.BG.Res.HH.Thermal.SH.Oil.WH.Elc.Solar.Solar</t>
  </si>
  <si>
    <t>EMI_per_sqm.kgCO2.BG.Res.HH.Thermal.SH.Oil.CO</t>
  </si>
  <si>
    <t>EMI_per_sqm.kgCO2.BG.Res.HH.Thermal.SH.Oil.CO.LPG.LPG</t>
  </si>
  <si>
    <t>EMI_per_sqm.kgCO2.BG.Res.HH.Thermal.SH.Oil.CO.Elc.Elec</t>
  </si>
  <si>
    <t>EMI_per_sqm.kgCO2.BG.Res.HH.Thermal.SH.Gas</t>
  </si>
  <si>
    <t>EMI_per_sqm.kgCO2.BG.Res.HH.Thermal.SH.Gas.SH</t>
  </si>
  <si>
    <t>EMI_per_sqm.kgCO2.BG.Res.HH.Thermal.SH.Gas.SH.Gas</t>
  </si>
  <si>
    <t>EMI_per_sqm.kgCO2.BG.Res.HH.Thermal.SH.Gas.SH.Elec</t>
  </si>
  <si>
    <t>EMI_per_sqm.kgCO2.BG.Res.HH.Thermal.SH.Gas.SC</t>
  </si>
  <si>
    <t>EMI_per_sqm.kgCO2.BG.Res.HH.Thermal.SH.Gas.SC.AC.Elec</t>
  </si>
  <si>
    <t>EMI_per_sqm.kgCO2.BG.Res.HH.Thermal.SH.Gas.WH</t>
  </si>
  <si>
    <t>EMI_per_sqm.kgCO2.BG.Res.HH.Thermal.SH.Gas.WH.Gas.NoSolar.Gas</t>
  </si>
  <si>
    <t>EMI_per_sqm.kgCO2.BG.Res.HH.Thermal.SH.Gas.WH.Gas.Solar</t>
  </si>
  <si>
    <t>EMI_per_sqm.kgCO2.BG.Res.HH.Thermal.SH.Gas.WH.Gas.Solar.Gas</t>
  </si>
  <si>
    <t>EMI_per_sqm.kgCO2.BG.Res.HH.Thermal.SH.Gas.WH.Gas.Solar.Solar</t>
  </si>
  <si>
    <t>EMI_per_sqm.kgCO2.BG.Res.HH.Thermal.SH.Gas.WH.Elc.NoSolar.Elec</t>
  </si>
  <si>
    <t>EMI_per_sqm.kgCO2.BG.Res.HH.Thermal.SH.Gas.WH.Elc.Solar</t>
  </si>
  <si>
    <t>EMI_per_sqm.kgCO2.BG.Res.HH.Thermal.SH.Gas.WH.Elc.Solar.Elec</t>
  </si>
  <si>
    <t>EMI_per_sqm.kgCO2.BG.Res.HH.Thermal.SH.Gas.WH.Elc.Solar.Solar</t>
  </si>
  <si>
    <t>EMI_per_sqm.kgCO2.BG.Res.HH.Thermal.SH.Gas.CO</t>
  </si>
  <si>
    <t>EMI_per_sqm.kgCO2.BG.Res.HH.Thermal.SH.Gas.CO.Gas.Gas</t>
  </si>
  <si>
    <t>EMI_per_sqm.kgCO2.BG.Res.HH.Thermal.SH.Gas.CO.Elc.Elec</t>
  </si>
  <si>
    <t>EMI_per_sqm.kgCO2.BG.Res.HH.Thermal.SH.Biomass</t>
  </si>
  <si>
    <t>EMI_per_sqm.kgCO2.BG.Res.HH.Thermal.SH.Biomass.SH</t>
  </si>
  <si>
    <t>EMI_per_sqm.kgCO2.BG.Res.HH.Thermal.SH.Biomass.SH.Biomass</t>
  </si>
  <si>
    <t>EMI_per_sqm.kgCO2.BG.Res.HH.Thermal.SH.Biomass.SH.Elec</t>
  </si>
  <si>
    <t>EMI_per_sqm.kgCO2.BG.Res.HH.Thermal.SH.Biomass.SC</t>
  </si>
  <si>
    <t>EMI_per_sqm.kgCO2.BG.Res.HH.Thermal.SH.Biomass.SC.AC.Elec</t>
  </si>
  <si>
    <t>EMI_per_sqm.kgCO2.BG.Res.HH.Thermal.SH.Biomass.WH</t>
  </si>
  <si>
    <t>EMI_per_sqm.kgCO2.BG.Res.HH.Thermal.SH.Biomass.WH.Biomass.NoSolar.Biomass</t>
  </si>
  <si>
    <t>EMI_per_sqm.kgCO2.BG.Res.HH.Thermal.SH.Biomass.WH.Biomass.Solar</t>
  </si>
  <si>
    <t>EMI_per_sqm.kgCO2.BG.Res.HH.Thermal.SH.Biomass.WH.Biomass.Solar.Biomass</t>
  </si>
  <si>
    <t>EMI_per_sqm.kgCO2.BG.Res.HH.Thermal.SH.Biomass.WH.Biomass.Solar.Solar</t>
  </si>
  <si>
    <t>EMI_per_sqm.kgCO2.BG.Res.HH.Thermal.SH.Biomass.WH.LPG.NoSolar.LPG</t>
  </si>
  <si>
    <t>EMI_per_sqm.kgCO2.BG.Res.HH.Thermal.SH.Biomass.WH.LPG.Solar</t>
  </si>
  <si>
    <t>EMI_per_sqm.kgCO2.BG.Res.HH.Thermal.SH.Biomass.WH.LPG.Solar.LPG</t>
  </si>
  <si>
    <t>EMI_per_sqm.kgCO2.BG.Res.HH.Thermal.SH.Biomass.WH.LPG.Solar.Solar</t>
  </si>
  <si>
    <t>EMI_per_sqm.kgCO2.BG.Res.HH.Thermal.SH.Biomass.WH.Elc.NoSolar.Elec</t>
  </si>
  <si>
    <t>EMI_per_sqm.kgCO2.BG.Res.HH.Thermal.SH.Biomass.WH.Elc.Solar</t>
  </si>
  <si>
    <t>EMI_per_sqm.kgCO2.BG.Res.HH.Thermal.SH.Biomass.WH.Elc.Solar.Elec</t>
  </si>
  <si>
    <t>EMI_per_sqm.kgCO2.BG.Res.HH.Thermal.SH.Biomass.WH.Elc.Solar.Solar</t>
  </si>
  <si>
    <t>EMI_per_sqm.kgCO2.BG.Res.HH.Thermal.SH.Biomass.CO</t>
  </si>
  <si>
    <t>EMI_per_sqm.kgCO2.BG.Res.HH.Thermal.SH.Biomass.CO.Biomass.Biomass</t>
  </si>
  <si>
    <t>EMI_per_sqm.kgCO2.BG.Res.HH.Thermal.SH.Biomass.CO.LPG.LPG</t>
  </si>
  <si>
    <t>EMI_per_sqm.kgCO2.BG.Res.HH.Thermal.SH.Biomass.CO.Elc.Elec</t>
  </si>
  <si>
    <t>EMI_per_sqm.kgCO2.BG.Res.HH.Thermal.SH.Geo</t>
  </si>
  <si>
    <t>EMI_per_sqm.kgCO2.BG.Res.HH.Thermal.SH.Geo.SH</t>
  </si>
  <si>
    <t>EMI_per_sqm.kgCO2.BG.Res.HH.Thermal.SH.Geo.SH.Geo</t>
  </si>
  <si>
    <t>EMI_per_sqm.kgCO2.BG.Res.HH.Thermal.SH.Geo.SH.Elec</t>
  </si>
  <si>
    <t>EMI_per_sqm.kgCO2.BG.Res.HH.Thermal.SH.Geo.SC</t>
  </si>
  <si>
    <t>EMI_per_sqm.kgCO2.BG.Res.HH.Thermal.SH.Geo.SC.AC.Elec</t>
  </si>
  <si>
    <t>EMI_per_sqm.kgCO2.BG.Res.HH.Thermal.SH.Geo.WH</t>
  </si>
  <si>
    <t>EMI_per_sqm.kgCO2.BG.Res.HH.Thermal.SH.Geo.WH.Geo.NoSolar.Geo</t>
  </si>
  <si>
    <t>EMI_per_sqm.kgCO2.BG.Res.HH.Thermal.SH.Geo.WH.Geo.Solar</t>
  </si>
  <si>
    <t>EMI_per_sqm.kgCO2.BG.Res.HH.Thermal.SH.Geo.WH.Geo.Solar.Geo</t>
  </si>
  <si>
    <t>EMI_per_sqm.kgCO2.BG.Res.HH.Thermal.SH.Geo.WH.Geo.Solar.Solar</t>
  </si>
  <si>
    <t>EMI_per_sqm.kgCO2.BG.Res.HH.Thermal.SH.Geo.WH.Elc.NoSolar.Elec</t>
  </si>
  <si>
    <t>EMI_per_sqm.kgCO2.BG.Res.HH.Thermal.SH.Geo.WH.Elc.Solar</t>
  </si>
  <si>
    <t>EMI_per_sqm.kgCO2.BG.Res.HH.Thermal.SH.Geo.WH.Elc.Solar.Elec</t>
  </si>
  <si>
    <t>EMI_per_sqm.kgCO2.BG.Res.HH.Thermal.SH.Geo.WH.Elc.Solar.Solar</t>
  </si>
  <si>
    <t>EMI_per_sqm.kgCO2.BG.Res.HH.Thermal.SH.Geo.CO</t>
  </si>
  <si>
    <t>EMI_per_sqm.kgCO2.BG.Res.HH.Thermal.SH.Geo.CO.LPG.LPG</t>
  </si>
  <si>
    <t>EMI_per_sqm.kgCO2.BG.Res.HH.Thermal.SH.Geo.CO.Elc.Elec</t>
  </si>
  <si>
    <t>EMI_per_sqm.kgCO2.BG.Res.HH.Thermal.SH.DistrHeat</t>
  </si>
  <si>
    <t>EMI_per_sqm.kgCO2.BG.Res.HH.Thermal.SH.DistrHeat.SH</t>
  </si>
  <si>
    <t>EMI_per_sqm.kgCO2.BG.Res.HH.Thermal.SH.DistrHeat.SH.Steam_Distr</t>
  </si>
  <si>
    <t>EMI_per_sqm.kgCO2.BG.Res.HH.Thermal.SH.DistrHeat.SH.Elec</t>
  </si>
  <si>
    <t>EMI_per_sqm.kgCO2.BG.Res.HH.Thermal.SH.DistrHeat.SC</t>
  </si>
  <si>
    <t>EMI_per_sqm.kgCO2.BG.Res.HH.Thermal.SH.DistrHeat.SC.AC.Elec</t>
  </si>
  <si>
    <t>EMI_per_sqm.kgCO2.BG.Res.HH.Thermal.SH.DistrHeat.WH</t>
  </si>
  <si>
    <t>EMI_per_sqm.kgCO2.BG.Res.HH.Thermal.SH.DistrHeat.WH.DistrHeat.NoSolar.Steam_Distr</t>
  </si>
  <si>
    <t>EMI_per_sqm.kgCO2.BG.Res.HH.Thermal.SH.DistrHeat.WH.DistrHeat.Solar</t>
  </si>
  <si>
    <t>EMI_per_sqm.kgCO2.BG.Res.HH.Thermal.SH.DistrHeat.WH.DistrHeat.Solar.Steam_Distr</t>
  </si>
  <si>
    <t>EMI_per_sqm.kgCO2.BG.Res.HH.Thermal.SH.DistrHeat.WH.DistrHeat.Solar.Solar</t>
  </si>
  <si>
    <t>EMI_per_sqm.kgCO2.BG.Res.HH.Thermal.SH.DistrHeat.WH.Elc.NoSolar.Elec</t>
  </si>
  <si>
    <t>EMI_per_sqm.kgCO2.BG.Res.HH.Thermal.SH.DistrHeat.WH.Elc.Solar</t>
  </si>
  <si>
    <t>EMI_per_sqm.kgCO2.BG.Res.HH.Thermal.SH.DistrHeat.WH.Elc.Solar.Elec</t>
  </si>
  <si>
    <t>EMI_per_sqm.kgCO2.BG.Res.HH.Thermal.SH.DistrHeat.WH.Elc.Solar.Solar</t>
  </si>
  <si>
    <t>EMI_per_sqm.kgCO2.BG.Res.HH.Thermal.SH.DistrHeat.CO</t>
  </si>
  <si>
    <t>EMI_per_sqm.kgCO2.BG.Res.HH.Thermal.SH.DistrHeat.CO.LPG.LPG</t>
  </si>
  <si>
    <t>EMI_per_sqm.kgCO2.BG.Res.HH.Thermal.SH.DistrHeat.CO.Elc.Elec</t>
  </si>
  <si>
    <t>EMI_per_sqm.kgCO2.BG.Res.HH.Thermal.SH.AdvElc</t>
  </si>
  <si>
    <t>EMI_per_sqm.kgCO2.BG.Res.HH.Thermal.SH.AdvElc.SH</t>
  </si>
  <si>
    <t>EMI_per_sqm.kgCO2.BG.Res.HH.Thermal.SH.AdvElc.SH.Elec</t>
  </si>
  <si>
    <t>EMI_per_sqm.kgCO2.BG.Res.HH.Thermal.SH.AdvElc.SC</t>
  </si>
  <si>
    <t>EMI_per_sqm.kgCO2.BG.Res.HH.Thermal.SH.AdvElc.SC.AC.Elec</t>
  </si>
  <si>
    <t>EMI_per_sqm.kgCO2.BG.Res.HH.Thermal.SH.AdvElc.WH</t>
  </si>
  <si>
    <t>EMI_per_sqm.kgCO2.BG.Res.HH.Thermal.SH.AdvElc.WH.LPG.NoSolar.LPG</t>
  </si>
  <si>
    <t>EMI_per_sqm.kgCO2.BG.Res.HH.Thermal.SH.AdvElc.WH.LPG.Solar</t>
  </si>
  <si>
    <t>EMI_per_sqm.kgCO2.BG.Res.HH.Thermal.SH.AdvElc.WH.LPG.Solar.LPG</t>
  </si>
  <si>
    <t>EMI_per_sqm.kgCO2.BG.Res.HH.Thermal.SH.AdvElc.WH.LPG.Solar.Solar</t>
  </si>
  <si>
    <t>EMI_per_sqm.kgCO2.BG.Res.HH.Thermal.SH.AdvElc.WH.Elc.NoSolar.Elec</t>
  </si>
  <si>
    <t>EMI_per_sqm.kgCO2.BG.Res.HH.Thermal.SH.AdvElc.WH.Elc.Solar</t>
  </si>
  <si>
    <t>EMI_per_sqm.kgCO2.BG.Res.HH.Thermal.SH.AdvElc.WH.Elc.Solar.Elec</t>
  </si>
  <si>
    <t>EMI_per_sqm.kgCO2.BG.Res.HH.Thermal.SH.AdvElc.WH.Elc.Solar.Solar</t>
  </si>
  <si>
    <t>EMI_per_sqm.kgCO2.BG.Res.HH.Thermal.SH.AdvElc.CO</t>
  </si>
  <si>
    <t>EMI_per_sqm.kgCO2.BG.Res.HH.Thermal.SH.AdvElc.CO.LPG.LPG</t>
  </si>
  <si>
    <t>EMI_per_sqm.kgCO2.BG.Res.HH.Thermal.SH.AdvElc.CO.Elc.Elec</t>
  </si>
  <si>
    <t>EMI_per_sqm.kgCO2.BG.Res.HH.Thermal.SH.ConvElc</t>
  </si>
  <si>
    <t>EMI_per_sqm.kgCO2.BG.Res.HH.Thermal.SH.ConvElc.SH</t>
  </si>
  <si>
    <t>EMI_per_sqm.kgCO2.BG.Res.HH.Thermal.SH.ConvElc.SH.Elec</t>
  </si>
  <si>
    <t>EMI_per_sqm.kgCO2.BG.Res.HH.Thermal.SH.ConvElc.SC</t>
  </si>
  <si>
    <t>EMI_per_sqm.kgCO2.BG.Res.HH.Thermal.SH.ConvElc.SC.AC.Elec</t>
  </si>
  <si>
    <t>EMI_per_sqm.kgCO2.BG.Res.HH.Thermal.SH.ConvElc.WH</t>
  </si>
  <si>
    <t>EMI_per_sqm.kgCO2.BG.Res.HH.Thermal.SH.ConvElc.WH.LPG.NoSolar.LPG</t>
  </si>
  <si>
    <t>EMI_per_sqm.kgCO2.BG.Res.HH.Thermal.SH.ConvElc.WH.LPG.Solar</t>
  </si>
  <si>
    <t>EMI_per_sqm.kgCO2.BG.Res.HH.Thermal.SH.ConvElc.WH.LPG.Solar.LPG</t>
  </si>
  <si>
    <t>EMI_per_sqm.kgCO2.BG.Res.HH.Thermal.SH.ConvElc.WH.LPG.Solar.Solar</t>
  </si>
  <si>
    <t>EMI_per_sqm.kgCO2.BG.Res.HH.Thermal.SH.ConvElc.WH.Elc.NoSolar.Elec</t>
  </si>
  <si>
    <t>EMI_per_sqm.kgCO2.BG.Res.HH.Thermal.SH.ConvElc.WH.Elc.Solar</t>
  </si>
  <si>
    <t>EMI_per_sqm.kgCO2.BG.Res.HH.Thermal.SH.ConvElc.WH.Elc.Solar.Elec</t>
  </si>
  <si>
    <t>EMI_per_sqm.kgCO2.BG.Res.HH.Thermal.SH.ConvElc.WH.Elc.Solar.Solar</t>
  </si>
  <si>
    <t>EMI_per_sqm.kgCO2.BG.Res.HH.Thermal.SH.ConvElc.CO</t>
  </si>
  <si>
    <t>EMI_per_sqm.kgCO2.BG.Res.HH.Thermal.SH.ConvElc.CO.LPG.LPG</t>
  </si>
  <si>
    <t>EMI_per_sqm.kgCO2.BG.Res.HH.Thermal.SH.ConvElc.CO.Elc.Elec</t>
  </si>
  <si>
    <t>BG - Final energy consumption in new and renovated households (detailed structure)</t>
  </si>
  <si>
    <t>FEC.ktoe.BG.Res.HHnew.Thermal.SH.Solids</t>
  </si>
  <si>
    <t>FEC.ktoe.BG.Res.HHnew.Thermal.SH.Solids.SH</t>
  </si>
  <si>
    <t>FEC.ktoe.BG.Res.HHnew.Thermal.SH.Solids.SH.Solids</t>
  </si>
  <si>
    <t>FEC.ktoe.BG.Res.HHnew.Thermal.SH.Solids.SH.Elec</t>
  </si>
  <si>
    <t>FEC.ktoe.BG.Res.HHnew.Thermal.SH.Solids.SC</t>
  </si>
  <si>
    <t>FEC.ktoe.BG.Res.HHnew.Thermal.SH.Solids.SC.AC.Elec</t>
  </si>
  <si>
    <t>FEC.ktoe.BG.Res.HHnew.Thermal.SH.Solids.WH</t>
  </si>
  <si>
    <t>FEC.ktoe.BG.Res.HHnew.Thermal.SH.Solids.WH.Solids.NoSolar.Solids</t>
  </si>
  <si>
    <t>FEC.ktoe.BG.Res.HHnew.Thermal.SH.Solids.WH.LPG.NoSolar.LPG</t>
  </si>
  <si>
    <t>FEC.ktoe.BG.Res.HHnew.Thermal.SH.Solids.WH.LPG.Solar</t>
  </si>
  <si>
    <t>FEC.ktoe.BG.Res.HHnew.Thermal.SH.Solids.WH.LPG.Solar.LPG</t>
  </si>
  <si>
    <t>FEC.ktoe.BG.Res.HHnew.Thermal.SH.Solids.WH.LPG.Solar.Solar</t>
  </si>
  <si>
    <t>FEC.ktoe.BG.Res.HHnew.Thermal.SH.Solids.WH.Elc.NoSolar.Elec</t>
  </si>
  <si>
    <t>FEC.ktoe.BG.Res.HHnew.Thermal.SH.Solids.WH.Elc.Solar</t>
  </si>
  <si>
    <t>FEC.ktoe.BG.Res.HHnew.Thermal.SH.Solids.WH.Elc.Solar.Elec</t>
  </si>
  <si>
    <t>FEC.ktoe.BG.Res.HHnew.Thermal.SH.Solids.WH.Elc.Solar.Solar</t>
  </si>
  <si>
    <t>FEC.ktoe.BG.Res.HHnew.Thermal.SH.Solids.CO</t>
  </si>
  <si>
    <t>FEC.ktoe.BG.Res.HHnew.Thermal.SH.Solids.CO.Solids.Solids</t>
  </si>
  <si>
    <t>FEC.ktoe.BG.Res.HHnew.Thermal.SH.Solids.CO.LPG.LPG</t>
  </si>
  <si>
    <t>FEC.ktoe.BG.Res.HHnew.Thermal.SH.Solids.CO.Elc.Elec</t>
  </si>
  <si>
    <t>FEC.ktoe.BG.Res.HHnew.Thermal.SH.LPG</t>
  </si>
  <si>
    <t>FEC.ktoe.BG.Res.HHnew.Thermal.SH.LPG.SH</t>
  </si>
  <si>
    <t>FEC.ktoe.BG.Res.HHnew.Thermal.SH.LPG.SH.LPG</t>
  </si>
  <si>
    <t>FEC.ktoe.BG.Res.HHnew.Thermal.SH.LPG.SH.Elec</t>
  </si>
  <si>
    <t>FEC.ktoe.BG.Res.HHnew.Thermal.SH.LPG.SC</t>
  </si>
  <si>
    <t>FEC.ktoe.BG.Res.HHnew.Thermal.SH.LPG.SC.AC.Elec</t>
  </si>
  <si>
    <t>FEC.ktoe.BG.Res.HHnew.Thermal.SH.LPG.WH</t>
  </si>
  <si>
    <t>FEC.ktoe.BG.Res.HHnew.Thermal.SH.LPG.WH.LPG.NoSolar.LPG</t>
  </si>
  <si>
    <t>FEC.ktoe.BG.Res.HHnew.Thermal.SH.LPG.WH.LPG.Solar</t>
  </si>
  <si>
    <t>FEC.ktoe.BG.Res.HHnew.Thermal.SH.LPG.WH.LPG.Solar.LPG</t>
  </si>
  <si>
    <t>FEC.ktoe.BG.Res.HHnew.Thermal.SH.LPG.WH.LPG.Solar.Solar</t>
  </si>
  <si>
    <t>FEC.ktoe.BG.Res.HHnew.Thermal.SH.LPG.WH.Elc.NoSolar.Elec</t>
  </si>
  <si>
    <t>FEC.ktoe.BG.Res.HHnew.Thermal.SH.LPG.WH.Elc.Solar</t>
  </si>
  <si>
    <t>FEC.ktoe.BG.Res.HHnew.Thermal.SH.LPG.WH.Elc.Solar.Elec</t>
  </si>
  <si>
    <t>FEC.ktoe.BG.Res.HHnew.Thermal.SH.LPG.WH.Elc.Solar.Solar</t>
  </si>
  <si>
    <t>FEC.ktoe.BG.Res.HHnew.Thermal.SH.LPG.CO</t>
  </si>
  <si>
    <t>FEC.ktoe.BG.Res.HHnew.Thermal.SH.LPG.CO.LPG.LPG</t>
  </si>
  <si>
    <t>FEC.ktoe.BG.Res.HHnew.Thermal.SH.LPG.CO.Elc.Elec</t>
  </si>
  <si>
    <t>FEC.ktoe.BG.Res.HHnew.Thermal.SH.Oil</t>
  </si>
  <si>
    <t>FEC.ktoe.BG.Res.HHnew.Thermal.SH.Oil.SH</t>
  </si>
  <si>
    <t>FEC.ktoe.BG.Res.HHnew.Thermal.SH.Oil.SH.Oil</t>
  </si>
  <si>
    <t>FEC.ktoe.BG.Res.HHnew.Thermal.SH.Oil.SH.Elec</t>
  </si>
  <si>
    <t>FEC.ktoe.BG.Res.HHnew.Thermal.SH.Oil.SC</t>
  </si>
  <si>
    <t>FEC.ktoe.BG.Res.HHnew.Thermal.SH.Oil.SC.AC.Elec</t>
  </si>
  <si>
    <t>FEC.ktoe.BG.Res.HHnew.Thermal.SH.Oil.WH</t>
  </si>
  <si>
    <t>FEC.ktoe.BG.Res.HHnew.Thermal.SH.Oil.WH.Oil.NoSolar.Oil</t>
  </si>
  <si>
    <t>FEC.ktoe.BG.Res.HHnew.Thermal.SH.Oil.WH.Oil.Solar</t>
  </si>
  <si>
    <t>FEC.ktoe.BG.Res.HHnew.Thermal.SH.Oil.WH.Oil.Solar.Oil</t>
  </si>
  <si>
    <t>FEC.ktoe.BG.Res.HHnew.Thermal.SH.Oil.WH.Oil.Solar.Solar</t>
  </si>
  <si>
    <t>FEC.ktoe.BG.Res.HHnew.Thermal.SH.Oil.WH.Elc.NoSolar.Elec</t>
  </si>
  <si>
    <t>FEC.ktoe.BG.Res.HHnew.Thermal.SH.Oil.WH.Elc.Solar</t>
  </si>
  <si>
    <t>FEC.ktoe.BG.Res.HHnew.Thermal.SH.Oil.WH.Elc.Solar.Elec</t>
  </si>
  <si>
    <t>FEC.ktoe.BG.Res.HHnew.Thermal.SH.Oil.WH.Elc.Solar.Solar</t>
  </si>
  <si>
    <t>FEC.ktoe.BG.Res.HHnew.Thermal.SH.Oil.CO</t>
  </si>
  <si>
    <t>FEC.ktoe.BG.Res.HHnew.Thermal.SH.Oil.CO.LPG.LPG</t>
  </si>
  <si>
    <t>FEC.ktoe.BG.Res.HHnew.Thermal.SH.Oil.CO.Elc.Elec</t>
  </si>
  <si>
    <t>FEC.ktoe.BG.Res.HHnew.Thermal.SH.Gas</t>
  </si>
  <si>
    <t>FEC.ktoe.BG.Res.HHnew.Thermal.SH.Gas.SH</t>
  </si>
  <si>
    <t>FEC.ktoe.BG.Res.HHnew.Thermal.SH.Gas.SH.Gas</t>
  </si>
  <si>
    <t>FEC.ktoe.BG.Res.HHnew.Thermal.SH.Gas.SH.Elec</t>
  </si>
  <si>
    <t>FEC.ktoe.BG.Res.HHnew.Thermal.SH.Gas.SC</t>
  </si>
  <si>
    <t>FEC.ktoe.BG.Res.HHnew.Thermal.SH.Gas.SC.AC.Elec</t>
  </si>
  <si>
    <t>FEC.ktoe.BG.Res.HHnew.Thermal.SH.Gas.WH</t>
  </si>
  <si>
    <t>FEC.ktoe.BG.Res.HHnew.Thermal.SH.Gas.WH.Gas.NoSolar.Gas</t>
  </si>
  <si>
    <t>FEC.ktoe.BG.Res.HHnew.Thermal.SH.Gas.WH.Gas.Solar</t>
  </si>
  <si>
    <t>FEC.ktoe.BG.Res.HHnew.Thermal.SH.Gas.WH.Gas.Solar.Gas</t>
  </si>
  <si>
    <t>FEC.ktoe.BG.Res.HHnew.Thermal.SH.Gas.WH.Gas.Solar.Solar</t>
  </si>
  <si>
    <t>FEC.ktoe.BG.Res.HHnew.Thermal.SH.Gas.WH.Elc.NoSolar.Elec</t>
  </si>
  <si>
    <t>FEC.ktoe.BG.Res.HHnew.Thermal.SH.Gas.WH.Elc.Solar</t>
  </si>
  <si>
    <t>FEC.ktoe.BG.Res.HHnew.Thermal.SH.Gas.WH.Elc.Solar.Elec</t>
  </si>
  <si>
    <t>FEC.ktoe.BG.Res.HHnew.Thermal.SH.Gas.WH.Elc.Solar.Solar</t>
  </si>
  <si>
    <t>FEC.ktoe.BG.Res.HHnew.Thermal.SH.Gas.CO</t>
  </si>
  <si>
    <t>FEC.ktoe.BG.Res.HHnew.Thermal.SH.Gas.CO.Gas.Gas</t>
  </si>
  <si>
    <t>FEC.ktoe.BG.Res.HHnew.Thermal.SH.Gas.CO.Elc.Elec</t>
  </si>
  <si>
    <t>FEC.ktoe.BG.Res.HHnew.Thermal.SH.Biomass</t>
  </si>
  <si>
    <t>FEC.ktoe.BG.Res.HHnew.Thermal.SH.Biomass.SH</t>
  </si>
  <si>
    <t>FEC.ktoe.BG.Res.HHnew.Thermal.SH.Biomass.SH.Biomass</t>
  </si>
  <si>
    <t>FEC.ktoe.BG.Res.HHnew.Thermal.SH.Biomass.SH.Elec</t>
  </si>
  <si>
    <t>FEC.ktoe.BG.Res.HHnew.Thermal.SH.Biomass.SC</t>
  </si>
  <si>
    <t>FEC.ktoe.BG.Res.HHnew.Thermal.SH.Biomass.SC.AC.Elec</t>
  </si>
  <si>
    <t>FEC.ktoe.BG.Res.HHnew.Thermal.SH.Biomass.WH</t>
  </si>
  <si>
    <t>FEC.ktoe.BG.Res.HHnew.Thermal.SH.Biomass.WH.Biomass.NoSolar.Biomass</t>
  </si>
  <si>
    <t>FEC.ktoe.BG.Res.HHnew.Thermal.SH.Biomass.WH.Biomass.Solar</t>
  </si>
  <si>
    <t>FEC.ktoe.BG.Res.HHnew.Thermal.SH.Biomass.WH.Biomass.Solar.Biomass</t>
  </si>
  <si>
    <t>FEC.ktoe.BG.Res.HHnew.Thermal.SH.Biomass.WH.Biomass.Solar.Solar</t>
  </si>
  <si>
    <t>FEC.ktoe.BG.Res.HHnew.Thermal.SH.Biomass.WH.LPG.NoSolar.LPG</t>
  </si>
  <si>
    <t>FEC.ktoe.BG.Res.HHnew.Thermal.SH.Biomass.WH.LPG.Solar</t>
  </si>
  <si>
    <t>FEC.ktoe.BG.Res.HHnew.Thermal.SH.Biomass.WH.LPG.Solar.LPG</t>
  </si>
  <si>
    <t>FEC.ktoe.BG.Res.HHnew.Thermal.SH.Biomass.WH.LPG.Solar.Solar</t>
  </si>
  <si>
    <t>FEC.ktoe.BG.Res.HHnew.Thermal.SH.Biomass.WH.Elc.NoSolar.Elec</t>
  </si>
  <si>
    <t>FEC.ktoe.BG.Res.HHnew.Thermal.SH.Biomass.WH.Elc.Solar</t>
  </si>
  <si>
    <t>FEC.ktoe.BG.Res.HHnew.Thermal.SH.Biomass.WH.Elc.Solar.Elec</t>
  </si>
  <si>
    <t>FEC.ktoe.BG.Res.HHnew.Thermal.SH.Biomass.WH.Elc.Solar.Solar</t>
  </si>
  <si>
    <t>FEC.ktoe.BG.Res.HHnew.Thermal.SH.Biomass.CO</t>
  </si>
  <si>
    <t>FEC.ktoe.BG.Res.HHnew.Thermal.SH.Biomass.CO.Biomass.Biomass</t>
  </si>
  <si>
    <t>FEC.ktoe.BG.Res.HHnew.Thermal.SH.Biomass.CO.LPG.LPG</t>
  </si>
  <si>
    <t>FEC.ktoe.BG.Res.HHnew.Thermal.SH.Biomass.CO.Elc.Elec</t>
  </si>
  <si>
    <t>FEC.ktoe.BG.Res.HHnew.Thermal.SH.Geo</t>
  </si>
  <si>
    <t>FEC.ktoe.BG.Res.HHnew.Thermal.SH.Geo.SH</t>
  </si>
  <si>
    <t>FEC.ktoe.BG.Res.HHnew.Thermal.SH.Geo.SH.Geo</t>
  </si>
  <si>
    <t>FEC.ktoe.BG.Res.HHnew.Thermal.SH.Geo.SH.Elec</t>
  </si>
  <si>
    <t>FEC.ktoe.BG.Res.HHnew.Thermal.SH.Geo.SC</t>
  </si>
  <si>
    <t>FEC.ktoe.BG.Res.HHnew.Thermal.SH.Geo.SC.AC.Elec</t>
  </si>
  <si>
    <t>FEC.ktoe.BG.Res.HHnew.Thermal.SH.Geo.WH</t>
  </si>
  <si>
    <t>FEC.ktoe.BG.Res.HHnew.Thermal.SH.Geo.WH.Geo.NoSolar.Geo</t>
  </si>
  <si>
    <t>FEC.ktoe.BG.Res.HHnew.Thermal.SH.Geo.WH.Geo.Solar</t>
  </si>
  <si>
    <t>FEC.ktoe.BG.Res.HHnew.Thermal.SH.Geo.WH.Geo.Solar.Geo</t>
  </si>
  <si>
    <t>FEC.ktoe.BG.Res.HHnew.Thermal.SH.Geo.WH.Geo.Solar.Solar</t>
  </si>
  <si>
    <t>FEC.ktoe.BG.Res.HHnew.Thermal.SH.Geo.WH.Elc.NoSolar.Elec</t>
  </si>
  <si>
    <t>FEC.ktoe.BG.Res.HHnew.Thermal.SH.Geo.WH.Elc.Solar</t>
  </si>
  <si>
    <t>FEC.ktoe.BG.Res.HHnew.Thermal.SH.Geo.WH.Elc.Solar.Elec</t>
  </si>
  <si>
    <t>FEC.ktoe.BG.Res.HHnew.Thermal.SH.Geo.WH.Elc.Solar.Solar</t>
  </si>
  <si>
    <t>FEC.ktoe.BG.Res.HHnew.Thermal.SH.Geo.CO</t>
  </si>
  <si>
    <t>FEC.ktoe.BG.Res.HHnew.Thermal.SH.Geo.CO.LPG.LPG</t>
  </si>
  <si>
    <t>FEC.ktoe.BG.Res.HHnew.Thermal.SH.Geo.CO.Elc.Elec</t>
  </si>
  <si>
    <t>FEC.ktoe.BG.Res.HHnew.Thermal.SH.DistrHeat</t>
  </si>
  <si>
    <t>FEC.ktoe.BG.Res.HHnew.Thermal.SH.DistrHeat.SH</t>
  </si>
  <si>
    <t>FEC.ktoe.BG.Res.HHnew.Thermal.SH.DistrHeat.SH.Steam_Distr</t>
  </si>
  <si>
    <t>FEC.ktoe.BG.Res.HHnew.Thermal.SH.DistrHeat.SH.Elec</t>
  </si>
  <si>
    <t>FEC.ktoe.BG.Res.HHnew.Thermal.SH.DistrHeat.SC</t>
  </si>
  <si>
    <t>FEC.ktoe.BG.Res.HHnew.Thermal.SH.DistrHeat.SC.AC.Elec</t>
  </si>
  <si>
    <t>FEC.ktoe.BG.Res.HHnew.Thermal.SH.DistrHeat.WH</t>
  </si>
  <si>
    <t>FEC.ktoe.BG.Res.HHnew.Thermal.SH.DistrHeat.WH.DistrHeat.NoSolar.Steam_Distr</t>
  </si>
  <si>
    <t>FEC.ktoe.BG.Res.HHnew.Thermal.SH.DistrHeat.WH.DistrHeat.Solar</t>
  </si>
  <si>
    <t>FEC.ktoe.BG.Res.HHnew.Thermal.SH.DistrHeat.WH.DistrHeat.Solar.Steam_Distr</t>
  </si>
  <si>
    <t>FEC.ktoe.BG.Res.HHnew.Thermal.SH.DistrHeat.WH.DistrHeat.Solar.Solar</t>
  </si>
  <si>
    <t>FEC.ktoe.BG.Res.HHnew.Thermal.SH.DistrHeat.WH.Elc.NoSolar.Elec</t>
  </si>
  <si>
    <t>FEC.ktoe.BG.Res.HHnew.Thermal.SH.DistrHeat.WH.Elc.Solar</t>
  </si>
  <si>
    <t>FEC.ktoe.BG.Res.HHnew.Thermal.SH.DistrHeat.WH.Elc.Solar.Elec</t>
  </si>
  <si>
    <t>FEC.ktoe.BG.Res.HHnew.Thermal.SH.DistrHeat.WH.Elc.Solar.Solar</t>
  </si>
  <si>
    <t>FEC.ktoe.BG.Res.HHnew.Thermal.SH.DistrHeat.CO</t>
  </si>
  <si>
    <t>FEC.ktoe.BG.Res.HHnew.Thermal.SH.DistrHeat.CO.LPG.LPG</t>
  </si>
  <si>
    <t>FEC.ktoe.BG.Res.HHnew.Thermal.SH.DistrHeat.CO.Elc.Elec</t>
  </si>
  <si>
    <t>FEC.ktoe.BG.Res.HHnew.Thermal.SH.AdvElc</t>
  </si>
  <si>
    <t>FEC.ktoe.BG.Res.HHnew.Thermal.SH.AdvElc.SH</t>
  </si>
  <si>
    <t>FEC.ktoe.BG.Res.HHnew.Thermal.SH.AdvElc.SH.Elec</t>
  </si>
  <si>
    <t>FEC.ktoe.BG.Res.HHnew.Thermal.SH.AdvElc.SC</t>
  </si>
  <si>
    <t>FEC.ktoe.BG.Res.HHnew.Thermal.SH.AdvElc.SC.AC.Elec</t>
  </si>
  <si>
    <t>FEC.ktoe.BG.Res.HHnew.Thermal.SH.AdvElc.WH</t>
  </si>
  <si>
    <t>FEC.ktoe.BG.Res.HHnew.Thermal.SH.AdvElc.WH.LPG.NoSolar.LPG</t>
  </si>
  <si>
    <t>FEC.ktoe.BG.Res.HHnew.Thermal.SH.AdvElc.WH.LPG.Solar</t>
  </si>
  <si>
    <t>FEC.ktoe.BG.Res.HHnew.Thermal.SH.AdvElc.WH.LPG.Solar.LPG</t>
  </si>
  <si>
    <t>FEC.ktoe.BG.Res.HHnew.Thermal.SH.AdvElc.WH.LPG.Solar.Solar</t>
  </si>
  <si>
    <t>FEC.ktoe.BG.Res.HHnew.Thermal.SH.AdvElc.WH.Elc.NoSolar.Elec</t>
  </si>
  <si>
    <t>FEC.ktoe.BG.Res.HHnew.Thermal.SH.AdvElc.WH.Elc.Solar</t>
  </si>
  <si>
    <t>FEC.ktoe.BG.Res.HHnew.Thermal.SH.AdvElc.WH.Elc.Solar.Elec</t>
  </si>
  <si>
    <t>FEC.ktoe.BG.Res.HHnew.Thermal.SH.AdvElc.WH.Elc.Solar.Solar</t>
  </si>
  <si>
    <t>FEC.ktoe.BG.Res.HHnew.Thermal.SH.AdvElc.CO</t>
  </si>
  <si>
    <t>FEC.ktoe.BG.Res.HHnew.Thermal.SH.AdvElc.CO.LPG.LPG</t>
  </si>
  <si>
    <t>FEC.ktoe.BG.Res.HHnew.Thermal.SH.AdvElc.CO.Elc.Elec</t>
  </si>
  <si>
    <t>FEC.ktoe.BG.Res.HHnew.Thermal.SH.ConvElc</t>
  </si>
  <si>
    <t>FEC.ktoe.BG.Res.HHnew.Thermal.SH.ConvElc.SH</t>
  </si>
  <si>
    <t>FEC.ktoe.BG.Res.HHnew.Thermal.SH.ConvElc.SH.Elec</t>
  </si>
  <si>
    <t>FEC.ktoe.BG.Res.HHnew.Thermal.SH.ConvElc.SC</t>
  </si>
  <si>
    <t>FEC.ktoe.BG.Res.HHnew.Thermal.SH.ConvElc.SC.AC.Elec</t>
  </si>
  <si>
    <t>FEC.ktoe.BG.Res.HHnew.Thermal.SH.ConvElc.WH</t>
  </si>
  <si>
    <t>FEC.ktoe.BG.Res.HHnew.Thermal.SH.ConvElc.WH.LPG.NoSolar.LPG</t>
  </si>
  <si>
    <t>FEC.ktoe.BG.Res.HHnew.Thermal.SH.ConvElc.WH.LPG.Solar</t>
  </si>
  <si>
    <t>FEC.ktoe.BG.Res.HHnew.Thermal.SH.ConvElc.WH.LPG.Solar.LPG</t>
  </si>
  <si>
    <t>FEC.ktoe.BG.Res.HHnew.Thermal.SH.ConvElc.WH.LPG.Solar.Solar</t>
  </si>
  <si>
    <t>FEC.ktoe.BG.Res.HHnew.Thermal.SH.ConvElc.WH.Elc.NoSolar.Elec</t>
  </si>
  <si>
    <t>FEC.ktoe.BG.Res.HHnew.Thermal.SH.ConvElc.WH.Elc.Solar</t>
  </si>
  <si>
    <t>FEC.ktoe.BG.Res.HHnew.Thermal.SH.ConvElc.WH.Elc.Solar.Elec</t>
  </si>
  <si>
    <t>FEC.ktoe.BG.Res.HHnew.Thermal.SH.ConvElc.WH.Elc.Solar.Solar</t>
  </si>
  <si>
    <t>FEC.ktoe.BG.Res.HHnew.Thermal.SH.ConvElc.CO</t>
  </si>
  <si>
    <t>FEC.ktoe.BG.Res.HHnew.Thermal.SH.ConvElc.CO.LPG.LPG</t>
  </si>
  <si>
    <t>FEC.ktoe.BG.Res.HHnew.Thermal.SH.ConvElc.CO.Elc.Elec</t>
  </si>
  <si>
    <t>BG - Thermal energy service in new and renovated households (detailed structure)</t>
  </si>
  <si>
    <t>TES.ktoe.BG.Res.HHnew.Thermal.SH.Solids</t>
  </si>
  <si>
    <t>TES.ktoe.BG.Res.HHnew.Thermal.SH.Solids.SH</t>
  </si>
  <si>
    <t>TES.ktoe.BG.Res.HHnew.Thermal.SH.Solids.SH.Solids</t>
  </si>
  <si>
    <t>TES.ktoe.BG.Res.HHnew.Thermal.SH.Solids.SH.Elec</t>
  </si>
  <si>
    <t>TES.ktoe.BG.Res.HHnew.Thermal.SH.Solids.SC</t>
  </si>
  <si>
    <t>TES.ktoe.BG.Res.HHnew.Thermal.SH.Solids.SC.AC.Elec</t>
  </si>
  <si>
    <t>TES.ktoe.BG.Res.HHnew.Thermal.SH.Solids.WH</t>
  </si>
  <si>
    <t>TES.ktoe.BG.Res.HHnew.Thermal.SH.Solids.WH.Solids.NoSolar.Solids</t>
  </si>
  <si>
    <t>TES.ktoe.BG.Res.HHnew.Thermal.SH.Solids.WH.LPG.NoSolar.LPG</t>
  </si>
  <si>
    <t>TES.ktoe.BG.Res.HHnew.Thermal.SH.Solids.WH.LPG.Solar</t>
  </si>
  <si>
    <t>TES.ktoe.BG.Res.HHnew.Thermal.SH.Solids.WH.LPG.Solar.LPG</t>
  </si>
  <si>
    <t>TES.ktoe.BG.Res.HHnew.Thermal.SH.Solids.WH.LPG.Solar.Solar</t>
  </si>
  <si>
    <t>TES.ktoe.BG.Res.HHnew.Thermal.SH.Solids.WH.Elc.NoSolar.Elec</t>
  </si>
  <si>
    <t>TES.ktoe.BG.Res.HHnew.Thermal.SH.Solids.WH.Elc.Solar</t>
  </si>
  <si>
    <t>TES.ktoe.BG.Res.HHnew.Thermal.SH.Solids.WH.Elc.Solar.Elec</t>
  </si>
  <si>
    <t>TES.ktoe.BG.Res.HHnew.Thermal.SH.Solids.WH.Elc.Solar.Solar</t>
  </si>
  <si>
    <t>TES.ktoe.BG.Res.HHnew.Thermal.SH.Solids.CO</t>
  </si>
  <si>
    <t>TES.ktoe.BG.Res.HHnew.Thermal.SH.Solids.CO.Solids.Solids</t>
  </si>
  <si>
    <t>TES.ktoe.BG.Res.HHnew.Thermal.SH.Solids.CO.LPG.LPG</t>
  </si>
  <si>
    <t>TES.ktoe.BG.Res.HHnew.Thermal.SH.Solids.CO.Elc.Elec</t>
  </si>
  <si>
    <t>TES.ktoe.BG.Res.HHnew.Thermal.SH.LPG</t>
  </si>
  <si>
    <t>TES.ktoe.BG.Res.HHnew.Thermal.SH.LPG.SH</t>
  </si>
  <si>
    <t>TES.ktoe.BG.Res.HHnew.Thermal.SH.LPG.SH.LPG</t>
  </si>
  <si>
    <t>TES.ktoe.BG.Res.HHnew.Thermal.SH.LPG.SH.Elec</t>
  </si>
  <si>
    <t>TES.ktoe.BG.Res.HHnew.Thermal.SH.LPG.SC</t>
  </si>
  <si>
    <t>TES.ktoe.BG.Res.HHnew.Thermal.SH.LPG.SC.AC.Elec</t>
  </si>
  <si>
    <t>TES.ktoe.BG.Res.HHnew.Thermal.SH.LPG.WH</t>
  </si>
  <si>
    <t>TES.ktoe.BG.Res.HHnew.Thermal.SH.LPG.WH.LPG.NoSolar.LPG</t>
  </si>
  <si>
    <t>TES.ktoe.BG.Res.HHnew.Thermal.SH.LPG.WH.LPG.Solar</t>
  </si>
  <si>
    <t>TES.ktoe.BG.Res.HHnew.Thermal.SH.LPG.WH.LPG.Solar.LPG</t>
  </si>
  <si>
    <t>TES.ktoe.BG.Res.HHnew.Thermal.SH.LPG.WH.LPG.Solar.Solar</t>
  </si>
  <si>
    <t>TES.ktoe.BG.Res.HHnew.Thermal.SH.LPG.WH.Elc.NoSolar.Elec</t>
  </si>
  <si>
    <t>TES.ktoe.BG.Res.HHnew.Thermal.SH.LPG.WH.Elc.Solar</t>
  </si>
  <si>
    <t>TES.ktoe.BG.Res.HHnew.Thermal.SH.LPG.WH.Elc.Solar.Elec</t>
  </si>
  <si>
    <t>TES.ktoe.BG.Res.HHnew.Thermal.SH.LPG.WH.Elc.Solar.Solar</t>
  </si>
  <si>
    <t>TES.ktoe.BG.Res.HHnew.Thermal.SH.LPG.CO</t>
  </si>
  <si>
    <t>TES.ktoe.BG.Res.HHnew.Thermal.SH.LPG.CO.LPG.LPG</t>
  </si>
  <si>
    <t>TES.ktoe.BG.Res.HHnew.Thermal.SH.LPG.CO.Elc.Elec</t>
  </si>
  <si>
    <t>TES.ktoe.BG.Res.HHnew.Thermal.SH.Oil</t>
  </si>
  <si>
    <t>TES.ktoe.BG.Res.HHnew.Thermal.SH.Oil.SH</t>
  </si>
  <si>
    <t>TES.ktoe.BG.Res.HHnew.Thermal.SH.Oil.SH.Oil</t>
  </si>
  <si>
    <t>TES.ktoe.BG.Res.HHnew.Thermal.SH.Oil.SH.Elec</t>
  </si>
  <si>
    <t>TES.ktoe.BG.Res.HHnew.Thermal.SH.Oil.SC</t>
  </si>
  <si>
    <t>TES.ktoe.BG.Res.HHnew.Thermal.SH.Oil.SC.AC.Elec</t>
  </si>
  <si>
    <t>TES.ktoe.BG.Res.HHnew.Thermal.SH.Oil.WH</t>
  </si>
  <si>
    <t>TES.ktoe.BG.Res.HHnew.Thermal.SH.Oil.WH.Oil.NoSolar.Oil</t>
  </si>
  <si>
    <t>TES.ktoe.BG.Res.HHnew.Thermal.SH.Oil.WH.Oil.Solar</t>
  </si>
  <si>
    <t>TES.ktoe.BG.Res.HHnew.Thermal.SH.Oil.WH.Oil.Solar.Oil</t>
  </si>
  <si>
    <t>TES.ktoe.BG.Res.HHnew.Thermal.SH.Oil.WH.Oil.Solar.Solar</t>
  </si>
  <si>
    <t>TES.ktoe.BG.Res.HHnew.Thermal.SH.Oil.WH.Elc.NoSolar.Elec</t>
  </si>
  <si>
    <t>TES.ktoe.BG.Res.HHnew.Thermal.SH.Oil.WH.Elc.Solar</t>
  </si>
  <si>
    <t>TES.ktoe.BG.Res.HHnew.Thermal.SH.Oil.WH.Elc.Solar.Elec</t>
  </si>
  <si>
    <t>TES.ktoe.BG.Res.HHnew.Thermal.SH.Oil.WH.Elc.Solar.Solar</t>
  </si>
  <si>
    <t>TES.ktoe.BG.Res.HHnew.Thermal.SH.Oil.CO</t>
  </si>
  <si>
    <t>TES.ktoe.BG.Res.HHnew.Thermal.SH.Oil.CO.LPG.LPG</t>
  </si>
  <si>
    <t>TES.ktoe.BG.Res.HHnew.Thermal.SH.Oil.CO.Elc.Elec</t>
  </si>
  <si>
    <t>TES.ktoe.BG.Res.HHnew.Thermal.SH.Gas</t>
  </si>
  <si>
    <t>TES.ktoe.BG.Res.HHnew.Thermal.SH.Gas.SH</t>
  </si>
  <si>
    <t>TES.ktoe.BG.Res.HHnew.Thermal.SH.Gas.SH.Gas</t>
  </si>
  <si>
    <t>TES.ktoe.BG.Res.HHnew.Thermal.SH.Gas.SH.Elec</t>
  </si>
  <si>
    <t>TES.ktoe.BG.Res.HHnew.Thermal.SH.Gas.SC</t>
  </si>
  <si>
    <t>TES.ktoe.BG.Res.HHnew.Thermal.SH.Gas.SC.AC.Elec</t>
  </si>
  <si>
    <t>TES.ktoe.BG.Res.HHnew.Thermal.SH.Gas.WH</t>
  </si>
  <si>
    <t>TES.ktoe.BG.Res.HHnew.Thermal.SH.Gas.WH.Gas.NoSolar.Gas</t>
  </si>
  <si>
    <t>TES.ktoe.BG.Res.HHnew.Thermal.SH.Gas.WH.Gas.Solar</t>
  </si>
  <si>
    <t>TES.ktoe.BG.Res.HHnew.Thermal.SH.Gas.WH.Gas.Solar.Gas</t>
  </si>
  <si>
    <t>TES.ktoe.BG.Res.HHnew.Thermal.SH.Gas.WH.Gas.Solar.Solar</t>
  </si>
  <si>
    <t>TES.ktoe.BG.Res.HHnew.Thermal.SH.Gas.WH.Elc.NoSolar.Elec</t>
  </si>
  <si>
    <t>TES.ktoe.BG.Res.HHnew.Thermal.SH.Gas.WH.Elc.Solar</t>
  </si>
  <si>
    <t>TES.ktoe.BG.Res.HHnew.Thermal.SH.Gas.WH.Elc.Solar.Elec</t>
  </si>
  <si>
    <t>TES.ktoe.BG.Res.HHnew.Thermal.SH.Gas.WH.Elc.Solar.Solar</t>
  </si>
  <si>
    <t>TES.ktoe.BG.Res.HHnew.Thermal.SH.Gas.CO</t>
  </si>
  <si>
    <t>TES.ktoe.BG.Res.HHnew.Thermal.SH.Gas.CO.Gas.Gas</t>
  </si>
  <si>
    <t>TES.ktoe.BG.Res.HHnew.Thermal.SH.Gas.CO.Elc.Elec</t>
  </si>
  <si>
    <t>TES.ktoe.BG.Res.HHnew.Thermal.SH.Biomass</t>
  </si>
  <si>
    <t>TES.ktoe.BG.Res.HHnew.Thermal.SH.Biomass.SH</t>
  </si>
  <si>
    <t>TES.ktoe.BG.Res.HHnew.Thermal.SH.Biomass.SH.Biomass</t>
  </si>
  <si>
    <t>TES.ktoe.BG.Res.HHnew.Thermal.SH.Biomass.SH.Elec</t>
  </si>
  <si>
    <t>TES.ktoe.BG.Res.HHnew.Thermal.SH.Biomass.SC</t>
  </si>
  <si>
    <t>TES.ktoe.BG.Res.HHnew.Thermal.SH.Biomass.SC.AC.Elec</t>
  </si>
  <si>
    <t>TES.ktoe.BG.Res.HHnew.Thermal.SH.Biomass.WH</t>
  </si>
  <si>
    <t>TES.ktoe.BG.Res.HHnew.Thermal.SH.Biomass.WH.Biomass.NoSolar.Biomass</t>
  </si>
  <si>
    <t>TES.ktoe.BG.Res.HHnew.Thermal.SH.Biomass.WH.Biomass.Solar</t>
  </si>
  <si>
    <t>TES.ktoe.BG.Res.HHnew.Thermal.SH.Biomass.WH.Biomass.Solar.Biomass</t>
  </si>
  <si>
    <t>TES.ktoe.BG.Res.HHnew.Thermal.SH.Biomass.WH.Biomass.Solar.Solar</t>
  </si>
  <si>
    <t>TES.ktoe.BG.Res.HHnew.Thermal.SH.Biomass.WH.LPG.NoSolar.LPG</t>
  </si>
  <si>
    <t>TES.ktoe.BG.Res.HHnew.Thermal.SH.Biomass.WH.LPG.Solar</t>
  </si>
  <si>
    <t>TES.ktoe.BG.Res.HHnew.Thermal.SH.Biomass.WH.LPG.Solar.LPG</t>
  </si>
  <si>
    <t>TES.ktoe.BG.Res.HHnew.Thermal.SH.Biomass.WH.LPG.Solar.Solar</t>
  </si>
  <si>
    <t>TES.ktoe.BG.Res.HHnew.Thermal.SH.Biomass.WH.Elc.NoSolar.Elec</t>
  </si>
  <si>
    <t>TES.ktoe.BG.Res.HHnew.Thermal.SH.Biomass.WH.Elc.Solar</t>
  </si>
  <si>
    <t>TES.ktoe.BG.Res.HHnew.Thermal.SH.Biomass.WH.Elc.Solar.Elec</t>
  </si>
  <si>
    <t>TES.ktoe.BG.Res.HHnew.Thermal.SH.Biomass.WH.Elc.Solar.Solar</t>
  </si>
  <si>
    <t>TES.ktoe.BG.Res.HHnew.Thermal.SH.Biomass.CO</t>
  </si>
  <si>
    <t>TES.ktoe.BG.Res.HHnew.Thermal.SH.Biomass.CO.Biomass.Biomass</t>
  </si>
  <si>
    <t>TES.ktoe.BG.Res.HHnew.Thermal.SH.Biomass.CO.LPG.LPG</t>
  </si>
  <si>
    <t>TES.ktoe.BG.Res.HHnew.Thermal.SH.Biomass.CO.Elc.Elec</t>
  </si>
  <si>
    <t>TES.ktoe.BG.Res.HHnew.Thermal.SH.Geo</t>
  </si>
  <si>
    <t>TES.ktoe.BG.Res.HHnew.Thermal.SH.Geo.SH</t>
  </si>
  <si>
    <t>TES.ktoe.BG.Res.HHnew.Thermal.SH.Geo.SH.Geo</t>
  </si>
  <si>
    <t>TES.ktoe.BG.Res.HHnew.Thermal.SH.Geo.SH.Elec</t>
  </si>
  <si>
    <t>TES.ktoe.BG.Res.HHnew.Thermal.SH.Geo.SC</t>
  </si>
  <si>
    <t>TES.ktoe.BG.Res.HHnew.Thermal.SH.Geo.SC.AC.Elec</t>
  </si>
  <si>
    <t>TES.ktoe.BG.Res.HHnew.Thermal.SH.Geo.WH</t>
  </si>
  <si>
    <t>TES.ktoe.BG.Res.HHnew.Thermal.SH.Geo.WH.Geo.NoSolar.Geo</t>
  </si>
  <si>
    <t>TES.ktoe.BG.Res.HHnew.Thermal.SH.Geo.WH.Geo.Solar</t>
  </si>
  <si>
    <t>TES.ktoe.BG.Res.HHnew.Thermal.SH.Geo.WH.Geo.Solar.Geo</t>
  </si>
  <si>
    <t>TES.ktoe.BG.Res.HHnew.Thermal.SH.Geo.WH.Geo.Solar.Solar</t>
  </si>
  <si>
    <t>TES.ktoe.BG.Res.HHnew.Thermal.SH.Geo.WH.Elc.NoSolar.Elec</t>
  </si>
  <si>
    <t>TES.ktoe.BG.Res.HHnew.Thermal.SH.Geo.WH.Elc.Solar</t>
  </si>
  <si>
    <t>TES.ktoe.BG.Res.HHnew.Thermal.SH.Geo.WH.Elc.Solar.Elec</t>
  </si>
  <si>
    <t>TES.ktoe.BG.Res.HHnew.Thermal.SH.Geo.WH.Elc.Solar.Solar</t>
  </si>
  <si>
    <t>TES.ktoe.BG.Res.HHnew.Thermal.SH.Geo.CO</t>
  </si>
  <si>
    <t>TES.ktoe.BG.Res.HHnew.Thermal.SH.Geo.CO.LPG.LPG</t>
  </si>
  <si>
    <t>TES.ktoe.BG.Res.HHnew.Thermal.SH.Geo.CO.Elc.Elec</t>
  </si>
  <si>
    <t>TES.ktoe.BG.Res.HHnew.Thermal.SH.DistrHeat</t>
  </si>
  <si>
    <t>TES.ktoe.BG.Res.HHnew.Thermal.SH.DistrHeat.SH</t>
  </si>
  <si>
    <t>TES.ktoe.BG.Res.HHnew.Thermal.SH.DistrHeat.SH.Steam_Distr</t>
  </si>
  <si>
    <t>TES.ktoe.BG.Res.HHnew.Thermal.SH.DistrHeat.SH.Elec</t>
  </si>
  <si>
    <t>TES.ktoe.BG.Res.HHnew.Thermal.SH.DistrHeat.SC</t>
  </si>
  <si>
    <t>TES.ktoe.BG.Res.HHnew.Thermal.SH.DistrHeat.SC.AC.Elec</t>
  </si>
  <si>
    <t>TES.ktoe.BG.Res.HHnew.Thermal.SH.DistrHeat.WH</t>
  </si>
  <si>
    <t>TES.ktoe.BG.Res.HHnew.Thermal.SH.DistrHeat.WH.DistrHeat.NoSolar.Steam_Distr</t>
  </si>
  <si>
    <t>TES.ktoe.BG.Res.HHnew.Thermal.SH.DistrHeat.WH.DistrHeat.Solar</t>
  </si>
  <si>
    <t>TES.ktoe.BG.Res.HHnew.Thermal.SH.DistrHeat.WH.DistrHeat.Solar.Steam_Distr</t>
  </si>
  <si>
    <t>TES.ktoe.BG.Res.HHnew.Thermal.SH.DistrHeat.WH.DistrHeat.Solar.Solar</t>
  </si>
  <si>
    <t>TES.ktoe.BG.Res.HHnew.Thermal.SH.DistrHeat.WH.Elc.NoSolar.Elec</t>
  </si>
  <si>
    <t>TES.ktoe.BG.Res.HHnew.Thermal.SH.DistrHeat.WH.Elc.Solar</t>
  </si>
  <si>
    <t>TES.ktoe.BG.Res.HHnew.Thermal.SH.DistrHeat.WH.Elc.Solar.Elec</t>
  </si>
  <si>
    <t>TES.ktoe.BG.Res.HHnew.Thermal.SH.DistrHeat.WH.Elc.Solar.Solar</t>
  </si>
  <si>
    <t>TES.ktoe.BG.Res.HHnew.Thermal.SH.DistrHeat.CO</t>
  </si>
  <si>
    <t>TES.ktoe.BG.Res.HHnew.Thermal.SH.DistrHeat.CO.LPG.LPG</t>
  </si>
  <si>
    <t>TES.ktoe.BG.Res.HHnew.Thermal.SH.DistrHeat.CO.Elc.Elec</t>
  </si>
  <si>
    <t>TES.ktoe.BG.Res.HHnew.Thermal.SH.AdvElc</t>
  </si>
  <si>
    <t>TES.ktoe.BG.Res.HHnew.Thermal.SH.AdvElc.SH</t>
  </si>
  <si>
    <t>TES.ktoe.BG.Res.HHnew.Thermal.SH.AdvElc.SH.Elec</t>
  </si>
  <si>
    <t>TES.ktoe.BG.Res.HHnew.Thermal.SH.AdvElc.SC</t>
  </si>
  <si>
    <t>TES.ktoe.BG.Res.HHnew.Thermal.SH.AdvElc.SC.AC.Elec</t>
  </si>
  <si>
    <t>TES.ktoe.BG.Res.HHnew.Thermal.SH.AdvElc.WH</t>
  </si>
  <si>
    <t>TES.ktoe.BG.Res.HHnew.Thermal.SH.AdvElc.WH.LPG.NoSolar.LPG</t>
  </si>
  <si>
    <t>TES.ktoe.BG.Res.HHnew.Thermal.SH.AdvElc.WH.LPG.Solar</t>
  </si>
  <si>
    <t>TES.ktoe.BG.Res.HHnew.Thermal.SH.AdvElc.WH.LPG.Solar.LPG</t>
  </si>
  <si>
    <t>TES.ktoe.BG.Res.HHnew.Thermal.SH.AdvElc.WH.LPG.Solar.Solar</t>
  </si>
  <si>
    <t>TES.ktoe.BG.Res.HHnew.Thermal.SH.AdvElc.WH.Elc.NoSolar.Elec</t>
  </si>
  <si>
    <t>TES.ktoe.BG.Res.HHnew.Thermal.SH.AdvElc.WH.Elc.Solar</t>
  </si>
  <si>
    <t>TES.ktoe.BG.Res.HHnew.Thermal.SH.AdvElc.WH.Elc.Solar.Elec</t>
  </si>
  <si>
    <t>TES.ktoe.BG.Res.HHnew.Thermal.SH.AdvElc.WH.Elc.Solar.Solar</t>
  </si>
  <si>
    <t>TES.ktoe.BG.Res.HHnew.Thermal.SH.AdvElc.CO</t>
  </si>
  <si>
    <t>TES.ktoe.BG.Res.HHnew.Thermal.SH.AdvElc.CO.LPG.LPG</t>
  </si>
  <si>
    <t>TES.ktoe.BG.Res.HHnew.Thermal.SH.AdvElc.CO.Elc.Elec</t>
  </si>
  <si>
    <t>TES.ktoe.BG.Res.HHnew.Thermal.SH.ConvElc</t>
  </si>
  <si>
    <t>TES.ktoe.BG.Res.HHnew.Thermal.SH.ConvElc.SH</t>
  </si>
  <si>
    <t>TES.ktoe.BG.Res.HHnew.Thermal.SH.ConvElc.SH.Elec</t>
  </si>
  <si>
    <t>TES.ktoe.BG.Res.HHnew.Thermal.SH.ConvElc.SC</t>
  </si>
  <si>
    <t>TES.ktoe.BG.Res.HHnew.Thermal.SH.ConvElc.SC.AC.Elec</t>
  </si>
  <si>
    <t>TES.ktoe.BG.Res.HHnew.Thermal.SH.ConvElc.WH</t>
  </si>
  <si>
    <t>TES.ktoe.BG.Res.HHnew.Thermal.SH.ConvElc.WH.LPG.NoSolar.LPG</t>
  </si>
  <si>
    <t>TES.ktoe.BG.Res.HHnew.Thermal.SH.ConvElc.WH.LPG.Solar</t>
  </si>
  <si>
    <t>TES.ktoe.BG.Res.HHnew.Thermal.SH.ConvElc.WH.LPG.Solar.LPG</t>
  </si>
  <si>
    <t>TES.ktoe.BG.Res.HHnew.Thermal.SH.ConvElc.WH.LPG.Solar.Solar</t>
  </si>
  <si>
    <t>TES.ktoe.BG.Res.HHnew.Thermal.SH.ConvElc.WH.Elc.NoSolar.Elec</t>
  </si>
  <si>
    <t>TES.ktoe.BG.Res.HHnew.Thermal.SH.ConvElc.WH.Elc.Solar</t>
  </si>
  <si>
    <t>TES.ktoe.BG.Res.HHnew.Thermal.SH.ConvElc.WH.Elc.Solar.Elec</t>
  </si>
  <si>
    <t>TES.ktoe.BG.Res.HHnew.Thermal.SH.ConvElc.WH.Elc.Solar.Solar</t>
  </si>
  <si>
    <t>TES.ktoe.BG.Res.HHnew.Thermal.SH.ConvElc.CO</t>
  </si>
  <si>
    <t>TES.ktoe.BG.Res.HHnew.Thermal.SH.ConvElc.CO.LPG.LPG</t>
  </si>
  <si>
    <t>TES.ktoe.BG.Res.HHnew.Thermal.SH.ConvElc.CO.Elc.Elec</t>
  </si>
  <si>
    <t>BG - System efficiency indicator of new and renovated households (detailed structure)</t>
  </si>
  <si>
    <t>Eff.ratio.BG.Res.HHnew.Thermal.SH.Solids</t>
  </si>
  <si>
    <t>Eff.ratio.BG.Res.HHnew.Thermal.SH.Solids.SH</t>
  </si>
  <si>
    <t>Eff.ratio.BG.Res.HHnew.Thermal.SH.Solids.SH.Solids</t>
  </si>
  <si>
    <t>Eff.ratio.BG.Res.HHnew.Thermal.SH.Solids.SH.Elec</t>
  </si>
  <si>
    <t>Eff.ratio.BG.Res.HHnew.Thermal.SH.Solids.SC</t>
  </si>
  <si>
    <t>Eff.ratio.BG.Res.HHnew.Thermal.SH.Solids.SC.AC.Elec</t>
  </si>
  <si>
    <t>Eff.ratio.BG.Res.HHnew.Thermal.SH.Solids.WH</t>
  </si>
  <si>
    <t>Eff.ratio.BG.Res.HHnew.Thermal.SH.Solids.WH.Solids.NoSolar.Solids</t>
  </si>
  <si>
    <t>Eff.ratio.BG.Res.HHnew.Thermal.SH.Solids.WH.LPG.NoSolar.LPG</t>
  </si>
  <si>
    <t>Eff.ratio.BG.Res.HHnew.Thermal.SH.Solids.WH.LPG.Solar</t>
  </si>
  <si>
    <t>Eff.ratio.BG.Res.HHnew.Thermal.SH.Solids.WH.LPG.Solar.LPG</t>
  </si>
  <si>
    <t>Eff.ratio.BG.Res.HHnew.Thermal.SH.Solids.WH.LPG.Solar.Solar</t>
  </si>
  <si>
    <t>Eff.ratio.BG.Res.HHnew.Thermal.SH.Solids.WH.Elc.NoSolar.Elec</t>
  </si>
  <si>
    <t>Eff.ratio.BG.Res.HHnew.Thermal.SH.Solids.WH.Elc.Solar</t>
  </si>
  <si>
    <t>Eff.ratio.BG.Res.HHnew.Thermal.SH.Solids.WH.Elc.Solar.Elec</t>
  </si>
  <si>
    <t>Eff.ratio.BG.Res.HHnew.Thermal.SH.Solids.WH.Elc.Solar.Solar</t>
  </si>
  <si>
    <t>Eff.ratio.BG.Res.HHnew.Thermal.SH.Solids.CO</t>
  </si>
  <si>
    <t>Eff.ratio.BG.Res.HHnew.Thermal.SH.Solids.CO.Solids.Solids</t>
  </si>
  <si>
    <t>Eff.ratio.BG.Res.HHnew.Thermal.SH.Solids.CO.LPG.LPG</t>
  </si>
  <si>
    <t>Eff.ratio.BG.Res.HHnew.Thermal.SH.Solids.CO.Elc.Elec</t>
  </si>
  <si>
    <t>Eff.ratio.BG.Res.HHnew.Thermal.SH.LPG</t>
  </si>
  <si>
    <t>Eff.ratio.BG.Res.HHnew.Thermal.SH.LPG.SH</t>
  </si>
  <si>
    <t>Eff.ratio.BG.Res.HHnew.Thermal.SH.LPG.SH.LPG</t>
  </si>
  <si>
    <t>Eff.ratio.BG.Res.HHnew.Thermal.SH.LPG.SH.Elec</t>
  </si>
  <si>
    <t>Eff.ratio.BG.Res.HHnew.Thermal.SH.LPG.SC</t>
  </si>
  <si>
    <t>Eff.ratio.BG.Res.HHnew.Thermal.SH.LPG.SC.AC.Elec</t>
  </si>
  <si>
    <t>Eff.ratio.BG.Res.HHnew.Thermal.SH.LPG.WH</t>
  </si>
  <si>
    <t>Eff.ratio.BG.Res.HHnew.Thermal.SH.LPG.WH.LPG.NoSolar.LPG</t>
  </si>
  <si>
    <t>Eff.ratio.BG.Res.HHnew.Thermal.SH.LPG.WH.LPG.Solar</t>
  </si>
  <si>
    <t>Eff.ratio.BG.Res.HHnew.Thermal.SH.LPG.WH.LPG.Solar.LPG</t>
  </si>
  <si>
    <t>Eff.ratio.BG.Res.HHnew.Thermal.SH.LPG.WH.LPG.Solar.Solar</t>
  </si>
  <si>
    <t>Eff.ratio.BG.Res.HHnew.Thermal.SH.LPG.WH.Elc.NoSolar.Elec</t>
  </si>
  <si>
    <t>Eff.ratio.BG.Res.HHnew.Thermal.SH.LPG.WH.Elc.Solar</t>
  </si>
  <si>
    <t>Eff.ratio.BG.Res.HHnew.Thermal.SH.LPG.WH.Elc.Solar.Elec</t>
  </si>
  <si>
    <t>Eff.ratio.BG.Res.HHnew.Thermal.SH.LPG.WH.Elc.Solar.Solar</t>
  </si>
  <si>
    <t>Eff.ratio.BG.Res.HHnew.Thermal.SH.LPG.CO</t>
  </si>
  <si>
    <t>Eff.ratio.BG.Res.HHnew.Thermal.SH.LPG.CO.LPG.LPG</t>
  </si>
  <si>
    <t>Eff.ratio.BG.Res.HHnew.Thermal.SH.LPG.CO.Elc.Elec</t>
  </si>
  <si>
    <t>Eff.ratio.BG.Res.HHnew.Thermal.SH.Oil</t>
  </si>
  <si>
    <t>Eff.ratio.BG.Res.HHnew.Thermal.SH.Oil.SH</t>
  </si>
  <si>
    <t>Eff.ratio.BG.Res.HHnew.Thermal.SH.Oil.SH.Oil</t>
  </si>
  <si>
    <t>Eff.ratio.BG.Res.HHnew.Thermal.SH.Oil.SH.Elec</t>
  </si>
  <si>
    <t>Eff.ratio.BG.Res.HHnew.Thermal.SH.Oil.SC</t>
  </si>
  <si>
    <t>Eff.ratio.BG.Res.HHnew.Thermal.SH.Oil.SC.AC.Elec</t>
  </si>
  <si>
    <t>Eff.ratio.BG.Res.HHnew.Thermal.SH.Oil.WH</t>
  </si>
  <si>
    <t>Eff.ratio.BG.Res.HHnew.Thermal.SH.Oil.WH.Oil.NoSolar.Oil</t>
  </si>
  <si>
    <t>Eff.ratio.BG.Res.HHnew.Thermal.SH.Oil.WH.Oil.Solar</t>
  </si>
  <si>
    <t>Eff.ratio.BG.Res.HHnew.Thermal.SH.Oil.WH.Oil.Solar.Oil</t>
  </si>
  <si>
    <t>Eff.ratio.BG.Res.HHnew.Thermal.SH.Oil.WH.Oil.Solar.Solar</t>
  </si>
  <si>
    <t>Eff.ratio.BG.Res.HHnew.Thermal.SH.Oil.WH.Elc.NoSolar.Elec</t>
  </si>
  <si>
    <t>Eff.ratio.BG.Res.HHnew.Thermal.SH.Oil.WH.Elc.Solar</t>
  </si>
  <si>
    <t>Eff.ratio.BG.Res.HHnew.Thermal.SH.Oil.WH.Elc.Solar.Elec</t>
  </si>
  <si>
    <t>Eff.ratio.BG.Res.HHnew.Thermal.SH.Oil.WH.Elc.Solar.Solar</t>
  </si>
  <si>
    <t>Eff.ratio.BG.Res.HHnew.Thermal.SH.Oil.CO</t>
  </si>
  <si>
    <t>Eff.ratio.BG.Res.HHnew.Thermal.SH.Oil.CO.LPG.LPG</t>
  </si>
  <si>
    <t>Eff.ratio.BG.Res.HHnew.Thermal.SH.Oil.CO.Elc.Elec</t>
  </si>
  <si>
    <t>Eff.ratio.BG.Res.HHnew.Thermal.SH.Gas</t>
  </si>
  <si>
    <t>Eff.ratio.BG.Res.HHnew.Thermal.SH.Gas.SH</t>
  </si>
  <si>
    <t>Eff.ratio.BG.Res.HHnew.Thermal.SH.Gas.SH.Gas</t>
  </si>
  <si>
    <t>Eff.ratio.BG.Res.HHnew.Thermal.SH.Gas.SH.Elec</t>
  </si>
  <si>
    <t>Eff.ratio.BG.Res.HHnew.Thermal.SH.Gas.SC</t>
  </si>
  <si>
    <t>Eff.ratio.BG.Res.HHnew.Thermal.SH.Gas.SC.AC.Elec</t>
  </si>
  <si>
    <t>Eff.ratio.BG.Res.HHnew.Thermal.SH.Gas.WH</t>
  </si>
  <si>
    <t>Eff.ratio.BG.Res.HHnew.Thermal.SH.Gas.WH.Gas.NoSolar.Gas</t>
  </si>
  <si>
    <t>Eff.ratio.BG.Res.HHnew.Thermal.SH.Gas.WH.Gas.Solar</t>
  </si>
  <si>
    <t>Eff.ratio.BG.Res.HHnew.Thermal.SH.Gas.WH.Gas.Solar.Gas</t>
  </si>
  <si>
    <t>Eff.ratio.BG.Res.HHnew.Thermal.SH.Gas.WH.Gas.Solar.Solar</t>
  </si>
  <si>
    <t>Eff.ratio.BG.Res.HHnew.Thermal.SH.Gas.WH.Elc.NoSolar.Elec</t>
  </si>
  <si>
    <t>Eff.ratio.BG.Res.HHnew.Thermal.SH.Gas.WH.Elc.Solar</t>
  </si>
  <si>
    <t>Eff.ratio.BG.Res.HHnew.Thermal.SH.Gas.WH.Elc.Solar.Elec</t>
  </si>
  <si>
    <t>Eff.ratio.BG.Res.HHnew.Thermal.SH.Gas.WH.Elc.Solar.Solar</t>
  </si>
  <si>
    <t>Eff.ratio.BG.Res.HHnew.Thermal.SH.Gas.CO</t>
  </si>
  <si>
    <t>Eff.ratio.BG.Res.HHnew.Thermal.SH.Gas.CO.Gas.Gas</t>
  </si>
  <si>
    <t>Eff.ratio.BG.Res.HHnew.Thermal.SH.Gas.CO.Elc.Elec</t>
  </si>
  <si>
    <t>Eff.ratio.BG.Res.HHnew.Thermal.SH.Biomass</t>
  </si>
  <si>
    <t>Eff.ratio.BG.Res.HHnew.Thermal.SH.Biomass.SH</t>
  </si>
  <si>
    <t>Eff.ratio.BG.Res.HHnew.Thermal.SH.Biomass.SH.Biomass</t>
  </si>
  <si>
    <t>Eff.ratio.BG.Res.HHnew.Thermal.SH.Biomass.SH.Elec</t>
  </si>
  <si>
    <t>Eff.ratio.BG.Res.HHnew.Thermal.SH.Biomass.SC</t>
  </si>
  <si>
    <t>Eff.ratio.BG.Res.HHnew.Thermal.SH.Biomass.SC.AC.Elec</t>
  </si>
  <si>
    <t>Eff.ratio.BG.Res.HHnew.Thermal.SH.Biomass.WH</t>
  </si>
  <si>
    <t>Eff.ratio.BG.Res.HHnew.Thermal.SH.Biomass.WH.Biomass.NoSolar.Biomass</t>
  </si>
  <si>
    <t>Eff.ratio.BG.Res.HHnew.Thermal.SH.Biomass.WH.Biomass.Solar</t>
  </si>
  <si>
    <t>Eff.ratio.BG.Res.HHnew.Thermal.SH.Biomass.WH.Biomass.Solar.Biomass</t>
  </si>
  <si>
    <t>Eff.ratio.BG.Res.HHnew.Thermal.SH.Biomass.WH.Biomass.Solar.Solar</t>
  </si>
  <si>
    <t>Eff.ratio.BG.Res.HHnew.Thermal.SH.Biomass.WH.LPG.NoSolar.LPG</t>
  </si>
  <si>
    <t>Eff.ratio.BG.Res.HHnew.Thermal.SH.Biomass.WH.LPG.Solar</t>
  </si>
  <si>
    <t>Eff.ratio.BG.Res.HHnew.Thermal.SH.Biomass.WH.LPG.Solar.LPG</t>
  </si>
  <si>
    <t>Eff.ratio.BG.Res.HHnew.Thermal.SH.Biomass.WH.LPG.Solar.Solar</t>
  </si>
  <si>
    <t>Eff.ratio.BG.Res.HHnew.Thermal.SH.Biomass.WH.Elc.NoSolar.Elec</t>
  </si>
  <si>
    <t>Eff.ratio.BG.Res.HHnew.Thermal.SH.Biomass.WH.Elc.Solar</t>
  </si>
  <si>
    <t>Eff.ratio.BG.Res.HHnew.Thermal.SH.Biomass.WH.Elc.Solar.Elec</t>
  </si>
  <si>
    <t>Eff.ratio.BG.Res.HHnew.Thermal.SH.Biomass.WH.Elc.Solar.Solar</t>
  </si>
  <si>
    <t>Eff.ratio.BG.Res.HHnew.Thermal.SH.Biomass.CO</t>
  </si>
  <si>
    <t>Eff.ratio.BG.Res.HHnew.Thermal.SH.Biomass.CO.Biomass.Biomass</t>
  </si>
  <si>
    <t>Eff.ratio.BG.Res.HHnew.Thermal.SH.Biomass.CO.LPG.LPG</t>
  </si>
  <si>
    <t>Eff.ratio.BG.Res.HHnew.Thermal.SH.Biomass.CO.Elc.Elec</t>
  </si>
  <si>
    <t>Eff.ratio.BG.Res.HHnew.Thermal.SH.Geo</t>
  </si>
  <si>
    <t>Eff.ratio.BG.Res.HHnew.Thermal.SH.Geo.SH</t>
  </si>
  <si>
    <t>Eff.ratio.BG.Res.HHnew.Thermal.SH.Geo.SH.Geo</t>
  </si>
  <si>
    <t>Eff.ratio.BG.Res.HHnew.Thermal.SH.Geo.SH.Elec</t>
  </si>
  <si>
    <t>Eff.ratio.BG.Res.HHnew.Thermal.SH.Geo.SC</t>
  </si>
  <si>
    <t>Eff.ratio.BG.Res.HHnew.Thermal.SH.Geo.SC.AC.Elec</t>
  </si>
  <si>
    <t>Eff.ratio.BG.Res.HHnew.Thermal.SH.Geo.WH</t>
  </si>
  <si>
    <t>Eff.ratio.BG.Res.HHnew.Thermal.SH.Geo.WH.Geo.NoSolar.Geo</t>
  </si>
  <si>
    <t>Eff.ratio.BG.Res.HHnew.Thermal.SH.Geo.WH.Geo.Solar</t>
  </si>
  <si>
    <t>Eff.ratio.BG.Res.HHnew.Thermal.SH.Geo.WH.Geo.Solar.Geo</t>
  </si>
  <si>
    <t>Eff.ratio.BG.Res.HHnew.Thermal.SH.Geo.WH.Geo.Solar.Solar</t>
  </si>
  <si>
    <t>Eff.ratio.BG.Res.HHnew.Thermal.SH.Geo.WH.Elc.NoSolar.Elec</t>
  </si>
  <si>
    <t>Eff.ratio.BG.Res.HHnew.Thermal.SH.Geo.WH.Elc.Solar</t>
  </si>
  <si>
    <t>Eff.ratio.BG.Res.HHnew.Thermal.SH.Geo.WH.Elc.Solar.Elec</t>
  </si>
  <si>
    <t>Eff.ratio.BG.Res.HHnew.Thermal.SH.Geo.WH.Elc.Solar.Solar</t>
  </si>
  <si>
    <t>Eff.ratio.BG.Res.HHnew.Thermal.SH.Geo.CO</t>
  </si>
  <si>
    <t>Eff.ratio.BG.Res.HHnew.Thermal.SH.Geo.CO.LPG.LPG</t>
  </si>
  <si>
    <t>Eff.ratio.BG.Res.HHnew.Thermal.SH.Geo.CO.Elc.Elec</t>
  </si>
  <si>
    <t>Eff.ratio.BG.Res.HHnew.Thermal.SH.DistrHeat</t>
  </si>
  <si>
    <t>Eff.ratio.BG.Res.HHnew.Thermal.SH.DistrHeat.SH</t>
  </si>
  <si>
    <t>Eff.ratio.BG.Res.HHnew.Thermal.SH.DistrHeat.SH.Steam_Distr</t>
  </si>
  <si>
    <t>Eff.ratio.BG.Res.HHnew.Thermal.SH.DistrHeat.SH.Elec</t>
  </si>
  <si>
    <t>Eff.ratio.BG.Res.HHnew.Thermal.SH.DistrHeat.SC</t>
  </si>
  <si>
    <t>Eff.ratio.BG.Res.HHnew.Thermal.SH.DistrHeat.SC.AC.Elec</t>
  </si>
  <si>
    <t>Eff.ratio.BG.Res.HHnew.Thermal.SH.DistrHeat.WH</t>
  </si>
  <si>
    <t>Eff.ratio.BG.Res.HHnew.Thermal.SH.DistrHeat.WH.DistrHeat.NoSolar.Steam_Distr</t>
  </si>
  <si>
    <t>Eff.ratio.BG.Res.HHnew.Thermal.SH.DistrHeat.WH.DistrHeat.Solar</t>
  </si>
  <si>
    <t>Eff.ratio.BG.Res.HHnew.Thermal.SH.DistrHeat.WH.DistrHeat.Solar.Steam_Distr</t>
  </si>
  <si>
    <t>Eff.ratio.BG.Res.HHnew.Thermal.SH.DistrHeat.WH.DistrHeat.Solar.Solar</t>
  </si>
  <si>
    <t>Eff.ratio.BG.Res.HHnew.Thermal.SH.DistrHeat.WH.Elc.NoSolar.Elec</t>
  </si>
  <si>
    <t>Eff.ratio.BG.Res.HHnew.Thermal.SH.DistrHeat.WH.Elc.Solar</t>
  </si>
  <si>
    <t>Eff.ratio.BG.Res.HHnew.Thermal.SH.DistrHeat.WH.Elc.Solar.Elec</t>
  </si>
  <si>
    <t>Eff.ratio.BG.Res.HHnew.Thermal.SH.DistrHeat.WH.Elc.Solar.Solar</t>
  </si>
  <si>
    <t>Eff.ratio.BG.Res.HHnew.Thermal.SH.DistrHeat.CO</t>
  </si>
  <si>
    <t>Eff.ratio.BG.Res.HHnew.Thermal.SH.DistrHeat.CO.LPG.LPG</t>
  </si>
  <si>
    <t>Eff.ratio.BG.Res.HHnew.Thermal.SH.DistrHeat.CO.Elc.Elec</t>
  </si>
  <si>
    <t>Eff.ratio.BG.Res.HHnew.Thermal.SH.AdvElc</t>
  </si>
  <si>
    <t>Eff.ratio.BG.Res.HHnew.Thermal.SH.AdvElc.SH</t>
  </si>
  <si>
    <t>Eff.ratio.BG.Res.HHnew.Thermal.SH.AdvElc.SH.Elec</t>
  </si>
  <si>
    <t>Eff.ratio.BG.Res.HHnew.Thermal.SH.AdvElc.SC</t>
  </si>
  <si>
    <t>Eff.ratio.BG.Res.HHnew.Thermal.SH.AdvElc.SC.AC.Elec</t>
  </si>
  <si>
    <t>Eff.ratio.BG.Res.HHnew.Thermal.SH.AdvElc.WH</t>
  </si>
  <si>
    <t>Eff.ratio.BG.Res.HHnew.Thermal.SH.AdvElc.WH.LPG.NoSolar.LPG</t>
  </si>
  <si>
    <t>Eff.ratio.BG.Res.HHnew.Thermal.SH.AdvElc.WH.LPG.Solar</t>
  </si>
  <si>
    <t>Eff.ratio.BG.Res.HHnew.Thermal.SH.AdvElc.WH.LPG.Solar.LPG</t>
  </si>
  <si>
    <t>Eff.ratio.BG.Res.HHnew.Thermal.SH.AdvElc.WH.LPG.Solar.Solar</t>
  </si>
  <si>
    <t>Eff.ratio.BG.Res.HHnew.Thermal.SH.AdvElc.WH.Elc.NoSolar.Elec</t>
  </si>
  <si>
    <t>Eff.ratio.BG.Res.HHnew.Thermal.SH.AdvElc.WH.Elc.Solar</t>
  </si>
  <si>
    <t>Eff.ratio.BG.Res.HHnew.Thermal.SH.AdvElc.WH.Elc.Solar.Elec</t>
  </si>
  <si>
    <t>Eff.ratio.BG.Res.HHnew.Thermal.SH.AdvElc.WH.Elc.Solar.Solar</t>
  </si>
  <si>
    <t>Eff.ratio.BG.Res.HHnew.Thermal.SH.AdvElc.CO</t>
  </si>
  <si>
    <t>Eff.ratio.BG.Res.HHnew.Thermal.SH.AdvElc.CO.LPG.LPG</t>
  </si>
  <si>
    <t>Eff.ratio.BG.Res.HHnew.Thermal.SH.AdvElc.CO.Elc.Elec</t>
  </si>
  <si>
    <t>Eff.ratio.BG.Res.HHnew.Thermal.SH.ConvElc</t>
  </si>
  <si>
    <t>Eff.ratio.BG.Res.HHnew.Thermal.SH.ConvElc.SH</t>
  </si>
  <si>
    <t>Eff.ratio.BG.Res.HHnew.Thermal.SH.ConvElc.SH.Elec</t>
  </si>
  <si>
    <t>Eff.ratio.BG.Res.HHnew.Thermal.SH.ConvElc.SC</t>
  </si>
  <si>
    <t>Eff.ratio.BG.Res.HHnew.Thermal.SH.ConvElc.SC.AC.Elec</t>
  </si>
  <si>
    <t>Eff.ratio.BG.Res.HHnew.Thermal.SH.ConvElc.WH</t>
  </si>
  <si>
    <t>Eff.ratio.BG.Res.HHnew.Thermal.SH.ConvElc.WH.LPG.NoSolar.LPG</t>
  </si>
  <si>
    <t>Eff.ratio.BG.Res.HHnew.Thermal.SH.ConvElc.WH.LPG.Solar</t>
  </si>
  <si>
    <t>Eff.ratio.BG.Res.HHnew.Thermal.SH.ConvElc.WH.LPG.Solar.LPG</t>
  </si>
  <si>
    <t>Eff.ratio.BG.Res.HHnew.Thermal.SH.ConvElc.WH.LPG.Solar.Solar</t>
  </si>
  <si>
    <t>Eff.ratio.BG.Res.HHnew.Thermal.SH.ConvElc.WH.Elc.NoSolar.Elec</t>
  </si>
  <si>
    <t>Eff.ratio.BG.Res.HHnew.Thermal.SH.ConvElc.WH.Elc.Solar</t>
  </si>
  <si>
    <t>Eff.ratio.BG.Res.HHnew.Thermal.SH.ConvElc.WH.Elc.Solar.Elec</t>
  </si>
  <si>
    <t>Eff.ratio.BG.Res.HHnew.Thermal.SH.ConvElc.WH.Elc.Solar.Solar</t>
  </si>
  <si>
    <t>Eff.ratio.BG.Res.HHnew.Thermal.SH.ConvElc.CO</t>
  </si>
  <si>
    <t>Eff.ratio.BG.Res.HHnew.Thermal.SH.ConvElc.CO.LPG.LPG</t>
  </si>
  <si>
    <t>Eff.ratio.BG.Res.HHnew.Thermal.SH.ConvElc.CO.Elc.Elec</t>
  </si>
  <si>
    <t>BG - CO2 emissions in new and renovated households (detailed structure)</t>
  </si>
  <si>
    <t>EMI.ktCO2.BG.Res.HHnew.Thermal.SH.Solids</t>
  </si>
  <si>
    <t>EMI.ktCO2.BG.Res.HHnew.Thermal.SH.Solids.SH</t>
  </si>
  <si>
    <t>EMI.ktCO2.BG.Res.HHnew.Thermal.SH.Solids.SH.Solids</t>
  </si>
  <si>
    <t>EMI.ktCO2.BG.Res.HHnew.Thermal.SH.Solids.SH.Elec</t>
  </si>
  <si>
    <t>EMI.ktCO2.BG.Res.HHnew.Thermal.SH.Solids.SC</t>
  </si>
  <si>
    <t>EMI.ktCO2.BG.Res.HHnew.Thermal.SH.Solids.SC.AC.Elec</t>
  </si>
  <si>
    <t>EMI.ktCO2.BG.Res.HHnew.Thermal.SH.Solids.WH</t>
  </si>
  <si>
    <t>EMI.ktCO2.BG.Res.HHnew.Thermal.SH.Solids.WH.Solids.NoSolar.Solids</t>
  </si>
  <si>
    <t>EMI.ktCO2.BG.Res.HHnew.Thermal.SH.Solids.WH.LPG.NoSolar.LPG</t>
  </si>
  <si>
    <t>EMI.ktCO2.BG.Res.HHnew.Thermal.SH.Solids.WH.LPG.Solar</t>
  </si>
  <si>
    <t>EMI.ktCO2.BG.Res.HHnew.Thermal.SH.Solids.WH.LPG.Solar.LPG</t>
  </si>
  <si>
    <t>EMI.ktCO2.BG.Res.HHnew.Thermal.SH.Solids.WH.LPG.Solar.Solar</t>
  </si>
  <si>
    <t>EMI.ktCO2.BG.Res.HHnew.Thermal.SH.Solids.WH.Elc.NoSolar.Elec</t>
  </si>
  <si>
    <t>EMI.ktCO2.BG.Res.HHnew.Thermal.SH.Solids.WH.Elc.Solar</t>
  </si>
  <si>
    <t>EMI.ktCO2.BG.Res.HHnew.Thermal.SH.Solids.WH.Elc.Solar.Elec</t>
  </si>
  <si>
    <t>EMI.ktCO2.BG.Res.HHnew.Thermal.SH.Solids.WH.Elc.Solar.Solar</t>
  </si>
  <si>
    <t>EMI.ktCO2.BG.Res.HHnew.Thermal.SH.Solids.CO</t>
  </si>
  <si>
    <t>EMI.ktCO2.BG.Res.HHnew.Thermal.SH.Solids.CO.Solids.Solids</t>
  </si>
  <si>
    <t>EMI.ktCO2.BG.Res.HHnew.Thermal.SH.Solids.CO.LPG.LPG</t>
  </si>
  <si>
    <t>EMI.ktCO2.BG.Res.HHnew.Thermal.SH.Solids.CO.Elc.Elec</t>
  </si>
  <si>
    <t>EMI.ktCO2.BG.Res.HHnew.Thermal.SH.LPG</t>
  </si>
  <si>
    <t>EMI.ktCO2.BG.Res.HHnew.Thermal.SH.LPG.SH</t>
  </si>
  <si>
    <t>EMI.ktCO2.BG.Res.HHnew.Thermal.SH.LPG.SH.LPG</t>
  </si>
  <si>
    <t>EMI.ktCO2.BG.Res.HHnew.Thermal.SH.LPG.SH.Elec</t>
  </si>
  <si>
    <t>EMI.ktCO2.BG.Res.HHnew.Thermal.SH.LPG.SC</t>
  </si>
  <si>
    <t>EMI.ktCO2.BG.Res.HHnew.Thermal.SH.LPG.SC.AC.Elec</t>
  </si>
  <si>
    <t>EMI.ktCO2.BG.Res.HHnew.Thermal.SH.LPG.WH</t>
  </si>
  <si>
    <t>EMI.ktCO2.BG.Res.HHnew.Thermal.SH.LPG.WH.LPG.NoSolar.LPG</t>
  </si>
  <si>
    <t>EMI.ktCO2.BG.Res.HHnew.Thermal.SH.LPG.WH.LPG.Solar</t>
  </si>
  <si>
    <t>EMI.ktCO2.BG.Res.HHnew.Thermal.SH.LPG.WH.LPG.Solar.LPG</t>
  </si>
  <si>
    <t>EMI.ktCO2.BG.Res.HHnew.Thermal.SH.LPG.WH.LPG.Solar.Solar</t>
  </si>
  <si>
    <t>EMI.ktCO2.BG.Res.HHnew.Thermal.SH.LPG.WH.Elc.NoSolar.Elec</t>
  </si>
  <si>
    <t>EMI.ktCO2.BG.Res.HHnew.Thermal.SH.LPG.WH.Elc.Solar</t>
  </si>
  <si>
    <t>EMI.ktCO2.BG.Res.HHnew.Thermal.SH.LPG.WH.Elc.Solar.Elec</t>
  </si>
  <si>
    <t>EMI.ktCO2.BG.Res.HHnew.Thermal.SH.LPG.WH.Elc.Solar.Solar</t>
  </si>
  <si>
    <t>EMI.ktCO2.BG.Res.HHnew.Thermal.SH.LPG.CO</t>
  </si>
  <si>
    <t>EMI.ktCO2.BG.Res.HHnew.Thermal.SH.LPG.CO.LPG.LPG</t>
  </si>
  <si>
    <t>EMI.ktCO2.BG.Res.HHnew.Thermal.SH.LPG.CO.Elc.Elec</t>
  </si>
  <si>
    <t>EMI.ktCO2.BG.Res.HHnew.Thermal.SH.Oil</t>
  </si>
  <si>
    <t>EMI.ktCO2.BG.Res.HHnew.Thermal.SH.Oil.SH</t>
  </si>
  <si>
    <t>EMI.ktCO2.BG.Res.HHnew.Thermal.SH.Oil.SH.Oil</t>
  </si>
  <si>
    <t>EMI.ktCO2.BG.Res.HHnew.Thermal.SH.Oil.SH.Elec</t>
  </si>
  <si>
    <t>EMI.ktCO2.BG.Res.HHnew.Thermal.SH.Oil.SC</t>
  </si>
  <si>
    <t>EMI.ktCO2.BG.Res.HHnew.Thermal.SH.Oil.SC.AC.Elec</t>
  </si>
  <si>
    <t>EMI.ktCO2.BG.Res.HHnew.Thermal.SH.Oil.WH</t>
  </si>
  <si>
    <t>EMI.ktCO2.BG.Res.HHnew.Thermal.SH.Oil.WH.Oil.NoSolar.Oil</t>
  </si>
  <si>
    <t>EMI.ktCO2.BG.Res.HHnew.Thermal.SH.Oil.WH.Oil.Solar</t>
  </si>
  <si>
    <t>EMI.ktCO2.BG.Res.HHnew.Thermal.SH.Oil.WH.Oil.Solar.Oil</t>
  </si>
  <si>
    <t>EMI.ktCO2.BG.Res.HHnew.Thermal.SH.Oil.WH.Oil.Solar.Solar</t>
  </si>
  <si>
    <t>EMI.ktCO2.BG.Res.HHnew.Thermal.SH.Oil.WH.Elc.NoSolar.Elec</t>
  </si>
  <si>
    <t>EMI.ktCO2.BG.Res.HHnew.Thermal.SH.Oil.WH.Elc.Solar</t>
  </si>
  <si>
    <t>EMI.ktCO2.BG.Res.HHnew.Thermal.SH.Oil.WH.Elc.Solar.Elec</t>
  </si>
  <si>
    <t>EMI.ktCO2.BG.Res.HHnew.Thermal.SH.Oil.WH.Elc.Solar.Solar</t>
  </si>
  <si>
    <t>EMI.ktCO2.BG.Res.HHnew.Thermal.SH.Oil.CO</t>
  </si>
  <si>
    <t>EMI.ktCO2.BG.Res.HHnew.Thermal.SH.Oil.CO.LPG.LPG</t>
  </si>
  <si>
    <t>EMI.ktCO2.BG.Res.HHnew.Thermal.SH.Oil.CO.Elc.Elec</t>
  </si>
  <si>
    <t>EMI.ktCO2.BG.Res.HHnew.Thermal.SH.Gas</t>
  </si>
  <si>
    <t>EMI.ktCO2.BG.Res.HHnew.Thermal.SH.Gas.SH</t>
  </si>
  <si>
    <t>EMI.ktCO2.BG.Res.HHnew.Thermal.SH.Gas.SH.Gas</t>
  </si>
  <si>
    <t>EMI.ktCO2.BG.Res.HHnew.Thermal.SH.Gas.SH.Elec</t>
  </si>
  <si>
    <t>EMI.ktCO2.BG.Res.HHnew.Thermal.SH.Gas.SC</t>
  </si>
  <si>
    <t>EMI.ktCO2.BG.Res.HHnew.Thermal.SH.Gas.SC.AC.Elec</t>
  </si>
  <si>
    <t>EMI.ktCO2.BG.Res.HHnew.Thermal.SH.Gas.WH</t>
  </si>
  <si>
    <t>EMI.ktCO2.BG.Res.HHnew.Thermal.SH.Gas.WH.Gas.NoSolar.Gas</t>
  </si>
  <si>
    <t>EMI.ktCO2.BG.Res.HHnew.Thermal.SH.Gas.WH.Gas.Solar</t>
  </si>
  <si>
    <t>EMI.ktCO2.BG.Res.HHnew.Thermal.SH.Gas.WH.Gas.Solar.Gas</t>
  </si>
  <si>
    <t>EMI.ktCO2.BG.Res.HHnew.Thermal.SH.Gas.WH.Gas.Solar.Solar</t>
  </si>
  <si>
    <t>EMI.ktCO2.BG.Res.HHnew.Thermal.SH.Gas.WH.Elc.NoSolar.Elec</t>
  </si>
  <si>
    <t>EMI.ktCO2.BG.Res.HHnew.Thermal.SH.Gas.WH.Elc.Solar</t>
  </si>
  <si>
    <t>EMI.ktCO2.BG.Res.HHnew.Thermal.SH.Gas.WH.Elc.Solar.Elec</t>
  </si>
  <si>
    <t>EMI.ktCO2.BG.Res.HHnew.Thermal.SH.Gas.WH.Elc.Solar.Solar</t>
  </si>
  <si>
    <t>EMI.ktCO2.BG.Res.HHnew.Thermal.SH.Gas.CO</t>
  </si>
  <si>
    <t>EMI.ktCO2.BG.Res.HHnew.Thermal.SH.Gas.CO.Gas.Gas</t>
  </si>
  <si>
    <t>EMI.ktCO2.BG.Res.HHnew.Thermal.SH.Gas.CO.Elc.Elec</t>
  </si>
  <si>
    <t>EMI.ktCO2.BG.Res.HHnew.Thermal.SH.Biomass</t>
  </si>
  <si>
    <t>EMI.ktCO2.BG.Res.HHnew.Thermal.SH.Biomass.SH</t>
  </si>
  <si>
    <t>EMI.ktCO2.BG.Res.HHnew.Thermal.SH.Biomass.SH.Biomass</t>
  </si>
  <si>
    <t>EMI.ktCO2.BG.Res.HHnew.Thermal.SH.Biomass.SH.Elec</t>
  </si>
  <si>
    <t>EMI.ktCO2.BG.Res.HHnew.Thermal.SH.Biomass.SC</t>
  </si>
  <si>
    <t>EMI.ktCO2.BG.Res.HHnew.Thermal.SH.Biomass.SC.AC.Elec</t>
  </si>
  <si>
    <t>EMI.ktCO2.BG.Res.HHnew.Thermal.SH.Biomass.WH</t>
  </si>
  <si>
    <t>EMI.ktCO2.BG.Res.HHnew.Thermal.SH.Biomass.WH.Biomass.NoSolar.Biomass</t>
  </si>
  <si>
    <t>EMI.ktCO2.BG.Res.HHnew.Thermal.SH.Biomass.WH.Biomass.Solar</t>
  </si>
  <si>
    <t>EMI.ktCO2.BG.Res.HHnew.Thermal.SH.Biomass.WH.Biomass.Solar.Biomass</t>
  </si>
  <si>
    <t>EMI.ktCO2.BG.Res.HHnew.Thermal.SH.Biomass.WH.Biomass.Solar.Solar</t>
  </si>
  <si>
    <t>EMI.ktCO2.BG.Res.HHnew.Thermal.SH.Biomass.WH.LPG.NoSolar.LPG</t>
  </si>
  <si>
    <t>EMI.ktCO2.BG.Res.HHnew.Thermal.SH.Biomass.WH.LPG.Solar</t>
  </si>
  <si>
    <t>EMI.ktCO2.BG.Res.HHnew.Thermal.SH.Biomass.WH.LPG.Solar.LPG</t>
  </si>
  <si>
    <t>EMI.ktCO2.BG.Res.HHnew.Thermal.SH.Biomass.WH.LPG.Solar.Solar</t>
  </si>
  <si>
    <t>EMI.ktCO2.BG.Res.HHnew.Thermal.SH.Biomass.WH.Elc.NoSolar.Elec</t>
  </si>
  <si>
    <t>EMI.ktCO2.BG.Res.HHnew.Thermal.SH.Biomass.WH.Elc.Solar</t>
  </si>
  <si>
    <t>EMI.ktCO2.BG.Res.HHnew.Thermal.SH.Biomass.WH.Elc.Solar.Elec</t>
  </si>
  <si>
    <t>EMI.ktCO2.BG.Res.HHnew.Thermal.SH.Biomass.WH.Elc.Solar.Solar</t>
  </si>
  <si>
    <t>EMI.ktCO2.BG.Res.HHnew.Thermal.SH.Biomass.CO</t>
  </si>
  <si>
    <t>EMI.ktCO2.BG.Res.HHnew.Thermal.SH.Biomass.CO.Biomass.Biomass</t>
  </si>
  <si>
    <t>EMI.ktCO2.BG.Res.HHnew.Thermal.SH.Biomass.CO.LPG.LPG</t>
  </si>
  <si>
    <t>EMI.ktCO2.BG.Res.HHnew.Thermal.SH.Biomass.CO.Elc.Elec</t>
  </si>
  <si>
    <t>EMI.ktCO2.BG.Res.HHnew.Thermal.SH.Geo</t>
  </si>
  <si>
    <t>EMI.ktCO2.BG.Res.HHnew.Thermal.SH.Geo.SH</t>
  </si>
  <si>
    <t>EMI.ktCO2.BG.Res.HHnew.Thermal.SH.Geo.SH.Geo</t>
  </si>
  <si>
    <t>EMI.ktCO2.BG.Res.HHnew.Thermal.SH.Geo.SH.Elec</t>
  </si>
  <si>
    <t>EMI.ktCO2.BG.Res.HHnew.Thermal.SH.Geo.SC</t>
  </si>
  <si>
    <t>EMI.ktCO2.BG.Res.HHnew.Thermal.SH.Geo.SC.AC.Elec</t>
  </si>
  <si>
    <t>EMI.ktCO2.BG.Res.HHnew.Thermal.SH.Geo.WH</t>
  </si>
  <si>
    <t>EMI.ktCO2.BG.Res.HHnew.Thermal.SH.Geo.WH.Geo.NoSolar.Geo</t>
  </si>
  <si>
    <t>EMI.ktCO2.BG.Res.HHnew.Thermal.SH.Geo.WH.Geo.Solar</t>
  </si>
  <si>
    <t>EMI.ktCO2.BG.Res.HHnew.Thermal.SH.Geo.WH.Geo.Solar.Geo</t>
  </si>
  <si>
    <t>EMI.ktCO2.BG.Res.HHnew.Thermal.SH.Geo.WH.Geo.Solar.Solar</t>
  </si>
  <si>
    <t>EMI.ktCO2.BG.Res.HHnew.Thermal.SH.Geo.WH.Elc.NoSolar.Elec</t>
  </si>
  <si>
    <t>EMI.ktCO2.BG.Res.HHnew.Thermal.SH.Geo.WH.Elc.Solar</t>
  </si>
  <si>
    <t>EMI.ktCO2.BG.Res.HHnew.Thermal.SH.Geo.WH.Elc.Solar.Elec</t>
  </si>
  <si>
    <t>EMI.ktCO2.BG.Res.HHnew.Thermal.SH.Geo.WH.Elc.Solar.Solar</t>
  </si>
  <si>
    <t>EMI.ktCO2.BG.Res.HHnew.Thermal.SH.Geo.CO</t>
  </si>
  <si>
    <t>EMI.ktCO2.BG.Res.HHnew.Thermal.SH.Geo.CO.LPG.LPG</t>
  </si>
  <si>
    <t>EMI.ktCO2.BG.Res.HHnew.Thermal.SH.Geo.CO.Elc.Elec</t>
  </si>
  <si>
    <t>EMI.ktCO2.BG.Res.HHnew.Thermal.SH.DistrHeat</t>
  </si>
  <si>
    <t>EMI.ktCO2.BG.Res.HHnew.Thermal.SH.DistrHeat.SH</t>
  </si>
  <si>
    <t>EMI.ktCO2.BG.Res.HHnew.Thermal.SH.DistrHeat.SH.Steam_Distr</t>
  </si>
  <si>
    <t>EMI.ktCO2.BG.Res.HHnew.Thermal.SH.DistrHeat.SH.Elec</t>
  </si>
  <si>
    <t>EMI.ktCO2.BG.Res.HHnew.Thermal.SH.DistrHeat.SC</t>
  </si>
  <si>
    <t>EMI.ktCO2.BG.Res.HHnew.Thermal.SH.DistrHeat.SC.AC.Elec</t>
  </si>
  <si>
    <t>EMI.ktCO2.BG.Res.HHnew.Thermal.SH.DistrHeat.WH</t>
  </si>
  <si>
    <t>EMI.ktCO2.BG.Res.HHnew.Thermal.SH.DistrHeat.WH.DistrHeat.NoSolar.Steam_Distr</t>
  </si>
  <si>
    <t>EMI.ktCO2.BG.Res.HHnew.Thermal.SH.DistrHeat.WH.DistrHeat.Solar</t>
  </si>
  <si>
    <t>EMI.ktCO2.BG.Res.HHnew.Thermal.SH.DistrHeat.WH.DistrHeat.Solar.Steam_Distr</t>
  </si>
  <si>
    <t>EMI.ktCO2.BG.Res.HHnew.Thermal.SH.DistrHeat.WH.DistrHeat.Solar.Solar</t>
  </si>
  <si>
    <t>EMI.ktCO2.BG.Res.HHnew.Thermal.SH.DistrHeat.WH.Elc.NoSolar.Elec</t>
  </si>
  <si>
    <t>EMI.ktCO2.BG.Res.HHnew.Thermal.SH.DistrHeat.WH.Elc.Solar</t>
  </si>
  <si>
    <t>EMI.ktCO2.BG.Res.HHnew.Thermal.SH.DistrHeat.WH.Elc.Solar.Elec</t>
  </si>
  <si>
    <t>EMI.ktCO2.BG.Res.HHnew.Thermal.SH.DistrHeat.WH.Elc.Solar.Solar</t>
  </si>
  <si>
    <t>EMI.ktCO2.BG.Res.HHnew.Thermal.SH.DistrHeat.CO</t>
  </si>
  <si>
    <t>EMI.ktCO2.BG.Res.HHnew.Thermal.SH.DistrHeat.CO.LPG.LPG</t>
  </si>
  <si>
    <t>EMI.ktCO2.BG.Res.HHnew.Thermal.SH.DistrHeat.CO.Elc.Elec</t>
  </si>
  <si>
    <t>EMI.ktCO2.BG.Res.HHnew.Thermal.SH.AdvElc</t>
  </si>
  <si>
    <t>EMI.ktCO2.BG.Res.HHnew.Thermal.SH.AdvElc.SH</t>
  </si>
  <si>
    <t>EMI.ktCO2.BG.Res.HHnew.Thermal.SH.AdvElc.SH.Elec</t>
  </si>
  <si>
    <t>EMI.ktCO2.BG.Res.HHnew.Thermal.SH.AdvElc.SC</t>
  </si>
  <si>
    <t>EMI.ktCO2.BG.Res.HHnew.Thermal.SH.AdvElc.SC.AC.Elec</t>
  </si>
  <si>
    <t>EMI.ktCO2.BG.Res.HHnew.Thermal.SH.AdvElc.WH</t>
  </si>
  <si>
    <t>EMI.ktCO2.BG.Res.HHnew.Thermal.SH.AdvElc.WH.LPG.NoSolar.LPG</t>
  </si>
  <si>
    <t>EMI.ktCO2.BG.Res.HHnew.Thermal.SH.AdvElc.WH.LPG.Solar</t>
  </si>
  <si>
    <t>EMI.ktCO2.BG.Res.HHnew.Thermal.SH.AdvElc.WH.LPG.Solar.LPG</t>
  </si>
  <si>
    <t>EMI.ktCO2.BG.Res.HHnew.Thermal.SH.AdvElc.WH.LPG.Solar.Solar</t>
  </si>
  <si>
    <t>EMI.ktCO2.BG.Res.HHnew.Thermal.SH.AdvElc.WH.Elc.NoSolar.Elec</t>
  </si>
  <si>
    <t>EMI.ktCO2.BG.Res.HHnew.Thermal.SH.AdvElc.WH.Elc.Solar</t>
  </si>
  <si>
    <t>EMI.ktCO2.BG.Res.HHnew.Thermal.SH.AdvElc.WH.Elc.Solar.Elec</t>
  </si>
  <si>
    <t>EMI.ktCO2.BG.Res.HHnew.Thermal.SH.AdvElc.WH.Elc.Solar.Solar</t>
  </si>
  <si>
    <t>EMI.ktCO2.BG.Res.HHnew.Thermal.SH.AdvElc.CO</t>
  </si>
  <si>
    <t>EMI.ktCO2.BG.Res.HHnew.Thermal.SH.AdvElc.CO.LPG.LPG</t>
  </si>
  <si>
    <t>EMI.ktCO2.BG.Res.HHnew.Thermal.SH.AdvElc.CO.Elc.Elec</t>
  </si>
  <si>
    <t>EMI.ktCO2.BG.Res.HHnew.Thermal.SH.ConvElc</t>
  </si>
  <si>
    <t>EMI.ktCO2.BG.Res.HHnew.Thermal.SH.ConvElc.SH</t>
  </si>
  <si>
    <t>EMI.ktCO2.BG.Res.HHnew.Thermal.SH.ConvElc.SH.Elec</t>
  </si>
  <si>
    <t>EMI.ktCO2.BG.Res.HHnew.Thermal.SH.ConvElc.SC</t>
  </si>
  <si>
    <t>EMI.ktCO2.BG.Res.HHnew.Thermal.SH.ConvElc.SC.AC.Elec</t>
  </si>
  <si>
    <t>EMI.ktCO2.BG.Res.HHnew.Thermal.SH.ConvElc.WH</t>
  </si>
  <si>
    <t>EMI.ktCO2.BG.Res.HHnew.Thermal.SH.ConvElc.WH.LPG.NoSolar.LPG</t>
  </si>
  <si>
    <t>EMI.ktCO2.BG.Res.HHnew.Thermal.SH.ConvElc.WH.LPG.Solar</t>
  </si>
  <si>
    <t>EMI.ktCO2.BG.Res.HHnew.Thermal.SH.ConvElc.WH.LPG.Solar.LPG</t>
  </si>
  <si>
    <t>EMI.ktCO2.BG.Res.HHnew.Thermal.SH.ConvElc.WH.LPG.Solar.Solar</t>
  </si>
  <si>
    <t>EMI.ktCO2.BG.Res.HHnew.Thermal.SH.ConvElc.WH.Elc.NoSolar.Elec</t>
  </si>
  <si>
    <t>EMI.ktCO2.BG.Res.HHnew.Thermal.SH.ConvElc.WH.Elc.Solar</t>
  </si>
  <si>
    <t>EMI.ktCO2.BG.Res.HHnew.Thermal.SH.ConvElc.WH.Elc.Solar.Elec</t>
  </si>
  <si>
    <t>EMI.ktCO2.BG.Res.HHnew.Thermal.SH.ConvElc.WH.Elc.Solar.Solar</t>
  </si>
  <si>
    <t>EMI.ktCO2.BG.Res.HHnew.Thermal.SH.ConvElc.CO</t>
  </si>
  <si>
    <t>EMI.ktCO2.BG.Res.HHnew.Thermal.SH.ConvElc.CO.LPG.LPG</t>
  </si>
  <si>
    <t>EMI.ktCO2.BG.Res.HHnew.Thermal.SH.ConvElc.CO.Elc.Elec</t>
  </si>
  <si>
    <t>BG - Final energy consumption of new and renovated households (detailed structure)</t>
  </si>
  <si>
    <t>FEC_per_household.kWh.BG.Res.HHnew.Thermal.SH.Solids</t>
  </si>
  <si>
    <t>FEC_per_household.kWh.BG.Res.HHnew.Thermal.SH.Solids.SH</t>
  </si>
  <si>
    <t>FEC_per_household.kWh.BG.Res.HHnew.Thermal.SH.Solids.SH.Solids</t>
  </si>
  <si>
    <t>FEC_per_household.kWh.BG.Res.HHnew.Thermal.SH.Solids.SH.Elec</t>
  </si>
  <si>
    <t>FEC_per_household.kWh.BG.Res.HHnew.Thermal.SH.Solids.SC</t>
  </si>
  <si>
    <t>FEC_per_household.kWh.BG.Res.HHnew.Thermal.SH.Solids.SC.AC.Elec</t>
  </si>
  <si>
    <t>FEC_per_household.kWh.BG.Res.HHnew.Thermal.SH.Solids.WH</t>
  </si>
  <si>
    <t>FEC_per_household.kWh.BG.Res.HHnew.Thermal.SH.Solids.WH.Solids.NoSolar.Solids</t>
  </si>
  <si>
    <t>FEC_per_household.kWh.BG.Res.HHnew.Thermal.SH.Solids.WH.LPG.NoSolar.LPG</t>
  </si>
  <si>
    <t>FEC_per_household.kWh.BG.Res.HHnew.Thermal.SH.Solids.WH.LPG.Solar</t>
  </si>
  <si>
    <t>FEC_per_household.kWh.BG.Res.HHnew.Thermal.SH.Solids.WH.LPG.Solar.LPG</t>
  </si>
  <si>
    <t>FEC_per_household.kWh.BG.Res.HHnew.Thermal.SH.Solids.WH.LPG.Solar.Solar</t>
  </si>
  <si>
    <t>FEC_per_household.kWh.BG.Res.HHnew.Thermal.SH.Solids.WH.Elc.NoSolar.Elec</t>
  </si>
  <si>
    <t>FEC_per_household.kWh.BG.Res.HHnew.Thermal.SH.Solids.WH.Elc.Solar</t>
  </si>
  <si>
    <t>FEC_per_household.kWh.BG.Res.HHnew.Thermal.SH.Solids.WH.Elc.Solar.Elec</t>
  </si>
  <si>
    <t>FEC_per_household.kWh.BG.Res.HHnew.Thermal.SH.Solids.WH.Elc.Solar.Solar</t>
  </si>
  <si>
    <t>FEC_per_household.kWh.BG.Res.HHnew.Thermal.SH.Solids.CO</t>
  </si>
  <si>
    <t>FEC_per_household.kWh.BG.Res.HHnew.Thermal.SH.Solids.CO.Solids.Solids</t>
  </si>
  <si>
    <t>FEC_per_household.kWh.BG.Res.HHnew.Thermal.SH.Solids.CO.LPG.LPG</t>
  </si>
  <si>
    <t>FEC_per_household.kWh.BG.Res.HHnew.Thermal.SH.Solids.CO.Elc.Elec</t>
  </si>
  <si>
    <t>FEC_per_household.kWh.BG.Res.HHnew.Thermal.SH.LPG</t>
  </si>
  <si>
    <t>FEC_per_household.kWh.BG.Res.HHnew.Thermal.SH.LPG.SH</t>
  </si>
  <si>
    <t>FEC_per_household.kWh.BG.Res.HHnew.Thermal.SH.LPG.SH.LPG</t>
  </si>
  <si>
    <t>FEC_per_household.kWh.BG.Res.HHnew.Thermal.SH.LPG.SH.Elec</t>
  </si>
  <si>
    <t>FEC_per_household.kWh.BG.Res.HHnew.Thermal.SH.LPG.SC</t>
  </si>
  <si>
    <t>FEC_per_household.kWh.BG.Res.HHnew.Thermal.SH.LPG.SC.AC.Elec</t>
  </si>
  <si>
    <t>FEC_per_household.kWh.BG.Res.HHnew.Thermal.SH.LPG.WH</t>
  </si>
  <si>
    <t>FEC_per_household.kWh.BG.Res.HHnew.Thermal.SH.LPG.WH.LPG.NoSolar.LPG</t>
  </si>
  <si>
    <t>FEC_per_household.kWh.BG.Res.HHnew.Thermal.SH.LPG.WH.LPG.Solar</t>
  </si>
  <si>
    <t>FEC_per_household.kWh.BG.Res.HHnew.Thermal.SH.LPG.WH.LPG.Solar.LPG</t>
  </si>
  <si>
    <t>FEC_per_household.kWh.BG.Res.HHnew.Thermal.SH.LPG.WH.LPG.Solar.Solar</t>
  </si>
  <si>
    <t>FEC_per_household.kWh.BG.Res.HHnew.Thermal.SH.LPG.WH.Elc.NoSolar.Elec</t>
  </si>
  <si>
    <t>FEC_per_household.kWh.BG.Res.HHnew.Thermal.SH.LPG.WH.Elc.Solar</t>
  </si>
  <si>
    <t>FEC_per_household.kWh.BG.Res.HHnew.Thermal.SH.LPG.WH.Elc.Solar.Elec</t>
  </si>
  <si>
    <t>FEC_per_household.kWh.BG.Res.HHnew.Thermal.SH.LPG.WH.Elc.Solar.Solar</t>
  </si>
  <si>
    <t>FEC_per_household.kWh.BG.Res.HHnew.Thermal.SH.LPG.CO</t>
  </si>
  <si>
    <t>FEC_per_household.kWh.BG.Res.HHnew.Thermal.SH.LPG.CO.LPG.LPG</t>
  </si>
  <si>
    <t>FEC_per_household.kWh.BG.Res.HHnew.Thermal.SH.LPG.CO.Elc.Elec</t>
  </si>
  <si>
    <t>FEC_per_household.kWh.BG.Res.HHnew.Thermal.SH.Oil</t>
  </si>
  <si>
    <t>FEC_per_household.kWh.BG.Res.HHnew.Thermal.SH.Oil.SH</t>
  </si>
  <si>
    <t>FEC_per_household.kWh.BG.Res.HHnew.Thermal.SH.Oil.SH.Oil</t>
  </si>
  <si>
    <t>FEC_per_household.kWh.BG.Res.HHnew.Thermal.SH.Oil.SH.Elec</t>
  </si>
  <si>
    <t>FEC_per_household.kWh.BG.Res.HHnew.Thermal.SH.Oil.SC</t>
  </si>
  <si>
    <t>FEC_per_household.kWh.BG.Res.HHnew.Thermal.SH.Oil.SC.AC.Elec</t>
  </si>
  <si>
    <t>FEC_per_household.kWh.BG.Res.HHnew.Thermal.SH.Oil.WH</t>
  </si>
  <si>
    <t>FEC_per_household.kWh.BG.Res.HHnew.Thermal.SH.Oil.WH.Oil.NoSolar.Oil</t>
  </si>
  <si>
    <t>FEC_per_household.kWh.BG.Res.HHnew.Thermal.SH.Oil.WH.Oil.Solar</t>
  </si>
  <si>
    <t>FEC_per_household.kWh.BG.Res.HHnew.Thermal.SH.Oil.WH.Oil.Solar.Oil</t>
  </si>
  <si>
    <t>FEC_per_household.kWh.BG.Res.HHnew.Thermal.SH.Oil.WH.Oil.Solar.Solar</t>
  </si>
  <si>
    <t>FEC_per_household.kWh.BG.Res.HHnew.Thermal.SH.Oil.WH.Elc.NoSolar.Elec</t>
  </si>
  <si>
    <t>FEC_per_household.kWh.BG.Res.HHnew.Thermal.SH.Oil.WH.Elc.Solar</t>
  </si>
  <si>
    <t>FEC_per_household.kWh.BG.Res.HHnew.Thermal.SH.Oil.WH.Elc.Solar.Elec</t>
  </si>
  <si>
    <t>FEC_per_household.kWh.BG.Res.HHnew.Thermal.SH.Oil.WH.Elc.Solar.Solar</t>
  </si>
  <si>
    <t>FEC_per_household.kWh.BG.Res.HHnew.Thermal.SH.Oil.CO</t>
  </si>
  <si>
    <t>FEC_per_household.kWh.BG.Res.HHnew.Thermal.SH.Oil.CO.LPG.LPG</t>
  </si>
  <si>
    <t>FEC_per_household.kWh.BG.Res.HHnew.Thermal.SH.Oil.CO.Elc.Elec</t>
  </si>
  <si>
    <t>FEC_per_household.kWh.BG.Res.HHnew.Thermal.SH.Gas</t>
  </si>
  <si>
    <t>FEC_per_household.kWh.BG.Res.HHnew.Thermal.SH.Gas.SH</t>
  </si>
  <si>
    <t>FEC_per_household.kWh.BG.Res.HHnew.Thermal.SH.Gas.SH.Gas</t>
  </si>
  <si>
    <t>FEC_per_household.kWh.BG.Res.HHnew.Thermal.SH.Gas.SH.Elec</t>
  </si>
  <si>
    <t>FEC_per_household.kWh.BG.Res.HHnew.Thermal.SH.Gas.SC</t>
  </si>
  <si>
    <t>FEC_per_household.kWh.BG.Res.HHnew.Thermal.SH.Gas.SC.AC.Elec</t>
  </si>
  <si>
    <t>FEC_per_household.kWh.BG.Res.HHnew.Thermal.SH.Gas.WH</t>
  </si>
  <si>
    <t>FEC_per_household.kWh.BG.Res.HHnew.Thermal.SH.Gas.WH.Gas.NoSolar.Gas</t>
  </si>
  <si>
    <t>FEC_per_household.kWh.BG.Res.HHnew.Thermal.SH.Gas.WH.Gas.Solar</t>
  </si>
  <si>
    <t>FEC_per_household.kWh.BG.Res.HHnew.Thermal.SH.Gas.WH.Gas.Solar.Gas</t>
  </si>
  <si>
    <t>FEC_per_household.kWh.BG.Res.HHnew.Thermal.SH.Gas.WH.Gas.Solar.Solar</t>
  </si>
  <si>
    <t>FEC_per_household.kWh.BG.Res.HHnew.Thermal.SH.Gas.WH.Elc.NoSolar.Elec</t>
  </si>
  <si>
    <t>FEC_per_household.kWh.BG.Res.HHnew.Thermal.SH.Gas.WH.Elc.Solar</t>
  </si>
  <si>
    <t>FEC_per_household.kWh.BG.Res.HHnew.Thermal.SH.Gas.WH.Elc.Solar.Elec</t>
  </si>
  <si>
    <t>FEC_per_household.kWh.BG.Res.HHnew.Thermal.SH.Gas.WH.Elc.Solar.Solar</t>
  </si>
  <si>
    <t>FEC_per_household.kWh.BG.Res.HHnew.Thermal.SH.Gas.CO</t>
  </si>
  <si>
    <t>FEC_per_household.kWh.BG.Res.HHnew.Thermal.SH.Gas.CO.Gas.Gas</t>
  </si>
  <si>
    <t>FEC_per_household.kWh.BG.Res.HHnew.Thermal.SH.Gas.CO.Elc.Elec</t>
  </si>
  <si>
    <t>FEC_per_household.kWh.BG.Res.HHnew.Thermal.SH.Biomass</t>
  </si>
  <si>
    <t>FEC_per_household.kWh.BG.Res.HHnew.Thermal.SH.Biomass.SH</t>
  </si>
  <si>
    <t>FEC_per_household.kWh.BG.Res.HHnew.Thermal.SH.Biomass.SH.Biomass</t>
  </si>
  <si>
    <t>FEC_per_household.kWh.BG.Res.HHnew.Thermal.SH.Biomass.SH.Elec</t>
  </si>
  <si>
    <t>FEC_per_household.kWh.BG.Res.HHnew.Thermal.SH.Biomass.SC</t>
  </si>
  <si>
    <t>FEC_per_household.kWh.BG.Res.HHnew.Thermal.SH.Biomass.SC.AC.Elec</t>
  </si>
  <si>
    <t>FEC_per_household.kWh.BG.Res.HHnew.Thermal.SH.Biomass.WH</t>
  </si>
  <si>
    <t>FEC_per_household.kWh.BG.Res.HHnew.Thermal.SH.Biomass.WH.Biomass.NoSolar.Biomass</t>
  </si>
  <si>
    <t>FEC_per_household.kWh.BG.Res.HHnew.Thermal.SH.Biomass.WH.Biomass.Solar</t>
  </si>
  <si>
    <t>FEC_per_household.kWh.BG.Res.HHnew.Thermal.SH.Biomass.WH.Biomass.Solar.Biomass</t>
  </si>
  <si>
    <t>FEC_per_household.kWh.BG.Res.HHnew.Thermal.SH.Biomass.WH.Biomass.Solar.Solar</t>
  </si>
  <si>
    <t>FEC_per_household.kWh.BG.Res.HHnew.Thermal.SH.Biomass.WH.LPG.NoSolar.LPG</t>
  </si>
  <si>
    <t>FEC_per_household.kWh.BG.Res.HHnew.Thermal.SH.Biomass.WH.LPG.Solar</t>
  </si>
  <si>
    <t>FEC_per_household.kWh.BG.Res.HHnew.Thermal.SH.Biomass.WH.LPG.Solar.LPG</t>
  </si>
  <si>
    <t>FEC_per_household.kWh.BG.Res.HHnew.Thermal.SH.Biomass.WH.LPG.Solar.Solar</t>
  </si>
  <si>
    <t>FEC_per_household.kWh.BG.Res.HHnew.Thermal.SH.Biomass.WH.Elc.NoSolar.Elec</t>
  </si>
  <si>
    <t>FEC_per_household.kWh.BG.Res.HHnew.Thermal.SH.Biomass.WH.Elc.Solar</t>
  </si>
  <si>
    <t>FEC_per_household.kWh.BG.Res.HHnew.Thermal.SH.Biomass.WH.Elc.Solar.Elec</t>
  </si>
  <si>
    <t>FEC_per_household.kWh.BG.Res.HHnew.Thermal.SH.Biomass.WH.Elc.Solar.Solar</t>
  </si>
  <si>
    <t>FEC_per_household.kWh.BG.Res.HHnew.Thermal.SH.Biomass.CO</t>
  </si>
  <si>
    <t>FEC_per_household.kWh.BG.Res.HHnew.Thermal.SH.Biomass.CO.Biomass.Biomass</t>
  </si>
  <si>
    <t>FEC_per_household.kWh.BG.Res.HHnew.Thermal.SH.Biomass.CO.LPG.LPG</t>
  </si>
  <si>
    <t>FEC_per_household.kWh.BG.Res.HHnew.Thermal.SH.Biomass.CO.Elc.Elec</t>
  </si>
  <si>
    <t>FEC_per_household.kWh.BG.Res.HHnew.Thermal.SH.Geo</t>
  </si>
  <si>
    <t>FEC_per_household.kWh.BG.Res.HHnew.Thermal.SH.Geo.SH</t>
  </si>
  <si>
    <t>FEC_per_household.kWh.BG.Res.HHnew.Thermal.SH.Geo.SH.Geo</t>
  </si>
  <si>
    <t>FEC_per_household.kWh.BG.Res.HHnew.Thermal.SH.Geo.SH.Elec</t>
  </si>
  <si>
    <t>FEC_per_household.kWh.BG.Res.HHnew.Thermal.SH.Geo.SC</t>
  </si>
  <si>
    <t>FEC_per_household.kWh.BG.Res.HHnew.Thermal.SH.Geo.SC.AC.Elec</t>
  </si>
  <si>
    <t>FEC_per_household.kWh.BG.Res.HHnew.Thermal.SH.Geo.WH</t>
  </si>
  <si>
    <t>FEC_per_household.kWh.BG.Res.HHnew.Thermal.SH.Geo.WH.Geo.NoSolar.Geo</t>
  </si>
  <si>
    <t>FEC_per_household.kWh.BG.Res.HHnew.Thermal.SH.Geo.WH.Geo.Solar</t>
  </si>
  <si>
    <t>FEC_per_household.kWh.BG.Res.HHnew.Thermal.SH.Geo.WH.Geo.Solar.Geo</t>
  </si>
  <si>
    <t>FEC_per_household.kWh.BG.Res.HHnew.Thermal.SH.Geo.WH.Geo.Solar.Solar</t>
  </si>
  <si>
    <t>FEC_per_household.kWh.BG.Res.HHnew.Thermal.SH.Geo.WH.Elc.NoSolar.Elec</t>
  </si>
  <si>
    <t>FEC_per_household.kWh.BG.Res.HHnew.Thermal.SH.Geo.WH.Elc.Solar</t>
  </si>
  <si>
    <t>FEC_per_household.kWh.BG.Res.HHnew.Thermal.SH.Geo.WH.Elc.Solar.Elec</t>
  </si>
  <si>
    <t>FEC_per_household.kWh.BG.Res.HHnew.Thermal.SH.Geo.WH.Elc.Solar.Solar</t>
  </si>
  <si>
    <t>FEC_per_household.kWh.BG.Res.HHnew.Thermal.SH.Geo.CO</t>
  </si>
  <si>
    <t>FEC_per_household.kWh.BG.Res.HHnew.Thermal.SH.Geo.CO.LPG.LPG</t>
  </si>
  <si>
    <t>FEC_per_household.kWh.BG.Res.HHnew.Thermal.SH.Geo.CO.Elc.Elec</t>
  </si>
  <si>
    <t>FEC_per_household.kWh.BG.Res.HHnew.Thermal.SH.DistrHeat</t>
  </si>
  <si>
    <t>FEC_per_household.kWh.BG.Res.HHnew.Thermal.SH.DistrHeat.SH</t>
  </si>
  <si>
    <t>FEC_per_household.kWh.BG.Res.HHnew.Thermal.SH.DistrHeat.SH.Steam_Distr</t>
  </si>
  <si>
    <t>FEC_per_household.kWh.BG.Res.HHnew.Thermal.SH.DistrHeat.SH.Elec</t>
  </si>
  <si>
    <t>FEC_per_household.kWh.BG.Res.HHnew.Thermal.SH.DistrHeat.SC</t>
  </si>
  <si>
    <t>FEC_per_household.kWh.BG.Res.HHnew.Thermal.SH.DistrHeat.SC.AC.Elec</t>
  </si>
  <si>
    <t>FEC_per_household.kWh.BG.Res.HHnew.Thermal.SH.DistrHeat.WH</t>
  </si>
  <si>
    <t>FEC_per_household.kWh.BG.Res.HHnew.Thermal.SH.DistrHeat.WH.DistrHeat.NoSolar.Steam_Distr</t>
  </si>
  <si>
    <t>FEC_per_household.kWh.BG.Res.HHnew.Thermal.SH.DistrHeat.WH.DistrHeat.Solar</t>
  </si>
  <si>
    <t>FEC_per_household.kWh.BG.Res.HHnew.Thermal.SH.DistrHeat.WH.DistrHeat.Solar.Steam_Distr</t>
  </si>
  <si>
    <t>FEC_per_household.kWh.BG.Res.HHnew.Thermal.SH.DistrHeat.WH.DistrHeat.Solar.Solar</t>
  </si>
  <si>
    <t>FEC_per_household.kWh.BG.Res.HHnew.Thermal.SH.DistrHeat.WH.Elc.NoSolar.Elec</t>
  </si>
  <si>
    <t>FEC_per_household.kWh.BG.Res.HHnew.Thermal.SH.DistrHeat.WH.Elc.Solar</t>
  </si>
  <si>
    <t>FEC_per_household.kWh.BG.Res.HHnew.Thermal.SH.DistrHeat.WH.Elc.Solar.Elec</t>
  </si>
  <si>
    <t>FEC_per_household.kWh.BG.Res.HHnew.Thermal.SH.DistrHeat.WH.Elc.Solar.Solar</t>
  </si>
  <si>
    <t>FEC_per_household.kWh.BG.Res.HHnew.Thermal.SH.DistrHeat.CO</t>
  </si>
  <si>
    <t>FEC_per_household.kWh.BG.Res.HHnew.Thermal.SH.DistrHeat.CO.LPG.LPG</t>
  </si>
  <si>
    <t>FEC_per_household.kWh.BG.Res.HHnew.Thermal.SH.DistrHeat.CO.Elc.Elec</t>
  </si>
  <si>
    <t>FEC_per_household.kWh.BG.Res.HHnew.Thermal.SH.AdvElc</t>
  </si>
  <si>
    <t>FEC_per_household.kWh.BG.Res.HHnew.Thermal.SH.AdvElc.SH</t>
  </si>
  <si>
    <t>FEC_per_household.kWh.BG.Res.HHnew.Thermal.SH.AdvElc.SH.Elec</t>
  </si>
  <si>
    <t>FEC_per_household.kWh.BG.Res.HHnew.Thermal.SH.AdvElc.SC</t>
  </si>
  <si>
    <t>FEC_per_household.kWh.BG.Res.HHnew.Thermal.SH.AdvElc.SC.AC.Elec</t>
  </si>
  <si>
    <t>FEC_per_household.kWh.BG.Res.HHnew.Thermal.SH.AdvElc.WH</t>
  </si>
  <si>
    <t>FEC_per_household.kWh.BG.Res.HHnew.Thermal.SH.AdvElc.WH.LPG.NoSolar.LPG</t>
  </si>
  <si>
    <t>FEC_per_household.kWh.BG.Res.HHnew.Thermal.SH.AdvElc.WH.LPG.Solar</t>
  </si>
  <si>
    <t>FEC_per_household.kWh.BG.Res.HHnew.Thermal.SH.AdvElc.WH.LPG.Solar.LPG</t>
  </si>
  <si>
    <t>FEC_per_household.kWh.BG.Res.HHnew.Thermal.SH.AdvElc.WH.LPG.Solar.Solar</t>
  </si>
  <si>
    <t>FEC_per_household.kWh.BG.Res.HHnew.Thermal.SH.AdvElc.WH.Elc.NoSolar.Elec</t>
  </si>
  <si>
    <t>FEC_per_household.kWh.BG.Res.HHnew.Thermal.SH.AdvElc.WH.Elc.Solar</t>
  </si>
  <si>
    <t>FEC_per_household.kWh.BG.Res.HHnew.Thermal.SH.AdvElc.WH.Elc.Solar.Elec</t>
  </si>
  <si>
    <t>FEC_per_household.kWh.BG.Res.HHnew.Thermal.SH.AdvElc.WH.Elc.Solar.Solar</t>
  </si>
  <si>
    <t>FEC_per_household.kWh.BG.Res.HHnew.Thermal.SH.AdvElc.CO</t>
  </si>
  <si>
    <t>FEC_per_household.kWh.BG.Res.HHnew.Thermal.SH.AdvElc.CO.LPG.LPG</t>
  </si>
  <si>
    <t>FEC_per_household.kWh.BG.Res.HHnew.Thermal.SH.AdvElc.CO.Elc.Elec</t>
  </si>
  <si>
    <t>FEC_per_household.kWh.BG.Res.HHnew.Thermal.SH.ConvElc</t>
  </si>
  <si>
    <t>FEC_per_household.kWh.BG.Res.HHnew.Thermal.SH.ConvElc.SH</t>
  </si>
  <si>
    <t>FEC_per_household.kWh.BG.Res.HHnew.Thermal.SH.ConvElc.SH.Elec</t>
  </si>
  <si>
    <t>FEC_per_household.kWh.BG.Res.HHnew.Thermal.SH.ConvElc.SC</t>
  </si>
  <si>
    <t>FEC_per_household.kWh.BG.Res.HHnew.Thermal.SH.ConvElc.SC.AC.Elec</t>
  </si>
  <si>
    <t>FEC_per_household.kWh.BG.Res.HHnew.Thermal.SH.ConvElc.WH</t>
  </si>
  <si>
    <t>FEC_per_household.kWh.BG.Res.HHnew.Thermal.SH.ConvElc.WH.LPG.NoSolar.LPG</t>
  </si>
  <si>
    <t>FEC_per_household.kWh.BG.Res.HHnew.Thermal.SH.ConvElc.WH.LPG.Solar</t>
  </si>
  <si>
    <t>FEC_per_household.kWh.BG.Res.HHnew.Thermal.SH.ConvElc.WH.LPG.Solar.LPG</t>
  </si>
  <si>
    <t>FEC_per_household.kWh.BG.Res.HHnew.Thermal.SH.ConvElc.WH.LPG.Solar.Solar</t>
  </si>
  <si>
    <t>FEC_per_household.kWh.BG.Res.HHnew.Thermal.SH.ConvElc.WH.Elc.NoSolar.Elec</t>
  </si>
  <si>
    <t>FEC_per_household.kWh.BG.Res.HHnew.Thermal.SH.ConvElc.WH.Elc.Solar</t>
  </si>
  <si>
    <t>FEC_per_household.kWh.BG.Res.HHnew.Thermal.SH.ConvElc.WH.Elc.Solar.Elec</t>
  </si>
  <si>
    <t>FEC_per_household.kWh.BG.Res.HHnew.Thermal.SH.ConvElc.WH.Elc.Solar.Solar</t>
  </si>
  <si>
    <t>FEC_per_household.kWh.BG.Res.HHnew.Thermal.SH.ConvElc.CO</t>
  </si>
  <si>
    <t>FEC_per_household.kWh.BG.Res.HHnew.Thermal.SH.ConvElc.CO.LPG.LPG</t>
  </si>
  <si>
    <t>FEC_per_household.kWh.BG.Res.HHnew.Thermal.SH.ConvElc.CO.Elc.Elec</t>
  </si>
  <si>
    <t>BG - Thermal energy service of new and renovated households (detailed structure)</t>
  </si>
  <si>
    <t>TES_per_household.kWh.BG.Res.HHnew.Thermal.SH.Solids</t>
  </si>
  <si>
    <t>TES_per_household.kWh.BG.Res.HHnew.Thermal.SH.Solids.SH</t>
  </si>
  <si>
    <t>TES_per_household.kWh.BG.Res.HHnew.Thermal.SH.Solids.SH.Solids</t>
  </si>
  <si>
    <t>TES_per_household.kWh.BG.Res.HHnew.Thermal.SH.Solids.SH.Elec</t>
  </si>
  <si>
    <t>TES_per_household.kWh.BG.Res.HHnew.Thermal.SH.Solids.SC</t>
  </si>
  <si>
    <t>TES_per_household.kWh.BG.Res.HHnew.Thermal.SH.Solids.SC.AC.Elec</t>
  </si>
  <si>
    <t>TES_per_household.kWh.BG.Res.HHnew.Thermal.SH.Solids.WH</t>
  </si>
  <si>
    <t>TES_per_household.kWh.BG.Res.HHnew.Thermal.SH.Solids.WH.Solids.NoSolar.Solids</t>
  </si>
  <si>
    <t>TES_per_household.kWh.BG.Res.HHnew.Thermal.SH.Solids.WH.LPG.NoSolar.LPG</t>
  </si>
  <si>
    <t>TES_per_household.kWh.BG.Res.HHnew.Thermal.SH.Solids.WH.LPG.Solar</t>
  </si>
  <si>
    <t>TES_per_household.kWh.BG.Res.HHnew.Thermal.SH.Solids.WH.LPG.Solar.LPG</t>
  </si>
  <si>
    <t>TES_per_household.kWh.BG.Res.HHnew.Thermal.SH.Solids.WH.LPG.Solar.Solar</t>
  </si>
  <si>
    <t>TES_per_household.kWh.BG.Res.HHnew.Thermal.SH.Solids.WH.Elc.NoSolar.Elec</t>
  </si>
  <si>
    <t>TES_per_household.kWh.BG.Res.HHnew.Thermal.SH.Solids.WH.Elc.Solar</t>
  </si>
  <si>
    <t>TES_per_household.kWh.BG.Res.HHnew.Thermal.SH.Solids.WH.Elc.Solar.Elec</t>
  </si>
  <si>
    <t>TES_per_household.kWh.BG.Res.HHnew.Thermal.SH.Solids.WH.Elc.Solar.Solar</t>
  </si>
  <si>
    <t>TES_per_household.kWh.BG.Res.HHnew.Thermal.SH.Solids.CO</t>
  </si>
  <si>
    <t>TES_per_household.kWh.BG.Res.HHnew.Thermal.SH.Solids.CO.Solids.Solids</t>
  </si>
  <si>
    <t>TES_per_household.kWh.BG.Res.HHnew.Thermal.SH.Solids.CO.LPG.LPG</t>
  </si>
  <si>
    <t>TES_per_household.kWh.BG.Res.HHnew.Thermal.SH.Solids.CO.Elc.Elec</t>
  </si>
  <si>
    <t>TES_per_household.kWh.BG.Res.HHnew.Thermal.SH.LPG</t>
  </si>
  <si>
    <t>TES_per_household.kWh.BG.Res.HHnew.Thermal.SH.LPG.SH</t>
  </si>
  <si>
    <t>TES_per_household.kWh.BG.Res.HHnew.Thermal.SH.LPG.SH.LPG</t>
  </si>
  <si>
    <t>TES_per_household.kWh.BG.Res.HHnew.Thermal.SH.LPG.SH.Elec</t>
  </si>
  <si>
    <t>TES_per_household.kWh.BG.Res.HHnew.Thermal.SH.LPG.SC</t>
  </si>
  <si>
    <t>TES_per_household.kWh.BG.Res.HHnew.Thermal.SH.LPG.SC.AC.Elec</t>
  </si>
  <si>
    <t>TES_per_household.kWh.BG.Res.HHnew.Thermal.SH.LPG.WH</t>
  </si>
  <si>
    <t>TES_per_household.kWh.BG.Res.HHnew.Thermal.SH.LPG.WH.LPG.NoSolar.LPG</t>
  </si>
  <si>
    <t>TES_per_household.kWh.BG.Res.HHnew.Thermal.SH.LPG.WH.LPG.Solar</t>
  </si>
  <si>
    <t>TES_per_household.kWh.BG.Res.HHnew.Thermal.SH.LPG.WH.LPG.Solar.LPG</t>
  </si>
  <si>
    <t>TES_per_household.kWh.BG.Res.HHnew.Thermal.SH.LPG.WH.LPG.Solar.Solar</t>
  </si>
  <si>
    <t>TES_per_household.kWh.BG.Res.HHnew.Thermal.SH.LPG.WH.Elc.NoSolar.Elec</t>
  </si>
  <si>
    <t>TES_per_household.kWh.BG.Res.HHnew.Thermal.SH.LPG.WH.Elc.Solar</t>
  </si>
  <si>
    <t>TES_per_household.kWh.BG.Res.HHnew.Thermal.SH.LPG.WH.Elc.Solar.Elec</t>
  </si>
  <si>
    <t>TES_per_household.kWh.BG.Res.HHnew.Thermal.SH.LPG.WH.Elc.Solar.Solar</t>
  </si>
  <si>
    <t>TES_per_household.kWh.BG.Res.HHnew.Thermal.SH.LPG.CO</t>
  </si>
  <si>
    <t>TES_per_household.kWh.BG.Res.HHnew.Thermal.SH.LPG.CO.LPG.LPG</t>
  </si>
  <si>
    <t>TES_per_household.kWh.BG.Res.HHnew.Thermal.SH.LPG.CO.Elc.Elec</t>
  </si>
  <si>
    <t>TES_per_household.kWh.BG.Res.HHnew.Thermal.SH.Oil</t>
  </si>
  <si>
    <t>TES_per_household.kWh.BG.Res.HHnew.Thermal.SH.Oil.SH</t>
  </si>
  <si>
    <t>TES_per_household.kWh.BG.Res.HHnew.Thermal.SH.Oil.SH.Oil</t>
  </si>
  <si>
    <t>TES_per_household.kWh.BG.Res.HHnew.Thermal.SH.Oil.SH.Elec</t>
  </si>
  <si>
    <t>TES_per_household.kWh.BG.Res.HHnew.Thermal.SH.Oil.SC</t>
  </si>
  <si>
    <t>TES_per_household.kWh.BG.Res.HHnew.Thermal.SH.Oil.SC.AC.Elec</t>
  </si>
  <si>
    <t>TES_per_household.kWh.BG.Res.HHnew.Thermal.SH.Oil.WH</t>
  </si>
  <si>
    <t>TES_per_household.kWh.BG.Res.HHnew.Thermal.SH.Oil.WH.Oil.NoSolar.Oil</t>
  </si>
  <si>
    <t>TES_per_household.kWh.BG.Res.HHnew.Thermal.SH.Oil.WH.Oil.Solar</t>
  </si>
  <si>
    <t>TES_per_household.kWh.BG.Res.HHnew.Thermal.SH.Oil.WH.Oil.Solar.Oil</t>
  </si>
  <si>
    <t>TES_per_household.kWh.BG.Res.HHnew.Thermal.SH.Oil.WH.Oil.Solar.Solar</t>
  </si>
  <si>
    <t>TES_per_household.kWh.BG.Res.HHnew.Thermal.SH.Oil.WH.Elc.NoSolar.Elec</t>
  </si>
  <si>
    <t>TES_per_household.kWh.BG.Res.HHnew.Thermal.SH.Oil.WH.Elc.Solar</t>
  </si>
  <si>
    <t>TES_per_household.kWh.BG.Res.HHnew.Thermal.SH.Oil.WH.Elc.Solar.Elec</t>
  </si>
  <si>
    <t>TES_per_household.kWh.BG.Res.HHnew.Thermal.SH.Oil.WH.Elc.Solar.Solar</t>
  </si>
  <si>
    <t>TES_per_household.kWh.BG.Res.HHnew.Thermal.SH.Oil.CO</t>
  </si>
  <si>
    <t>TES_per_household.kWh.BG.Res.HHnew.Thermal.SH.Oil.CO.LPG.LPG</t>
  </si>
  <si>
    <t>TES_per_household.kWh.BG.Res.HHnew.Thermal.SH.Oil.CO.Elc.Elec</t>
  </si>
  <si>
    <t>TES_per_household.kWh.BG.Res.HHnew.Thermal.SH.Gas</t>
  </si>
  <si>
    <t>TES_per_household.kWh.BG.Res.HHnew.Thermal.SH.Gas.SH</t>
  </si>
  <si>
    <t>TES_per_household.kWh.BG.Res.HHnew.Thermal.SH.Gas.SH.Gas</t>
  </si>
  <si>
    <t>TES_per_household.kWh.BG.Res.HHnew.Thermal.SH.Gas.SH.Elec</t>
  </si>
  <si>
    <t>TES_per_household.kWh.BG.Res.HHnew.Thermal.SH.Gas.SC</t>
  </si>
  <si>
    <t>TES_per_household.kWh.BG.Res.HHnew.Thermal.SH.Gas.SC.AC.Elec</t>
  </si>
  <si>
    <t>TES_per_household.kWh.BG.Res.HHnew.Thermal.SH.Gas.WH</t>
  </si>
  <si>
    <t>TES_per_household.kWh.BG.Res.HHnew.Thermal.SH.Gas.WH.Gas.NoSolar.Gas</t>
  </si>
  <si>
    <t>TES_per_household.kWh.BG.Res.HHnew.Thermal.SH.Gas.WH.Gas.Solar</t>
  </si>
  <si>
    <t>TES_per_household.kWh.BG.Res.HHnew.Thermal.SH.Gas.WH.Gas.Solar.Gas</t>
  </si>
  <si>
    <t>TES_per_household.kWh.BG.Res.HHnew.Thermal.SH.Gas.WH.Gas.Solar.Solar</t>
  </si>
  <si>
    <t>TES_per_household.kWh.BG.Res.HHnew.Thermal.SH.Gas.WH.Elc.NoSolar.Elec</t>
  </si>
  <si>
    <t>TES_per_household.kWh.BG.Res.HHnew.Thermal.SH.Gas.WH.Elc.Solar</t>
  </si>
  <si>
    <t>TES_per_household.kWh.BG.Res.HHnew.Thermal.SH.Gas.WH.Elc.Solar.Elec</t>
  </si>
  <si>
    <t>TES_per_household.kWh.BG.Res.HHnew.Thermal.SH.Gas.WH.Elc.Solar.Solar</t>
  </si>
  <si>
    <t>TES_per_household.kWh.BG.Res.HHnew.Thermal.SH.Gas.CO</t>
  </si>
  <si>
    <t>TES_per_household.kWh.BG.Res.HHnew.Thermal.SH.Gas.CO.Gas.Gas</t>
  </si>
  <si>
    <t>TES_per_household.kWh.BG.Res.HHnew.Thermal.SH.Gas.CO.Elc.Elec</t>
  </si>
  <si>
    <t>TES_per_household.kWh.BG.Res.HHnew.Thermal.SH.Biomass</t>
  </si>
  <si>
    <t>TES_per_household.kWh.BG.Res.HHnew.Thermal.SH.Biomass.SH</t>
  </si>
  <si>
    <t>TES_per_household.kWh.BG.Res.HHnew.Thermal.SH.Biomass.SH.Biomass</t>
  </si>
  <si>
    <t>TES_per_household.kWh.BG.Res.HHnew.Thermal.SH.Biomass.SH.Elec</t>
  </si>
  <si>
    <t>TES_per_household.kWh.BG.Res.HHnew.Thermal.SH.Biomass.SC</t>
  </si>
  <si>
    <t>TES_per_household.kWh.BG.Res.HHnew.Thermal.SH.Biomass.SC.AC.Elec</t>
  </si>
  <si>
    <t>TES_per_household.kWh.BG.Res.HHnew.Thermal.SH.Biomass.WH</t>
  </si>
  <si>
    <t>TES_per_household.kWh.BG.Res.HHnew.Thermal.SH.Biomass.WH.Biomass.NoSolar.Biomass</t>
  </si>
  <si>
    <t>TES_per_household.kWh.BG.Res.HHnew.Thermal.SH.Biomass.WH.Biomass.Solar</t>
  </si>
  <si>
    <t>TES_per_household.kWh.BG.Res.HHnew.Thermal.SH.Biomass.WH.Biomass.Solar.Biomass</t>
  </si>
  <si>
    <t>TES_per_household.kWh.BG.Res.HHnew.Thermal.SH.Biomass.WH.Biomass.Solar.Solar</t>
  </si>
  <si>
    <t>TES_per_household.kWh.BG.Res.HHnew.Thermal.SH.Biomass.WH.LPG.NoSolar.LPG</t>
  </si>
  <si>
    <t>TES_per_household.kWh.BG.Res.HHnew.Thermal.SH.Biomass.WH.LPG.Solar</t>
  </si>
  <si>
    <t>TES_per_household.kWh.BG.Res.HHnew.Thermal.SH.Biomass.WH.LPG.Solar.LPG</t>
  </si>
  <si>
    <t>TES_per_household.kWh.BG.Res.HHnew.Thermal.SH.Biomass.WH.LPG.Solar.Solar</t>
  </si>
  <si>
    <t>TES_per_household.kWh.BG.Res.HHnew.Thermal.SH.Biomass.WH.Elc.NoSolar.Elec</t>
  </si>
  <si>
    <t>TES_per_household.kWh.BG.Res.HHnew.Thermal.SH.Biomass.WH.Elc.Solar</t>
  </si>
  <si>
    <t>TES_per_household.kWh.BG.Res.HHnew.Thermal.SH.Biomass.WH.Elc.Solar.Elec</t>
  </si>
  <si>
    <t>TES_per_household.kWh.BG.Res.HHnew.Thermal.SH.Biomass.WH.Elc.Solar.Solar</t>
  </si>
  <si>
    <t>TES_per_household.kWh.BG.Res.HHnew.Thermal.SH.Biomass.CO</t>
  </si>
  <si>
    <t>TES_per_household.kWh.BG.Res.HHnew.Thermal.SH.Biomass.CO.Biomass.Biomass</t>
  </si>
  <si>
    <t>TES_per_household.kWh.BG.Res.HHnew.Thermal.SH.Biomass.CO.LPG.LPG</t>
  </si>
  <si>
    <t>TES_per_household.kWh.BG.Res.HHnew.Thermal.SH.Biomass.CO.Elc.Elec</t>
  </si>
  <si>
    <t>TES_per_household.kWh.BG.Res.HHnew.Thermal.SH.Geo</t>
  </si>
  <si>
    <t>TES_per_household.kWh.BG.Res.HHnew.Thermal.SH.Geo.SH</t>
  </si>
  <si>
    <t>TES_per_household.kWh.BG.Res.HHnew.Thermal.SH.Geo.SH.Geo</t>
  </si>
  <si>
    <t>TES_per_household.kWh.BG.Res.HHnew.Thermal.SH.Geo.SH.Elec</t>
  </si>
  <si>
    <t>TES_per_household.kWh.BG.Res.HHnew.Thermal.SH.Geo.SC</t>
  </si>
  <si>
    <t>TES_per_household.kWh.BG.Res.HHnew.Thermal.SH.Geo.SC.AC.Elec</t>
  </si>
  <si>
    <t>TES_per_household.kWh.BG.Res.HHnew.Thermal.SH.Geo.WH</t>
  </si>
  <si>
    <t>TES_per_household.kWh.BG.Res.HHnew.Thermal.SH.Geo.WH.Geo.NoSolar.Geo</t>
  </si>
  <si>
    <t>TES_per_household.kWh.BG.Res.HHnew.Thermal.SH.Geo.WH.Geo.Solar</t>
  </si>
  <si>
    <t>TES_per_household.kWh.BG.Res.HHnew.Thermal.SH.Geo.WH.Geo.Solar.Geo</t>
  </si>
  <si>
    <t>TES_per_household.kWh.BG.Res.HHnew.Thermal.SH.Geo.WH.Geo.Solar.Solar</t>
  </si>
  <si>
    <t>TES_per_household.kWh.BG.Res.HHnew.Thermal.SH.Geo.WH.Elc.NoSolar.Elec</t>
  </si>
  <si>
    <t>TES_per_household.kWh.BG.Res.HHnew.Thermal.SH.Geo.WH.Elc.Solar</t>
  </si>
  <si>
    <t>TES_per_household.kWh.BG.Res.HHnew.Thermal.SH.Geo.WH.Elc.Solar.Elec</t>
  </si>
  <si>
    <t>TES_per_household.kWh.BG.Res.HHnew.Thermal.SH.Geo.WH.Elc.Solar.Solar</t>
  </si>
  <si>
    <t>TES_per_household.kWh.BG.Res.HHnew.Thermal.SH.Geo.CO</t>
  </si>
  <si>
    <t>TES_per_household.kWh.BG.Res.HHnew.Thermal.SH.Geo.CO.LPG.LPG</t>
  </si>
  <si>
    <t>TES_per_household.kWh.BG.Res.HHnew.Thermal.SH.Geo.CO.Elc.Elec</t>
  </si>
  <si>
    <t>TES_per_household.kWh.BG.Res.HHnew.Thermal.SH.DistrHeat</t>
  </si>
  <si>
    <t>TES_per_household.kWh.BG.Res.HHnew.Thermal.SH.DistrHeat.SH</t>
  </si>
  <si>
    <t>TES_per_household.kWh.BG.Res.HHnew.Thermal.SH.DistrHeat.SH.Steam_Distr</t>
  </si>
  <si>
    <t>TES_per_household.kWh.BG.Res.HHnew.Thermal.SH.DistrHeat.SH.Elec</t>
  </si>
  <si>
    <t>TES_per_household.kWh.BG.Res.HHnew.Thermal.SH.DistrHeat.SC</t>
  </si>
  <si>
    <t>TES_per_household.kWh.BG.Res.HHnew.Thermal.SH.DistrHeat.SC.AC.Elec</t>
  </si>
  <si>
    <t>TES_per_household.kWh.BG.Res.HHnew.Thermal.SH.DistrHeat.WH</t>
  </si>
  <si>
    <t>TES_per_household.kWh.BG.Res.HHnew.Thermal.SH.DistrHeat.WH.DistrHeat.NoSolar.Steam_Distr</t>
  </si>
  <si>
    <t>TES_per_household.kWh.BG.Res.HHnew.Thermal.SH.DistrHeat.WH.DistrHeat.Solar</t>
  </si>
  <si>
    <t>TES_per_household.kWh.BG.Res.HHnew.Thermal.SH.DistrHeat.WH.DistrHeat.Solar.Steam_Distr</t>
  </si>
  <si>
    <t>TES_per_household.kWh.BG.Res.HHnew.Thermal.SH.DistrHeat.WH.DistrHeat.Solar.Solar</t>
  </si>
  <si>
    <t>TES_per_household.kWh.BG.Res.HHnew.Thermal.SH.DistrHeat.WH.Elc.NoSolar.Elec</t>
  </si>
  <si>
    <t>TES_per_household.kWh.BG.Res.HHnew.Thermal.SH.DistrHeat.WH.Elc.Solar</t>
  </si>
  <si>
    <t>TES_per_household.kWh.BG.Res.HHnew.Thermal.SH.DistrHeat.WH.Elc.Solar.Elec</t>
  </si>
  <si>
    <t>TES_per_household.kWh.BG.Res.HHnew.Thermal.SH.DistrHeat.WH.Elc.Solar.Solar</t>
  </si>
  <si>
    <t>TES_per_household.kWh.BG.Res.HHnew.Thermal.SH.DistrHeat.CO</t>
  </si>
  <si>
    <t>TES_per_household.kWh.BG.Res.HHnew.Thermal.SH.DistrHeat.CO.LPG.LPG</t>
  </si>
  <si>
    <t>TES_per_household.kWh.BG.Res.HHnew.Thermal.SH.DistrHeat.CO.Elc.Elec</t>
  </si>
  <si>
    <t>TES_per_household.kWh.BG.Res.HHnew.Thermal.SH.AdvElc</t>
  </si>
  <si>
    <t>TES_per_household.kWh.BG.Res.HHnew.Thermal.SH.AdvElc.SH</t>
  </si>
  <si>
    <t>TES_per_household.kWh.BG.Res.HHnew.Thermal.SH.AdvElc.SH.Elec</t>
  </si>
  <si>
    <t>TES_per_household.kWh.BG.Res.HHnew.Thermal.SH.AdvElc.SC</t>
  </si>
  <si>
    <t>TES_per_household.kWh.BG.Res.HHnew.Thermal.SH.AdvElc.SC.AC.Elec</t>
  </si>
  <si>
    <t>TES_per_household.kWh.BG.Res.HHnew.Thermal.SH.AdvElc.WH</t>
  </si>
  <si>
    <t>TES_per_household.kWh.BG.Res.HHnew.Thermal.SH.AdvElc.WH.LPG.NoSolar.LPG</t>
  </si>
  <si>
    <t>TES_per_household.kWh.BG.Res.HHnew.Thermal.SH.AdvElc.WH.LPG.Solar</t>
  </si>
  <si>
    <t>TES_per_household.kWh.BG.Res.HHnew.Thermal.SH.AdvElc.WH.LPG.Solar.LPG</t>
  </si>
  <si>
    <t>TES_per_household.kWh.BG.Res.HHnew.Thermal.SH.AdvElc.WH.LPG.Solar.Solar</t>
  </si>
  <si>
    <t>TES_per_household.kWh.BG.Res.HHnew.Thermal.SH.AdvElc.WH.Elc.NoSolar.Elec</t>
  </si>
  <si>
    <t>TES_per_household.kWh.BG.Res.HHnew.Thermal.SH.AdvElc.WH.Elc.Solar</t>
  </si>
  <si>
    <t>TES_per_household.kWh.BG.Res.HHnew.Thermal.SH.AdvElc.WH.Elc.Solar.Elec</t>
  </si>
  <si>
    <t>TES_per_household.kWh.BG.Res.HHnew.Thermal.SH.AdvElc.WH.Elc.Solar.Solar</t>
  </si>
  <si>
    <t>TES_per_household.kWh.BG.Res.HHnew.Thermal.SH.AdvElc.CO</t>
  </si>
  <si>
    <t>TES_per_household.kWh.BG.Res.HHnew.Thermal.SH.AdvElc.CO.LPG.LPG</t>
  </si>
  <si>
    <t>TES_per_household.kWh.BG.Res.HHnew.Thermal.SH.AdvElc.CO.Elc.Elec</t>
  </si>
  <si>
    <t>TES_per_household.kWh.BG.Res.HHnew.Thermal.SH.ConvElc</t>
  </si>
  <si>
    <t>TES_per_household.kWh.BG.Res.HHnew.Thermal.SH.ConvElc.SH</t>
  </si>
  <si>
    <t>TES_per_household.kWh.BG.Res.HHnew.Thermal.SH.ConvElc.SH.Elec</t>
  </si>
  <si>
    <t>TES_per_household.kWh.BG.Res.HHnew.Thermal.SH.ConvElc.SC</t>
  </si>
  <si>
    <t>TES_per_household.kWh.BG.Res.HHnew.Thermal.SH.ConvElc.SC.AC.Elec</t>
  </si>
  <si>
    <t>TES_per_household.kWh.BG.Res.HHnew.Thermal.SH.ConvElc.WH</t>
  </si>
  <si>
    <t>TES_per_household.kWh.BG.Res.HHnew.Thermal.SH.ConvElc.WH.LPG.NoSolar.LPG</t>
  </si>
  <si>
    <t>TES_per_household.kWh.BG.Res.HHnew.Thermal.SH.ConvElc.WH.LPG.Solar</t>
  </si>
  <si>
    <t>TES_per_household.kWh.BG.Res.HHnew.Thermal.SH.ConvElc.WH.LPG.Solar.LPG</t>
  </si>
  <si>
    <t>TES_per_household.kWh.BG.Res.HHnew.Thermal.SH.ConvElc.WH.LPG.Solar.Solar</t>
  </si>
  <si>
    <t>TES_per_household.kWh.BG.Res.HHnew.Thermal.SH.ConvElc.WH.Elc.NoSolar.Elec</t>
  </si>
  <si>
    <t>TES_per_household.kWh.BG.Res.HHnew.Thermal.SH.ConvElc.WH.Elc.Solar</t>
  </si>
  <si>
    <t>TES_per_household.kWh.BG.Res.HHnew.Thermal.SH.ConvElc.WH.Elc.Solar.Elec</t>
  </si>
  <si>
    <t>TES_per_household.kWh.BG.Res.HHnew.Thermal.SH.ConvElc.WH.Elc.Solar.Solar</t>
  </si>
  <si>
    <t>TES_per_household.kWh.BG.Res.HHnew.Thermal.SH.ConvElc.CO</t>
  </si>
  <si>
    <t>TES_per_household.kWh.BG.Res.HHnew.Thermal.SH.ConvElc.CO.LPG.LPG</t>
  </si>
  <si>
    <t>TES_per_household.kWh.BG.Res.HHnew.Thermal.SH.ConvElc.CO.Elc.Elec</t>
  </si>
  <si>
    <t>EMI_per_household.kgCO2.BG.Res.HHnew.Thermal.SH.Solids</t>
  </si>
  <si>
    <t>EMI_per_household.kgCO2.BG.Res.HHnew.Thermal.SH.Solids.SH</t>
  </si>
  <si>
    <t>EMI_per_household.kgCO2.BG.Res.HHnew.Thermal.SH.Solids.SH.Solids</t>
  </si>
  <si>
    <t>EMI_per_household.kgCO2.BG.Res.HHnew.Thermal.SH.Solids.SH.Elec</t>
  </si>
  <si>
    <t>EMI_per_household.kgCO2.BG.Res.HHnew.Thermal.SH.Solids.SC</t>
  </si>
  <si>
    <t>EMI_per_household.kgCO2.BG.Res.HHnew.Thermal.SH.Solids.SC.AC.Elec</t>
  </si>
  <si>
    <t>EMI_per_household.kgCO2.BG.Res.HHnew.Thermal.SH.Solids.WH</t>
  </si>
  <si>
    <t>EMI_per_household.kgCO2.BG.Res.HHnew.Thermal.SH.Solids.WH.Solids.NoSolar.Solids</t>
  </si>
  <si>
    <t>EMI_per_household.kgCO2.BG.Res.HHnew.Thermal.SH.Solids.WH.LPG.NoSolar.LPG</t>
  </si>
  <si>
    <t>EMI_per_household.kgCO2.BG.Res.HHnew.Thermal.SH.Solids.WH.LPG.Solar</t>
  </si>
  <si>
    <t>EMI_per_household.kgCO2.BG.Res.HHnew.Thermal.SH.Solids.WH.LPG.Solar.LPG</t>
  </si>
  <si>
    <t>EMI_per_household.kgCO2.BG.Res.HHnew.Thermal.SH.Solids.WH.LPG.Solar.Solar</t>
  </si>
  <si>
    <t>EMI_per_household.kgCO2.BG.Res.HHnew.Thermal.SH.Solids.WH.Elc.NoSolar.Elec</t>
  </si>
  <si>
    <t>EMI_per_household.kgCO2.BG.Res.HHnew.Thermal.SH.Solids.WH.Elc.Solar</t>
  </si>
  <si>
    <t>EMI_per_household.kgCO2.BG.Res.HHnew.Thermal.SH.Solids.WH.Elc.Solar.Elec</t>
  </si>
  <si>
    <t>EMI_per_household.kgCO2.BG.Res.HHnew.Thermal.SH.Solids.WH.Elc.Solar.Solar</t>
  </si>
  <si>
    <t>EMI_per_household.kgCO2.BG.Res.HHnew.Thermal.SH.Solids.CO</t>
  </si>
  <si>
    <t>EMI_per_household.kgCO2.BG.Res.HHnew.Thermal.SH.Solids.CO.Solids.Solids</t>
  </si>
  <si>
    <t>EMI_per_household.kgCO2.BG.Res.HHnew.Thermal.SH.Solids.CO.LPG.LPG</t>
  </si>
  <si>
    <t>EMI_per_household.kgCO2.BG.Res.HHnew.Thermal.SH.Solids.CO.Elc.Elec</t>
  </si>
  <si>
    <t>EMI_per_household.kgCO2.BG.Res.HHnew.Thermal.SH.LPG</t>
  </si>
  <si>
    <t>EMI_per_household.kgCO2.BG.Res.HHnew.Thermal.SH.LPG.SH</t>
  </si>
  <si>
    <t>EMI_per_household.kgCO2.BG.Res.HHnew.Thermal.SH.LPG.SH.LPG</t>
  </si>
  <si>
    <t>EMI_per_household.kgCO2.BG.Res.HHnew.Thermal.SH.LPG.SH.Elec</t>
  </si>
  <si>
    <t>EMI_per_household.kgCO2.BG.Res.HHnew.Thermal.SH.LPG.SC</t>
  </si>
  <si>
    <t>EMI_per_household.kgCO2.BG.Res.HHnew.Thermal.SH.LPG.SC.AC.Elec</t>
  </si>
  <si>
    <t>EMI_per_household.kgCO2.BG.Res.HHnew.Thermal.SH.LPG.WH</t>
  </si>
  <si>
    <t>EMI_per_household.kgCO2.BG.Res.HHnew.Thermal.SH.LPG.WH.LPG.NoSolar.LPG</t>
  </si>
  <si>
    <t>EMI_per_household.kgCO2.BG.Res.HHnew.Thermal.SH.LPG.WH.LPG.Solar</t>
  </si>
  <si>
    <t>EMI_per_household.kgCO2.BG.Res.HHnew.Thermal.SH.LPG.WH.LPG.Solar.LPG</t>
  </si>
  <si>
    <t>EMI_per_household.kgCO2.BG.Res.HHnew.Thermal.SH.LPG.WH.LPG.Solar.Solar</t>
  </si>
  <si>
    <t>EMI_per_household.kgCO2.BG.Res.HHnew.Thermal.SH.LPG.WH.Elc.NoSolar.Elec</t>
  </si>
  <si>
    <t>EMI_per_household.kgCO2.BG.Res.HHnew.Thermal.SH.LPG.WH.Elc.Solar</t>
  </si>
  <si>
    <t>EMI_per_household.kgCO2.BG.Res.HHnew.Thermal.SH.LPG.WH.Elc.Solar.Elec</t>
  </si>
  <si>
    <t>EMI_per_household.kgCO2.BG.Res.HHnew.Thermal.SH.LPG.WH.Elc.Solar.Solar</t>
  </si>
  <si>
    <t>EMI_per_household.kgCO2.BG.Res.HHnew.Thermal.SH.LPG.CO</t>
  </si>
  <si>
    <t>EMI_per_household.kgCO2.BG.Res.HHnew.Thermal.SH.LPG.CO.LPG.LPG</t>
  </si>
  <si>
    <t>EMI_per_household.kgCO2.BG.Res.HHnew.Thermal.SH.LPG.CO.Elc.Elec</t>
  </si>
  <si>
    <t>EMI_per_household.kgCO2.BG.Res.HHnew.Thermal.SH.Oil</t>
  </si>
  <si>
    <t>EMI_per_household.kgCO2.BG.Res.HHnew.Thermal.SH.Oil.SH</t>
  </si>
  <si>
    <t>EMI_per_household.kgCO2.BG.Res.HHnew.Thermal.SH.Oil.SH.Oil</t>
  </si>
  <si>
    <t>EMI_per_household.kgCO2.BG.Res.HHnew.Thermal.SH.Oil.SH.Elec</t>
  </si>
  <si>
    <t>EMI_per_household.kgCO2.BG.Res.HHnew.Thermal.SH.Oil.SC</t>
  </si>
  <si>
    <t>EMI_per_household.kgCO2.BG.Res.HHnew.Thermal.SH.Oil.SC.AC.Elec</t>
  </si>
  <si>
    <t>EMI_per_household.kgCO2.BG.Res.HHnew.Thermal.SH.Oil.WH</t>
  </si>
  <si>
    <t>EMI_per_household.kgCO2.BG.Res.HHnew.Thermal.SH.Oil.WH.Oil.NoSolar.Oil</t>
  </si>
  <si>
    <t>EMI_per_household.kgCO2.BG.Res.HHnew.Thermal.SH.Oil.WH.Oil.Solar</t>
  </si>
  <si>
    <t>EMI_per_household.kgCO2.BG.Res.HHnew.Thermal.SH.Oil.WH.Oil.Solar.Oil</t>
  </si>
  <si>
    <t>EMI_per_household.kgCO2.BG.Res.HHnew.Thermal.SH.Oil.WH.Oil.Solar.Solar</t>
  </si>
  <si>
    <t>EMI_per_household.kgCO2.BG.Res.HHnew.Thermal.SH.Oil.WH.Elc.NoSolar.Elec</t>
  </si>
  <si>
    <t>EMI_per_household.kgCO2.BG.Res.HHnew.Thermal.SH.Oil.WH.Elc.Solar</t>
  </si>
  <si>
    <t>EMI_per_household.kgCO2.BG.Res.HHnew.Thermal.SH.Oil.WH.Elc.Solar.Elec</t>
  </si>
  <si>
    <t>EMI_per_household.kgCO2.BG.Res.HHnew.Thermal.SH.Oil.WH.Elc.Solar.Solar</t>
  </si>
  <si>
    <t>EMI_per_household.kgCO2.BG.Res.HHnew.Thermal.SH.Oil.CO</t>
  </si>
  <si>
    <t>EMI_per_household.kgCO2.BG.Res.HHnew.Thermal.SH.Oil.CO.LPG.LPG</t>
  </si>
  <si>
    <t>EMI_per_household.kgCO2.BG.Res.HHnew.Thermal.SH.Oil.CO.Elc.Elec</t>
  </si>
  <si>
    <t>EMI_per_household.kgCO2.BG.Res.HHnew.Thermal.SH.Gas</t>
  </si>
  <si>
    <t>EMI_per_household.kgCO2.BG.Res.HHnew.Thermal.SH.Gas.SH</t>
  </si>
  <si>
    <t>EMI_per_household.kgCO2.BG.Res.HHnew.Thermal.SH.Gas.SH.Gas</t>
  </si>
  <si>
    <t>EMI_per_household.kgCO2.BG.Res.HHnew.Thermal.SH.Gas.SH.Elec</t>
  </si>
  <si>
    <t>EMI_per_household.kgCO2.BG.Res.HHnew.Thermal.SH.Gas.SC</t>
  </si>
  <si>
    <t>EMI_per_household.kgCO2.BG.Res.HHnew.Thermal.SH.Gas.SC.AC.Elec</t>
  </si>
  <si>
    <t>EMI_per_household.kgCO2.BG.Res.HHnew.Thermal.SH.Gas.WH</t>
  </si>
  <si>
    <t>EMI_per_household.kgCO2.BG.Res.HHnew.Thermal.SH.Gas.WH.Gas.NoSolar.Gas</t>
  </si>
  <si>
    <t>EMI_per_household.kgCO2.BG.Res.HHnew.Thermal.SH.Gas.WH.Gas.Solar</t>
  </si>
  <si>
    <t>EMI_per_household.kgCO2.BG.Res.HHnew.Thermal.SH.Gas.WH.Gas.Solar.Gas</t>
  </si>
  <si>
    <t>EMI_per_household.kgCO2.BG.Res.HHnew.Thermal.SH.Gas.WH.Gas.Solar.Solar</t>
  </si>
  <si>
    <t>EMI_per_household.kgCO2.BG.Res.HHnew.Thermal.SH.Gas.WH.Elc.NoSolar.Elec</t>
  </si>
  <si>
    <t>EMI_per_household.kgCO2.BG.Res.HHnew.Thermal.SH.Gas.WH.Elc.Solar</t>
  </si>
  <si>
    <t>EMI_per_household.kgCO2.BG.Res.HHnew.Thermal.SH.Gas.WH.Elc.Solar.Elec</t>
  </si>
  <si>
    <t>EMI_per_household.kgCO2.BG.Res.HHnew.Thermal.SH.Gas.WH.Elc.Solar.Solar</t>
  </si>
  <si>
    <t>EMI_per_household.kgCO2.BG.Res.HHnew.Thermal.SH.Gas.CO</t>
  </si>
  <si>
    <t>EMI_per_household.kgCO2.BG.Res.HHnew.Thermal.SH.Gas.CO.Gas.Gas</t>
  </si>
  <si>
    <t>EMI_per_household.kgCO2.BG.Res.HHnew.Thermal.SH.Gas.CO.Elc.Elec</t>
  </si>
  <si>
    <t>EMI_per_household.kgCO2.BG.Res.HHnew.Thermal.SH.Biomass</t>
  </si>
  <si>
    <t>EMI_per_household.kgCO2.BG.Res.HHnew.Thermal.SH.Biomass.SH</t>
  </si>
  <si>
    <t>EMI_per_household.kgCO2.BG.Res.HHnew.Thermal.SH.Biomass.SH.Biomass</t>
  </si>
  <si>
    <t>EMI_per_household.kgCO2.BG.Res.HHnew.Thermal.SH.Biomass.SH.Elec</t>
  </si>
  <si>
    <t>EMI_per_household.kgCO2.BG.Res.HHnew.Thermal.SH.Biomass.SC</t>
  </si>
  <si>
    <t>EMI_per_household.kgCO2.BG.Res.HHnew.Thermal.SH.Biomass.SC.AC.Elec</t>
  </si>
  <si>
    <t>EMI_per_household.kgCO2.BG.Res.HHnew.Thermal.SH.Biomass.WH</t>
  </si>
  <si>
    <t>EMI_per_household.kgCO2.BG.Res.HHnew.Thermal.SH.Biomass.WH.Biomass.NoSolar.Biomass</t>
  </si>
  <si>
    <t>EMI_per_household.kgCO2.BG.Res.HHnew.Thermal.SH.Biomass.WH.Biomass.Solar</t>
  </si>
  <si>
    <t>EMI_per_household.kgCO2.BG.Res.HHnew.Thermal.SH.Biomass.WH.Biomass.Solar.Biomass</t>
  </si>
  <si>
    <t>EMI_per_household.kgCO2.BG.Res.HHnew.Thermal.SH.Biomass.WH.Biomass.Solar.Solar</t>
  </si>
  <si>
    <t>EMI_per_household.kgCO2.BG.Res.HHnew.Thermal.SH.Biomass.WH.LPG.NoSolar.LPG</t>
  </si>
  <si>
    <t>EMI_per_household.kgCO2.BG.Res.HHnew.Thermal.SH.Biomass.WH.LPG.Solar</t>
  </si>
  <si>
    <t>EMI_per_household.kgCO2.BG.Res.HHnew.Thermal.SH.Biomass.WH.LPG.Solar.LPG</t>
  </si>
  <si>
    <t>EMI_per_household.kgCO2.BG.Res.HHnew.Thermal.SH.Biomass.WH.LPG.Solar.Solar</t>
  </si>
  <si>
    <t>EMI_per_household.kgCO2.BG.Res.HHnew.Thermal.SH.Biomass.WH.Elc.NoSolar.Elec</t>
  </si>
  <si>
    <t>EMI_per_household.kgCO2.BG.Res.HHnew.Thermal.SH.Biomass.WH.Elc.Solar</t>
  </si>
  <si>
    <t>EMI_per_household.kgCO2.BG.Res.HHnew.Thermal.SH.Biomass.WH.Elc.Solar.Elec</t>
  </si>
  <si>
    <t>EMI_per_household.kgCO2.BG.Res.HHnew.Thermal.SH.Biomass.WH.Elc.Solar.Solar</t>
  </si>
  <si>
    <t>EMI_per_household.kgCO2.BG.Res.HHnew.Thermal.SH.Biomass.CO</t>
  </si>
  <si>
    <t>EMI_per_household.kgCO2.BG.Res.HHnew.Thermal.SH.Biomass.CO.Biomass.Biomass</t>
  </si>
  <si>
    <t>EMI_per_household.kgCO2.BG.Res.HHnew.Thermal.SH.Biomass.CO.LPG.LPG</t>
  </si>
  <si>
    <t>EMI_per_household.kgCO2.BG.Res.HHnew.Thermal.SH.Biomass.CO.Elc.Elec</t>
  </si>
  <si>
    <t>EMI_per_household.kgCO2.BG.Res.HHnew.Thermal.SH.Geo</t>
  </si>
  <si>
    <t>EMI_per_household.kgCO2.BG.Res.HHnew.Thermal.SH.Geo.SH</t>
  </si>
  <si>
    <t>EMI_per_household.kgCO2.BG.Res.HHnew.Thermal.SH.Geo.SH.Geo</t>
  </si>
  <si>
    <t>EMI_per_household.kgCO2.BG.Res.HHnew.Thermal.SH.Geo.SH.Elec</t>
  </si>
  <si>
    <t>EMI_per_household.kgCO2.BG.Res.HHnew.Thermal.SH.Geo.SC</t>
  </si>
  <si>
    <t>EMI_per_household.kgCO2.BG.Res.HHnew.Thermal.SH.Geo.SC.AC.Elec</t>
  </si>
  <si>
    <t>EMI_per_household.kgCO2.BG.Res.HHnew.Thermal.SH.Geo.WH</t>
  </si>
  <si>
    <t>EMI_per_household.kgCO2.BG.Res.HHnew.Thermal.SH.Geo.WH.Geo.NoSolar.Geo</t>
  </si>
  <si>
    <t>EMI_per_household.kgCO2.BG.Res.HHnew.Thermal.SH.Geo.WH.Geo.Solar</t>
  </si>
  <si>
    <t>EMI_per_household.kgCO2.BG.Res.HHnew.Thermal.SH.Geo.WH.Geo.Solar.Geo</t>
  </si>
  <si>
    <t>EMI_per_household.kgCO2.BG.Res.HHnew.Thermal.SH.Geo.WH.Geo.Solar.Solar</t>
  </si>
  <si>
    <t>EMI_per_household.kgCO2.BG.Res.HHnew.Thermal.SH.Geo.WH.Elc.NoSolar.Elec</t>
  </si>
  <si>
    <t>EMI_per_household.kgCO2.BG.Res.HHnew.Thermal.SH.Geo.WH.Elc.Solar</t>
  </si>
  <si>
    <t>EMI_per_household.kgCO2.BG.Res.HHnew.Thermal.SH.Geo.WH.Elc.Solar.Elec</t>
  </si>
  <si>
    <t>EMI_per_household.kgCO2.BG.Res.HHnew.Thermal.SH.Geo.WH.Elc.Solar.Solar</t>
  </si>
  <si>
    <t>EMI_per_household.kgCO2.BG.Res.HHnew.Thermal.SH.Geo.CO</t>
  </si>
  <si>
    <t>EMI_per_household.kgCO2.BG.Res.HHnew.Thermal.SH.Geo.CO.LPG.LPG</t>
  </si>
  <si>
    <t>EMI_per_household.kgCO2.BG.Res.HHnew.Thermal.SH.Geo.CO.Elc.Elec</t>
  </si>
  <si>
    <t>EMI_per_household.kgCO2.BG.Res.HHnew.Thermal.SH.DistrHeat</t>
  </si>
  <si>
    <t>EMI_per_household.kgCO2.BG.Res.HHnew.Thermal.SH.DistrHeat.SH</t>
  </si>
  <si>
    <t>EMI_per_household.kgCO2.BG.Res.HHnew.Thermal.SH.DistrHeat.SH.Steam_Distr</t>
  </si>
  <si>
    <t>EMI_per_household.kgCO2.BG.Res.HHnew.Thermal.SH.DistrHeat.SH.Elec</t>
  </si>
  <si>
    <t>EMI_per_household.kgCO2.BG.Res.HHnew.Thermal.SH.DistrHeat.SC</t>
  </si>
  <si>
    <t>EMI_per_household.kgCO2.BG.Res.HHnew.Thermal.SH.DistrHeat.SC.AC.Elec</t>
  </si>
  <si>
    <t>EMI_per_household.kgCO2.BG.Res.HHnew.Thermal.SH.DistrHeat.WH</t>
  </si>
  <si>
    <t>EMI_per_household.kgCO2.BG.Res.HHnew.Thermal.SH.DistrHeat.WH.DistrHeat.NoSolar.Steam_Distr</t>
  </si>
  <si>
    <t>EMI_per_household.kgCO2.BG.Res.HHnew.Thermal.SH.DistrHeat.WH.DistrHeat.Solar</t>
  </si>
  <si>
    <t>EMI_per_household.kgCO2.BG.Res.HHnew.Thermal.SH.DistrHeat.WH.DistrHeat.Solar.Steam_Distr</t>
  </si>
  <si>
    <t>EMI_per_household.kgCO2.BG.Res.HHnew.Thermal.SH.DistrHeat.WH.DistrHeat.Solar.Solar</t>
  </si>
  <si>
    <t>EMI_per_household.kgCO2.BG.Res.HHnew.Thermal.SH.DistrHeat.WH.Elc.NoSolar.Elec</t>
  </si>
  <si>
    <t>EMI_per_household.kgCO2.BG.Res.HHnew.Thermal.SH.DistrHeat.WH.Elc.Solar</t>
  </si>
  <si>
    <t>EMI_per_household.kgCO2.BG.Res.HHnew.Thermal.SH.DistrHeat.WH.Elc.Solar.Elec</t>
  </si>
  <si>
    <t>EMI_per_household.kgCO2.BG.Res.HHnew.Thermal.SH.DistrHeat.WH.Elc.Solar.Solar</t>
  </si>
  <si>
    <t>EMI_per_household.kgCO2.BG.Res.HHnew.Thermal.SH.DistrHeat.CO</t>
  </si>
  <si>
    <t>EMI_per_household.kgCO2.BG.Res.HHnew.Thermal.SH.DistrHeat.CO.LPG.LPG</t>
  </si>
  <si>
    <t>EMI_per_household.kgCO2.BG.Res.HHnew.Thermal.SH.DistrHeat.CO.Elc.Elec</t>
  </si>
  <si>
    <t>EMI_per_household.kgCO2.BG.Res.HHnew.Thermal.SH.AdvElc</t>
  </si>
  <si>
    <t>EMI_per_household.kgCO2.BG.Res.HHnew.Thermal.SH.AdvElc.SH</t>
  </si>
  <si>
    <t>EMI_per_household.kgCO2.BG.Res.HHnew.Thermal.SH.AdvElc.SH.Elec</t>
  </si>
  <si>
    <t>EMI_per_household.kgCO2.BG.Res.HHnew.Thermal.SH.AdvElc.SC</t>
  </si>
  <si>
    <t>EMI_per_household.kgCO2.BG.Res.HHnew.Thermal.SH.AdvElc.SC.AC.Elec</t>
  </si>
  <si>
    <t>EMI_per_household.kgCO2.BG.Res.HHnew.Thermal.SH.AdvElc.WH</t>
  </si>
  <si>
    <t>EMI_per_household.kgCO2.BG.Res.HHnew.Thermal.SH.AdvElc.WH.LPG.NoSolar.LPG</t>
  </si>
  <si>
    <t>EMI_per_household.kgCO2.BG.Res.HHnew.Thermal.SH.AdvElc.WH.LPG.Solar</t>
  </si>
  <si>
    <t>EMI_per_household.kgCO2.BG.Res.HHnew.Thermal.SH.AdvElc.WH.LPG.Solar.LPG</t>
  </si>
  <si>
    <t>EMI_per_household.kgCO2.BG.Res.HHnew.Thermal.SH.AdvElc.WH.LPG.Solar.Solar</t>
  </si>
  <si>
    <t>EMI_per_household.kgCO2.BG.Res.HHnew.Thermal.SH.AdvElc.WH.Elc.NoSolar.Elec</t>
  </si>
  <si>
    <t>EMI_per_household.kgCO2.BG.Res.HHnew.Thermal.SH.AdvElc.WH.Elc.Solar</t>
  </si>
  <si>
    <t>EMI_per_household.kgCO2.BG.Res.HHnew.Thermal.SH.AdvElc.WH.Elc.Solar.Elec</t>
  </si>
  <si>
    <t>EMI_per_household.kgCO2.BG.Res.HHnew.Thermal.SH.AdvElc.WH.Elc.Solar.Solar</t>
  </si>
  <si>
    <t>EMI_per_household.kgCO2.BG.Res.HHnew.Thermal.SH.AdvElc.CO</t>
  </si>
  <si>
    <t>EMI_per_household.kgCO2.BG.Res.HHnew.Thermal.SH.AdvElc.CO.LPG.LPG</t>
  </si>
  <si>
    <t>EMI_per_household.kgCO2.BG.Res.HHnew.Thermal.SH.AdvElc.CO.Elc.Elec</t>
  </si>
  <si>
    <t>EMI_per_household.kgCO2.BG.Res.HHnew.Thermal.SH.ConvElc</t>
  </si>
  <si>
    <t>EMI_per_household.kgCO2.BG.Res.HHnew.Thermal.SH.ConvElc.SH</t>
  </si>
  <si>
    <t>EMI_per_household.kgCO2.BG.Res.HHnew.Thermal.SH.ConvElc.SH.Elec</t>
  </si>
  <si>
    <t>EMI_per_household.kgCO2.BG.Res.HHnew.Thermal.SH.ConvElc.SC</t>
  </si>
  <si>
    <t>EMI_per_household.kgCO2.BG.Res.HHnew.Thermal.SH.ConvElc.SC.AC.Elec</t>
  </si>
  <si>
    <t>EMI_per_household.kgCO2.BG.Res.HHnew.Thermal.SH.ConvElc.WH</t>
  </si>
  <si>
    <t>EMI_per_household.kgCO2.BG.Res.HHnew.Thermal.SH.ConvElc.WH.LPG.NoSolar.LPG</t>
  </si>
  <si>
    <t>EMI_per_household.kgCO2.BG.Res.HHnew.Thermal.SH.ConvElc.WH.LPG.Solar</t>
  </si>
  <si>
    <t>EMI_per_household.kgCO2.BG.Res.HHnew.Thermal.SH.ConvElc.WH.LPG.Solar.LPG</t>
  </si>
  <si>
    <t>EMI_per_household.kgCO2.BG.Res.HHnew.Thermal.SH.ConvElc.WH.LPG.Solar.Solar</t>
  </si>
  <si>
    <t>EMI_per_household.kgCO2.BG.Res.HHnew.Thermal.SH.ConvElc.WH.Elc.NoSolar.Elec</t>
  </si>
  <si>
    <t>EMI_per_household.kgCO2.BG.Res.HHnew.Thermal.SH.ConvElc.WH.Elc.Solar</t>
  </si>
  <si>
    <t>EMI_per_household.kgCO2.BG.Res.HHnew.Thermal.SH.ConvElc.WH.Elc.Solar.Elec</t>
  </si>
  <si>
    <t>EMI_per_household.kgCO2.BG.Res.HHnew.Thermal.SH.ConvElc.WH.Elc.Solar.Solar</t>
  </si>
  <si>
    <t>EMI_per_household.kgCO2.BG.Res.HHnew.Thermal.SH.ConvElc.CO</t>
  </si>
  <si>
    <t>EMI_per_household.kgCO2.BG.Res.HHnew.Thermal.SH.ConvElc.CO.LPG.LPG</t>
  </si>
  <si>
    <t>EMI_per_household.kgCO2.BG.Res.HHnew.Thermal.SH.ConvElc.CO.Elc.Elec</t>
  </si>
  <si>
    <t>BG - Final energy consumption of new and renovated households per surface area (detailed structure)</t>
  </si>
  <si>
    <t>FEC_per_sqm.kWh.BG.Res.HHnew.Thermal.SH.Solids</t>
  </si>
  <si>
    <t>FEC_per_sqm.kWh.BG.Res.HHnew.Thermal.SH.Solids.SH</t>
  </si>
  <si>
    <t>FEC_per_sqm.kWh.BG.Res.HHnew.Thermal.SH.Solids.SH.Solids</t>
  </si>
  <si>
    <t>FEC_per_sqm.kWh.BG.Res.HHnew.Thermal.SH.Solids.SH.Elec</t>
  </si>
  <si>
    <t>FEC_per_sqm.kWh.BG.Res.HHnew.Thermal.SH.Solids.SC</t>
  </si>
  <si>
    <t>FEC_per_sqm.kWh.BG.Res.HHnew.Thermal.SH.Solids.SC.AC.Elec</t>
  </si>
  <si>
    <t>FEC_per_sqm.kWh.BG.Res.HHnew.Thermal.SH.Solids.WH</t>
  </si>
  <si>
    <t>FEC_per_sqm.kWh.BG.Res.HHnew.Thermal.SH.Solids.WH.Solids.NoSolar.Solids</t>
  </si>
  <si>
    <t>FEC_per_sqm.kWh.BG.Res.HHnew.Thermal.SH.Solids.WH.LPG.NoSolar.LPG</t>
  </si>
  <si>
    <t>FEC_per_sqm.kWh.BG.Res.HHnew.Thermal.SH.Solids.WH.LPG.Solar</t>
  </si>
  <si>
    <t>FEC_per_sqm.kWh.BG.Res.HHnew.Thermal.SH.Solids.WH.LPG.Solar.LPG</t>
  </si>
  <si>
    <t>FEC_per_sqm.kWh.BG.Res.HHnew.Thermal.SH.Solids.WH.LPG.Solar.Solar</t>
  </si>
  <si>
    <t>FEC_per_sqm.kWh.BG.Res.HHnew.Thermal.SH.Solids.WH.Elc.NoSolar.Elec</t>
  </si>
  <si>
    <t>FEC_per_sqm.kWh.BG.Res.HHnew.Thermal.SH.Solids.WH.Elc.Solar</t>
  </si>
  <si>
    <t>FEC_per_sqm.kWh.BG.Res.HHnew.Thermal.SH.Solids.WH.Elc.Solar.Elec</t>
  </si>
  <si>
    <t>FEC_per_sqm.kWh.BG.Res.HHnew.Thermal.SH.Solids.WH.Elc.Solar.Solar</t>
  </si>
  <si>
    <t>FEC_per_sqm.kWh.BG.Res.HHnew.Thermal.SH.Solids.CO</t>
  </si>
  <si>
    <t>FEC_per_sqm.kWh.BG.Res.HHnew.Thermal.SH.Solids.CO.Solids.Solids</t>
  </si>
  <si>
    <t>FEC_per_sqm.kWh.BG.Res.HHnew.Thermal.SH.Solids.CO.LPG.LPG</t>
  </si>
  <si>
    <t>FEC_per_sqm.kWh.BG.Res.HHnew.Thermal.SH.Solids.CO.Elc.Elec</t>
  </si>
  <si>
    <t>FEC_per_sqm.kWh.BG.Res.HHnew.Thermal.SH.LPG</t>
  </si>
  <si>
    <t>FEC_per_sqm.kWh.BG.Res.HHnew.Thermal.SH.LPG.SH</t>
  </si>
  <si>
    <t>FEC_per_sqm.kWh.BG.Res.HHnew.Thermal.SH.LPG.SH.LPG</t>
  </si>
  <si>
    <t>FEC_per_sqm.kWh.BG.Res.HHnew.Thermal.SH.LPG.SH.Elec</t>
  </si>
  <si>
    <t>FEC_per_sqm.kWh.BG.Res.HHnew.Thermal.SH.LPG.SC</t>
  </si>
  <si>
    <t>FEC_per_sqm.kWh.BG.Res.HHnew.Thermal.SH.LPG.SC.AC.Elec</t>
  </si>
  <si>
    <t>FEC_per_sqm.kWh.BG.Res.HHnew.Thermal.SH.LPG.WH</t>
  </si>
  <si>
    <t>FEC_per_sqm.kWh.BG.Res.HHnew.Thermal.SH.LPG.WH.LPG.NoSolar.LPG</t>
  </si>
  <si>
    <t>FEC_per_sqm.kWh.BG.Res.HHnew.Thermal.SH.LPG.WH.LPG.Solar</t>
  </si>
  <si>
    <t>FEC_per_sqm.kWh.BG.Res.HHnew.Thermal.SH.LPG.WH.LPG.Solar.LPG</t>
  </si>
  <si>
    <t>FEC_per_sqm.kWh.BG.Res.HHnew.Thermal.SH.LPG.WH.LPG.Solar.Solar</t>
  </si>
  <si>
    <t>FEC_per_sqm.kWh.BG.Res.HHnew.Thermal.SH.LPG.WH.Elc.NoSolar.Elec</t>
  </si>
  <si>
    <t>FEC_per_sqm.kWh.BG.Res.HHnew.Thermal.SH.LPG.WH.Elc.Solar</t>
  </si>
  <si>
    <t>FEC_per_sqm.kWh.BG.Res.HHnew.Thermal.SH.LPG.WH.Elc.Solar.Elec</t>
  </si>
  <si>
    <t>FEC_per_sqm.kWh.BG.Res.HHnew.Thermal.SH.LPG.WH.Elc.Solar.Solar</t>
  </si>
  <si>
    <t>FEC_per_sqm.kWh.BG.Res.HHnew.Thermal.SH.LPG.CO</t>
  </si>
  <si>
    <t>FEC_per_sqm.kWh.BG.Res.HHnew.Thermal.SH.LPG.CO.LPG.LPG</t>
  </si>
  <si>
    <t>FEC_per_sqm.kWh.BG.Res.HHnew.Thermal.SH.LPG.CO.Elc.Elec</t>
  </si>
  <si>
    <t>FEC_per_sqm.kWh.BG.Res.HHnew.Thermal.SH.Oil</t>
  </si>
  <si>
    <t>FEC_per_sqm.kWh.BG.Res.HHnew.Thermal.SH.Oil.SH</t>
  </si>
  <si>
    <t>FEC_per_sqm.kWh.BG.Res.HHnew.Thermal.SH.Oil.SH.Oil</t>
  </si>
  <si>
    <t>FEC_per_sqm.kWh.BG.Res.HHnew.Thermal.SH.Oil.SH.Elec</t>
  </si>
  <si>
    <t>FEC_per_sqm.kWh.BG.Res.HHnew.Thermal.SH.Oil.SC</t>
  </si>
  <si>
    <t>FEC_per_sqm.kWh.BG.Res.HHnew.Thermal.SH.Oil.SC.AC.Elec</t>
  </si>
  <si>
    <t>FEC_per_sqm.kWh.BG.Res.HHnew.Thermal.SH.Oil.WH</t>
  </si>
  <si>
    <t>FEC_per_sqm.kWh.BG.Res.HHnew.Thermal.SH.Oil.WH.Oil.NoSolar.Oil</t>
  </si>
  <si>
    <t>FEC_per_sqm.kWh.BG.Res.HHnew.Thermal.SH.Oil.WH.Oil.Solar</t>
  </si>
  <si>
    <t>FEC_per_sqm.kWh.BG.Res.HHnew.Thermal.SH.Oil.WH.Oil.Solar.Oil</t>
  </si>
  <si>
    <t>FEC_per_sqm.kWh.BG.Res.HHnew.Thermal.SH.Oil.WH.Oil.Solar.Solar</t>
  </si>
  <si>
    <t>FEC_per_sqm.kWh.BG.Res.HHnew.Thermal.SH.Oil.WH.Elc.NoSolar.Elec</t>
  </si>
  <si>
    <t>FEC_per_sqm.kWh.BG.Res.HHnew.Thermal.SH.Oil.WH.Elc.Solar</t>
  </si>
  <si>
    <t>FEC_per_sqm.kWh.BG.Res.HHnew.Thermal.SH.Oil.WH.Elc.Solar.Elec</t>
  </si>
  <si>
    <t>FEC_per_sqm.kWh.BG.Res.HHnew.Thermal.SH.Oil.WH.Elc.Solar.Solar</t>
  </si>
  <si>
    <t>FEC_per_sqm.kWh.BG.Res.HHnew.Thermal.SH.Oil.CO</t>
  </si>
  <si>
    <t>FEC_per_sqm.kWh.BG.Res.HHnew.Thermal.SH.Oil.CO.LPG.LPG</t>
  </si>
  <si>
    <t>FEC_per_sqm.kWh.BG.Res.HHnew.Thermal.SH.Oil.CO.Elc.Elec</t>
  </si>
  <si>
    <t>FEC_per_sqm.kWh.BG.Res.HHnew.Thermal.SH.Gas</t>
  </si>
  <si>
    <t>FEC_per_sqm.kWh.BG.Res.HHnew.Thermal.SH.Gas.SH</t>
  </si>
  <si>
    <t>FEC_per_sqm.kWh.BG.Res.HHnew.Thermal.SH.Gas.SH.Gas</t>
  </si>
  <si>
    <t>FEC_per_sqm.kWh.BG.Res.HHnew.Thermal.SH.Gas.SH.Elec</t>
  </si>
  <si>
    <t>FEC_per_sqm.kWh.BG.Res.HHnew.Thermal.SH.Gas.SC</t>
  </si>
  <si>
    <t>FEC_per_sqm.kWh.BG.Res.HHnew.Thermal.SH.Gas.SC.AC.Elec</t>
  </si>
  <si>
    <t>FEC_per_sqm.kWh.BG.Res.HHnew.Thermal.SH.Gas.WH</t>
  </si>
  <si>
    <t>FEC_per_sqm.kWh.BG.Res.HHnew.Thermal.SH.Gas.WH.Gas.NoSolar.Gas</t>
  </si>
  <si>
    <t>FEC_per_sqm.kWh.BG.Res.HHnew.Thermal.SH.Gas.WH.Gas.Solar</t>
  </si>
  <si>
    <t>FEC_per_sqm.kWh.BG.Res.HHnew.Thermal.SH.Gas.WH.Gas.Solar.Gas</t>
  </si>
  <si>
    <t>FEC_per_sqm.kWh.BG.Res.HHnew.Thermal.SH.Gas.WH.Gas.Solar.Solar</t>
  </si>
  <si>
    <t>FEC_per_sqm.kWh.BG.Res.HHnew.Thermal.SH.Gas.WH.Elc.NoSolar.Elec</t>
  </si>
  <si>
    <t>FEC_per_sqm.kWh.BG.Res.HHnew.Thermal.SH.Gas.WH.Elc.Solar</t>
  </si>
  <si>
    <t>FEC_per_sqm.kWh.BG.Res.HHnew.Thermal.SH.Gas.WH.Elc.Solar.Elec</t>
  </si>
  <si>
    <t>FEC_per_sqm.kWh.BG.Res.HHnew.Thermal.SH.Gas.WH.Elc.Solar.Solar</t>
  </si>
  <si>
    <t>FEC_per_sqm.kWh.BG.Res.HHnew.Thermal.SH.Gas.CO</t>
  </si>
  <si>
    <t>FEC_per_sqm.kWh.BG.Res.HHnew.Thermal.SH.Gas.CO.Gas.Gas</t>
  </si>
  <si>
    <t>FEC_per_sqm.kWh.BG.Res.HHnew.Thermal.SH.Gas.CO.Elc.Elec</t>
  </si>
  <si>
    <t>FEC_per_sqm.kWh.BG.Res.HHnew.Thermal.SH.Biomass</t>
  </si>
  <si>
    <t>FEC_per_sqm.kWh.BG.Res.HHnew.Thermal.SH.Biomass.SH</t>
  </si>
  <si>
    <t>FEC_per_sqm.kWh.BG.Res.HHnew.Thermal.SH.Biomass.SH.Biomass</t>
  </si>
  <si>
    <t>FEC_per_sqm.kWh.BG.Res.HHnew.Thermal.SH.Biomass.SH.Elec</t>
  </si>
  <si>
    <t>FEC_per_sqm.kWh.BG.Res.HHnew.Thermal.SH.Biomass.SC</t>
  </si>
  <si>
    <t>FEC_per_sqm.kWh.BG.Res.HHnew.Thermal.SH.Biomass.SC.AC.Elec</t>
  </si>
  <si>
    <t>FEC_per_sqm.kWh.BG.Res.HHnew.Thermal.SH.Biomass.WH</t>
  </si>
  <si>
    <t>FEC_per_sqm.kWh.BG.Res.HHnew.Thermal.SH.Biomass.WH.Biomass.NoSolar.Biomass</t>
  </si>
  <si>
    <t>FEC_per_sqm.kWh.BG.Res.HHnew.Thermal.SH.Biomass.WH.Biomass.Solar</t>
  </si>
  <si>
    <t>FEC_per_sqm.kWh.BG.Res.HHnew.Thermal.SH.Biomass.WH.Biomass.Solar.Biomass</t>
  </si>
  <si>
    <t>FEC_per_sqm.kWh.BG.Res.HHnew.Thermal.SH.Biomass.WH.Biomass.Solar.Solar</t>
  </si>
  <si>
    <t>FEC_per_sqm.kWh.BG.Res.HHnew.Thermal.SH.Biomass.WH.LPG.NoSolar.LPG</t>
  </si>
  <si>
    <t>FEC_per_sqm.kWh.BG.Res.HHnew.Thermal.SH.Biomass.WH.LPG.Solar</t>
  </si>
  <si>
    <t>FEC_per_sqm.kWh.BG.Res.HHnew.Thermal.SH.Biomass.WH.LPG.Solar.LPG</t>
  </si>
  <si>
    <t>FEC_per_sqm.kWh.BG.Res.HHnew.Thermal.SH.Biomass.WH.LPG.Solar.Solar</t>
  </si>
  <si>
    <t>FEC_per_sqm.kWh.BG.Res.HHnew.Thermal.SH.Biomass.WH.Elc.NoSolar.Elec</t>
  </si>
  <si>
    <t>FEC_per_sqm.kWh.BG.Res.HHnew.Thermal.SH.Biomass.WH.Elc.Solar</t>
  </si>
  <si>
    <t>FEC_per_sqm.kWh.BG.Res.HHnew.Thermal.SH.Biomass.WH.Elc.Solar.Elec</t>
  </si>
  <si>
    <t>FEC_per_sqm.kWh.BG.Res.HHnew.Thermal.SH.Biomass.WH.Elc.Solar.Solar</t>
  </si>
  <si>
    <t>FEC_per_sqm.kWh.BG.Res.HHnew.Thermal.SH.Biomass.CO</t>
  </si>
  <si>
    <t>FEC_per_sqm.kWh.BG.Res.HHnew.Thermal.SH.Biomass.CO.Biomass.Biomass</t>
  </si>
  <si>
    <t>FEC_per_sqm.kWh.BG.Res.HHnew.Thermal.SH.Biomass.CO.LPG.LPG</t>
  </si>
  <si>
    <t>FEC_per_sqm.kWh.BG.Res.HHnew.Thermal.SH.Biomass.CO.Elc.Elec</t>
  </si>
  <si>
    <t>FEC_per_sqm.kWh.BG.Res.HHnew.Thermal.SH.Geo</t>
  </si>
  <si>
    <t>FEC_per_sqm.kWh.BG.Res.HHnew.Thermal.SH.Geo.SH</t>
  </si>
  <si>
    <t>FEC_per_sqm.kWh.BG.Res.HHnew.Thermal.SH.Geo.SH.Geo</t>
  </si>
  <si>
    <t>FEC_per_sqm.kWh.BG.Res.HHnew.Thermal.SH.Geo.SH.Elec</t>
  </si>
  <si>
    <t>FEC_per_sqm.kWh.BG.Res.HHnew.Thermal.SH.Geo.SC</t>
  </si>
  <si>
    <t>FEC_per_sqm.kWh.BG.Res.HHnew.Thermal.SH.Geo.SC.AC.Elec</t>
  </si>
  <si>
    <t>FEC_per_sqm.kWh.BG.Res.HHnew.Thermal.SH.Geo.WH</t>
  </si>
  <si>
    <t>FEC_per_sqm.kWh.BG.Res.HHnew.Thermal.SH.Geo.WH.Geo.NoSolar.Geo</t>
  </si>
  <si>
    <t>FEC_per_sqm.kWh.BG.Res.HHnew.Thermal.SH.Geo.WH.Geo.Solar</t>
  </si>
  <si>
    <t>FEC_per_sqm.kWh.BG.Res.HHnew.Thermal.SH.Geo.WH.Geo.Solar.Geo</t>
  </si>
  <si>
    <t>FEC_per_sqm.kWh.BG.Res.HHnew.Thermal.SH.Geo.WH.Geo.Solar.Solar</t>
  </si>
  <si>
    <t>FEC_per_sqm.kWh.BG.Res.HHnew.Thermal.SH.Geo.WH.Elc.NoSolar.Elec</t>
  </si>
  <si>
    <t>FEC_per_sqm.kWh.BG.Res.HHnew.Thermal.SH.Geo.WH.Elc.Solar</t>
  </si>
  <si>
    <t>FEC_per_sqm.kWh.BG.Res.HHnew.Thermal.SH.Geo.WH.Elc.Solar.Elec</t>
  </si>
  <si>
    <t>FEC_per_sqm.kWh.BG.Res.HHnew.Thermal.SH.Geo.WH.Elc.Solar.Solar</t>
  </si>
  <si>
    <t>FEC_per_sqm.kWh.BG.Res.HHnew.Thermal.SH.Geo.CO</t>
  </si>
  <si>
    <t>FEC_per_sqm.kWh.BG.Res.HHnew.Thermal.SH.Geo.CO.LPG.LPG</t>
  </si>
  <si>
    <t>FEC_per_sqm.kWh.BG.Res.HHnew.Thermal.SH.Geo.CO.Elc.Elec</t>
  </si>
  <si>
    <t>FEC_per_sqm.kWh.BG.Res.HHnew.Thermal.SH.DistrHeat</t>
  </si>
  <si>
    <t>FEC_per_sqm.kWh.BG.Res.HHnew.Thermal.SH.DistrHeat.SH</t>
  </si>
  <si>
    <t>FEC_per_sqm.kWh.BG.Res.HHnew.Thermal.SH.DistrHeat.SH.Steam_Distr</t>
  </si>
  <si>
    <t>FEC_per_sqm.kWh.BG.Res.HHnew.Thermal.SH.DistrHeat.SH.Elec</t>
  </si>
  <si>
    <t>FEC_per_sqm.kWh.BG.Res.HHnew.Thermal.SH.DistrHeat.SC</t>
  </si>
  <si>
    <t>FEC_per_sqm.kWh.BG.Res.HHnew.Thermal.SH.DistrHeat.SC.AC.Elec</t>
  </si>
  <si>
    <t>FEC_per_sqm.kWh.BG.Res.HHnew.Thermal.SH.DistrHeat.WH</t>
  </si>
  <si>
    <t>FEC_per_sqm.kWh.BG.Res.HHnew.Thermal.SH.DistrHeat.WH.DistrHeat.NoSolar.Steam_Distr</t>
  </si>
  <si>
    <t>FEC_per_sqm.kWh.BG.Res.HHnew.Thermal.SH.DistrHeat.WH.DistrHeat.Solar</t>
  </si>
  <si>
    <t>FEC_per_sqm.kWh.BG.Res.HHnew.Thermal.SH.DistrHeat.WH.DistrHeat.Solar.Steam_Distr</t>
  </si>
  <si>
    <t>FEC_per_sqm.kWh.BG.Res.HHnew.Thermal.SH.DistrHeat.WH.DistrHeat.Solar.Solar</t>
  </si>
  <si>
    <t>FEC_per_sqm.kWh.BG.Res.HHnew.Thermal.SH.DistrHeat.WH.Elc.NoSolar.Elec</t>
  </si>
  <si>
    <t>FEC_per_sqm.kWh.BG.Res.HHnew.Thermal.SH.DistrHeat.WH.Elc.Solar</t>
  </si>
  <si>
    <t>FEC_per_sqm.kWh.BG.Res.HHnew.Thermal.SH.DistrHeat.WH.Elc.Solar.Elec</t>
  </si>
  <si>
    <t>FEC_per_sqm.kWh.BG.Res.HHnew.Thermal.SH.DistrHeat.WH.Elc.Solar.Solar</t>
  </si>
  <si>
    <t>FEC_per_sqm.kWh.BG.Res.HHnew.Thermal.SH.DistrHeat.CO</t>
  </si>
  <si>
    <t>FEC_per_sqm.kWh.BG.Res.HHnew.Thermal.SH.DistrHeat.CO.LPG.LPG</t>
  </si>
  <si>
    <t>FEC_per_sqm.kWh.BG.Res.HHnew.Thermal.SH.DistrHeat.CO.Elc.Elec</t>
  </si>
  <si>
    <t>FEC_per_sqm.kWh.BG.Res.HHnew.Thermal.SH.AdvElc</t>
  </si>
  <si>
    <t>FEC_per_sqm.kWh.BG.Res.HHnew.Thermal.SH.AdvElc.SH</t>
  </si>
  <si>
    <t>FEC_per_sqm.kWh.BG.Res.HHnew.Thermal.SH.AdvElc.SH.Elec</t>
  </si>
  <si>
    <t>FEC_per_sqm.kWh.BG.Res.HHnew.Thermal.SH.AdvElc.SC</t>
  </si>
  <si>
    <t>FEC_per_sqm.kWh.BG.Res.HHnew.Thermal.SH.AdvElc.SC.AC.Elec</t>
  </si>
  <si>
    <t>FEC_per_sqm.kWh.BG.Res.HHnew.Thermal.SH.AdvElc.WH</t>
  </si>
  <si>
    <t>FEC_per_sqm.kWh.BG.Res.HHnew.Thermal.SH.AdvElc.WH.LPG.NoSolar.LPG</t>
  </si>
  <si>
    <t>FEC_per_sqm.kWh.BG.Res.HHnew.Thermal.SH.AdvElc.WH.LPG.Solar</t>
  </si>
  <si>
    <t>FEC_per_sqm.kWh.BG.Res.HHnew.Thermal.SH.AdvElc.WH.LPG.Solar.LPG</t>
  </si>
  <si>
    <t>FEC_per_sqm.kWh.BG.Res.HHnew.Thermal.SH.AdvElc.WH.LPG.Solar.Solar</t>
  </si>
  <si>
    <t>FEC_per_sqm.kWh.BG.Res.HHnew.Thermal.SH.AdvElc.WH.Elc.NoSolar.Elec</t>
  </si>
  <si>
    <t>FEC_per_sqm.kWh.BG.Res.HHnew.Thermal.SH.AdvElc.WH.Elc.Solar</t>
  </si>
  <si>
    <t>FEC_per_sqm.kWh.BG.Res.HHnew.Thermal.SH.AdvElc.WH.Elc.Solar.Elec</t>
  </si>
  <si>
    <t>FEC_per_sqm.kWh.BG.Res.HHnew.Thermal.SH.AdvElc.WH.Elc.Solar.Solar</t>
  </si>
  <si>
    <t>FEC_per_sqm.kWh.BG.Res.HHnew.Thermal.SH.AdvElc.CO</t>
  </si>
  <si>
    <t>FEC_per_sqm.kWh.BG.Res.HHnew.Thermal.SH.AdvElc.CO.LPG.LPG</t>
  </si>
  <si>
    <t>FEC_per_sqm.kWh.BG.Res.HHnew.Thermal.SH.AdvElc.CO.Elc.Elec</t>
  </si>
  <si>
    <t>FEC_per_sqm.kWh.BG.Res.HHnew.Thermal.SH.ConvElc</t>
  </si>
  <si>
    <t>FEC_per_sqm.kWh.BG.Res.HHnew.Thermal.SH.ConvElc.SH</t>
  </si>
  <si>
    <t>FEC_per_sqm.kWh.BG.Res.HHnew.Thermal.SH.ConvElc.SH.Elec</t>
  </si>
  <si>
    <t>FEC_per_sqm.kWh.BG.Res.HHnew.Thermal.SH.ConvElc.SC</t>
  </si>
  <si>
    <t>FEC_per_sqm.kWh.BG.Res.HHnew.Thermal.SH.ConvElc.SC.AC.Elec</t>
  </si>
  <si>
    <t>FEC_per_sqm.kWh.BG.Res.HHnew.Thermal.SH.ConvElc.WH</t>
  </si>
  <si>
    <t>FEC_per_sqm.kWh.BG.Res.HHnew.Thermal.SH.ConvElc.WH.LPG.NoSolar.LPG</t>
  </si>
  <si>
    <t>FEC_per_sqm.kWh.BG.Res.HHnew.Thermal.SH.ConvElc.WH.LPG.Solar</t>
  </si>
  <si>
    <t>FEC_per_sqm.kWh.BG.Res.HHnew.Thermal.SH.ConvElc.WH.LPG.Solar.LPG</t>
  </si>
  <si>
    <t>FEC_per_sqm.kWh.BG.Res.HHnew.Thermal.SH.ConvElc.WH.LPG.Solar.Solar</t>
  </si>
  <si>
    <t>FEC_per_sqm.kWh.BG.Res.HHnew.Thermal.SH.ConvElc.WH.Elc.NoSolar.Elec</t>
  </si>
  <si>
    <t>FEC_per_sqm.kWh.BG.Res.HHnew.Thermal.SH.ConvElc.WH.Elc.Solar</t>
  </si>
  <si>
    <t>FEC_per_sqm.kWh.BG.Res.HHnew.Thermal.SH.ConvElc.WH.Elc.Solar.Elec</t>
  </si>
  <si>
    <t>FEC_per_sqm.kWh.BG.Res.HHnew.Thermal.SH.ConvElc.WH.Elc.Solar.Solar</t>
  </si>
  <si>
    <t>FEC_per_sqm.kWh.BG.Res.HHnew.Thermal.SH.ConvElc.CO</t>
  </si>
  <si>
    <t>FEC_per_sqm.kWh.BG.Res.HHnew.Thermal.SH.ConvElc.CO.LPG.LPG</t>
  </si>
  <si>
    <t>FEC_per_sqm.kWh.BG.Res.HHnew.Thermal.SH.ConvElc.CO.Elc.Elec</t>
  </si>
  <si>
    <t>BG - Thermal energy service of new and renovated households per surface area (detailed structure)</t>
  </si>
  <si>
    <t>TES_per_sqm.kWh.BG.Res.HHnew.Thermal.SH.Solids</t>
  </si>
  <si>
    <t>TES_per_sqm.kWh.BG.Res.HHnew.Thermal.SH.Solids.SH</t>
  </si>
  <si>
    <t>TES_per_sqm.kWh.BG.Res.HHnew.Thermal.SH.Solids.SH.Solids</t>
  </si>
  <si>
    <t>TES_per_sqm.kWh.BG.Res.HHnew.Thermal.SH.Solids.SH.Elec</t>
  </si>
  <si>
    <t>TES_per_sqm.kWh.BG.Res.HHnew.Thermal.SH.Solids.SC</t>
  </si>
  <si>
    <t>TES_per_sqm.kWh.BG.Res.HHnew.Thermal.SH.Solids.SC.AC.Elec</t>
  </si>
  <si>
    <t>TES_per_sqm.kWh.BG.Res.HHnew.Thermal.SH.Solids.WH</t>
  </si>
  <si>
    <t>TES_per_sqm.kWh.BG.Res.HHnew.Thermal.SH.Solids.WH.Solids.NoSolar.Solids</t>
  </si>
  <si>
    <t>TES_per_sqm.kWh.BG.Res.HHnew.Thermal.SH.Solids.WH.LPG.NoSolar.LPG</t>
  </si>
  <si>
    <t>TES_per_sqm.kWh.BG.Res.HHnew.Thermal.SH.Solids.WH.LPG.Solar</t>
  </si>
  <si>
    <t>TES_per_sqm.kWh.BG.Res.HHnew.Thermal.SH.Solids.WH.LPG.Solar.LPG</t>
  </si>
  <si>
    <t>TES_per_sqm.kWh.BG.Res.HHnew.Thermal.SH.Solids.WH.LPG.Solar.Solar</t>
  </si>
  <si>
    <t>TES_per_sqm.kWh.BG.Res.HHnew.Thermal.SH.Solids.WH.Elc.NoSolar.Elec</t>
  </si>
  <si>
    <t>TES_per_sqm.kWh.BG.Res.HHnew.Thermal.SH.Solids.WH.Elc.Solar</t>
  </si>
  <si>
    <t>TES_per_sqm.kWh.BG.Res.HHnew.Thermal.SH.Solids.WH.Elc.Solar.Elec</t>
  </si>
  <si>
    <t>TES_per_sqm.kWh.BG.Res.HHnew.Thermal.SH.Solids.WH.Elc.Solar.Solar</t>
  </si>
  <si>
    <t>TES_per_sqm.kWh.BG.Res.HHnew.Thermal.SH.Solids.CO</t>
  </si>
  <si>
    <t>TES_per_sqm.kWh.BG.Res.HHnew.Thermal.SH.Solids.CO.Solids.Solids</t>
  </si>
  <si>
    <t>TES_per_sqm.kWh.BG.Res.HHnew.Thermal.SH.Solids.CO.LPG.LPG</t>
  </si>
  <si>
    <t>TES_per_sqm.kWh.BG.Res.HHnew.Thermal.SH.Solids.CO.Elc.Elec</t>
  </si>
  <si>
    <t>TES_per_sqm.kWh.BG.Res.HHnew.Thermal.SH.LPG</t>
  </si>
  <si>
    <t>TES_per_sqm.kWh.BG.Res.HHnew.Thermal.SH.LPG.SH</t>
  </si>
  <si>
    <t>TES_per_sqm.kWh.BG.Res.HHnew.Thermal.SH.LPG.SH.LPG</t>
  </si>
  <si>
    <t>TES_per_sqm.kWh.BG.Res.HHnew.Thermal.SH.LPG.SH.Elec</t>
  </si>
  <si>
    <t>TES_per_sqm.kWh.BG.Res.HHnew.Thermal.SH.LPG.SC</t>
  </si>
  <si>
    <t>TES_per_sqm.kWh.BG.Res.HHnew.Thermal.SH.LPG.SC.AC.Elec</t>
  </si>
  <si>
    <t>TES_per_sqm.kWh.BG.Res.HHnew.Thermal.SH.LPG.WH</t>
  </si>
  <si>
    <t>TES_per_sqm.kWh.BG.Res.HHnew.Thermal.SH.LPG.WH.LPG.NoSolar.LPG</t>
  </si>
  <si>
    <t>TES_per_sqm.kWh.BG.Res.HHnew.Thermal.SH.LPG.WH.LPG.Solar</t>
  </si>
  <si>
    <t>TES_per_sqm.kWh.BG.Res.HHnew.Thermal.SH.LPG.WH.LPG.Solar.LPG</t>
  </si>
  <si>
    <t>TES_per_sqm.kWh.BG.Res.HHnew.Thermal.SH.LPG.WH.LPG.Solar.Solar</t>
  </si>
  <si>
    <t>TES_per_sqm.kWh.BG.Res.HHnew.Thermal.SH.LPG.WH.Elc.NoSolar.Elec</t>
  </si>
  <si>
    <t>TES_per_sqm.kWh.BG.Res.HHnew.Thermal.SH.LPG.WH.Elc.Solar</t>
  </si>
  <si>
    <t>TES_per_sqm.kWh.BG.Res.HHnew.Thermal.SH.LPG.WH.Elc.Solar.Elec</t>
  </si>
  <si>
    <t>TES_per_sqm.kWh.BG.Res.HHnew.Thermal.SH.LPG.WH.Elc.Solar.Solar</t>
  </si>
  <si>
    <t>TES_per_sqm.kWh.BG.Res.HHnew.Thermal.SH.LPG.CO</t>
  </si>
  <si>
    <t>TES_per_sqm.kWh.BG.Res.HHnew.Thermal.SH.LPG.CO.LPG.LPG</t>
  </si>
  <si>
    <t>TES_per_sqm.kWh.BG.Res.HHnew.Thermal.SH.LPG.CO.Elc.Elec</t>
  </si>
  <si>
    <t>TES_per_sqm.kWh.BG.Res.HHnew.Thermal.SH.Oil</t>
  </si>
  <si>
    <t>TES_per_sqm.kWh.BG.Res.HHnew.Thermal.SH.Oil.SH</t>
  </si>
  <si>
    <t>TES_per_sqm.kWh.BG.Res.HHnew.Thermal.SH.Oil.SH.Oil</t>
  </si>
  <si>
    <t>TES_per_sqm.kWh.BG.Res.HHnew.Thermal.SH.Oil.SH.Elec</t>
  </si>
  <si>
    <t>TES_per_sqm.kWh.BG.Res.HHnew.Thermal.SH.Oil.SC</t>
  </si>
  <si>
    <t>TES_per_sqm.kWh.BG.Res.HHnew.Thermal.SH.Oil.SC.AC.Elec</t>
  </si>
  <si>
    <t>TES_per_sqm.kWh.BG.Res.HHnew.Thermal.SH.Oil.WH</t>
  </si>
  <si>
    <t>TES_per_sqm.kWh.BG.Res.HHnew.Thermal.SH.Oil.WH.Oil.NoSolar.Oil</t>
  </si>
  <si>
    <t>TES_per_sqm.kWh.BG.Res.HHnew.Thermal.SH.Oil.WH.Oil.Solar</t>
  </si>
  <si>
    <t>TES_per_sqm.kWh.BG.Res.HHnew.Thermal.SH.Oil.WH.Oil.Solar.Oil</t>
  </si>
  <si>
    <t>TES_per_sqm.kWh.BG.Res.HHnew.Thermal.SH.Oil.WH.Oil.Solar.Solar</t>
  </si>
  <si>
    <t>TES_per_sqm.kWh.BG.Res.HHnew.Thermal.SH.Oil.WH.Elc.NoSolar.Elec</t>
  </si>
  <si>
    <t>TES_per_sqm.kWh.BG.Res.HHnew.Thermal.SH.Oil.WH.Elc.Solar</t>
  </si>
  <si>
    <t>TES_per_sqm.kWh.BG.Res.HHnew.Thermal.SH.Oil.WH.Elc.Solar.Elec</t>
  </si>
  <si>
    <t>TES_per_sqm.kWh.BG.Res.HHnew.Thermal.SH.Oil.WH.Elc.Solar.Solar</t>
  </si>
  <si>
    <t>TES_per_sqm.kWh.BG.Res.HHnew.Thermal.SH.Oil.CO</t>
  </si>
  <si>
    <t>TES_per_sqm.kWh.BG.Res.HHnew.Thermal.SH.Oil.CO.LPG.LPG</t>
  </si>
  <si>
    <t>TES_per_sqm.kWh.BG.Res.HHnew.Thermal.SH.Oil.CO.Elc.Elec</t>
  </si>
  <si>
    <t>TES_per_sqm.kWh.BG.Res.HHnew.Thermal.SH.Gas</t>
  </si>
  <si>
    <t>TES_per_sqm.kWh.BG.Res.HHnew.Thermal.SH.Gas.SH</t>
  </si>
  <si>
    <t>TES_per_sqm.kWh.BG.Res.HHnew.Thermal.SH.Gas.SH.Gas</t>
  </si>
  <si>
    <t>TES_per_sqm.kWh.BG.Res.HHnew.Thermal.SH.Gas.SH.Elec</t>
  </si>
  <si>
    <t>TES_per_sqm.kWh.BG.Res.HHnew.Thermal.SH.Gas.SC</t>
  </si>
  <si>
    <t>TES_per_sqm.kWh.BG.Res.HHnew.Thermal.SH.Gas.SC.AC.Elec</t>
  </si>
  <si>
    <t>TES_per_sqm.kWh.BG.Res.HHnew.Thermal.SH.Gas.WH</t>
  </si>
  <si>
    <t>TES_per_sqm.kWh.BG.Res.HHnew.Thermal.SH.Gas.WH.Gas.NoSolar.Gas</t>
  </si>
  <si>
    <t>TES_per_sqm.kWh.BG.Res.HHnew.Thermal.SH.Gas.WH.Gas.Solar</t>
  </si>
  <si>
    <t>TES_per_sqm.kWh.BG.Res.HHnew.Thermal.SH.Gas.WH.Gas.Solar.Gas</t>
  </si>
  <si>
    <t>TES_per_sqm.kWh.BG.Res.HHnew.Thermal.SH.Gas.WH.Gas.Solar.Solar</t>
  </si>
  <si>
    <t>TES_per_sqm.kWh.BG.Res.HHnew.Thermal.SH.Gas.WH.Elc.NoSolar.Elec</t>
  </si>
  <si>
    <t>TES_per_sqm.kWh.BG.Res.HHnew.Thermal.SH.Gas.WH.Elc.Solar</t>
  </si>
  <si>
    <t>TES_per_sqm.kWh.BG.Res.HHnew.Thermal.SH.Gas.WH.Elc.Solar.Elec</t>
  </si>
  <si>
    <t>TES_per_sqm.kWh.BG.Res.HHnew.Thermal.SH.Gas.WH.Elc.Solar.Solar</t>
  </si>
  <si>
    <t>TES_per_sqm.kWh.BG.Res.HHnew.Thermal.SH.Gas.CO</t>
  </si>
  <si>
    <t>TES_per_sqm.kWh.BG.Res.HHnew.Thermal.SH.Gas.CO.Gas.Gas</t>
  </si>
  <si>
    <t>TES_per_sqm.kWh.BG.Res.HHnew.Thermal.SH.Gas.CO.Elc.Elec</t>
  </si>
  <si>
    <t>TES_per_sqm.kWh.BG.Res.HHnew.Thermal.SH.Biomass</t>
  </si>
  <si>
    <t>TES_per_sqm.kWh.BG.Res.HHnew.Thermal.SH.Biomass.SH</t>
  </si>
  <si>
    <t>TES_per_sqm.kWh.BG.Res.HHnew.Thermal.SH.Biomass.SH.Biomass</t>
  </si>
  <si>
    <t>TES_per_sqm.kWh.BG.Res.HHnew.Thermal.SH.Biomass.SH.Elec</t>
  </si>
  <si>
    <t>TES_per_sqm.kWh.BG.Res.HHnew.Thermal.SH.Biomass.SC</t>
  </si>
  <si>
    <t>TES_per_sqm.kWh.BG.Res.HHnew.Thermal.SH.Biomass.SC.AC.Elec</t>
  </si>
  <si>
    <t>TES_per_sqm.kWh.BG.Res.HHnew.Thermal.SH.Biomass.WH</t>
  </si>
  <si>
    <t>TES_per_sqm.kWh.BG.Res.HHnew.Thermal.SH.Biomass.WH.Biomass.NoSolar.Biomass</t>
  </si>
  <si>
    <t>TES_per_sqm.kWh.BG.Res.HHnew.Thermal.SH.Biomass.WH.Biomass.Solar</t>
  </si>
  <si>
    <t>TES_per_sqm.kWh.BG.Res.HHnew.Thermal.SH.Biomass.WH.Biomass.Solar.Biomass</t>
  </si>
  <si>
    <t>TES_per_sqm.kWh.BG.Res.HHnew.Thermal.SH.Biomass.WH.Biomass.Solar.Solar</t>
  </si>
  <si>
    <t>TES_per_sqm.kWh.BG.Res.HHnew.Thermal.SH.Biomass.WH.LPG.NoSolar.LPG</t>
  </si>
  <si>
    <t>TES_per_sqm.kWh.BG.Res.HHnew.Thermal.SH.Biomass.WH.LPG.Solar</t>
  </si>
  <si>
    <t>TES_per_sqm.kWh.BG.Res.HHnew.Thermal.SH.Biomass.WH.LPG.Solar.LPG</t>
  </si>
  <si>
    <t>TES_per_sqm.kWh.BG.Res.HHnew.Thermal.SH.Biomass.WH.LPG.Solar.Solar</t>
  </si>
  <si>
    <t>TES_per_sqm.kWh.BG.Res.HHnew.Thermal.SH.Biomass.WH.Elc.NoSolar.Elec</t>
  </si>
  <si>
    <t>TES_per_sqm.kWh.BG.Res.HHnew.Thermal.SH.Biomass.WH.Elc.Solar</t>
  </si>
  <si>
    <t>TES_per_sqm.kWh.BG.Res.HHnew.Thermal.SH.Biomass.WH.Elc.Solar.Elec</t>
  </si>
  <si>
    <t>TES_per_sqm.kWh.BG.Res.HHnew.Thermal.SH.Biomass.WH.Elc.Solar.Solar</t>
  </si>
  <si>
    <t>TES_per_sqm.kWh.BG.Res.HHnew.Thermal.SH.Biomass.CO</t>
  </si>
  <si>
    <t>TES_per_sqm.kWh.BG.Res.HHnew.Thermal.SH.Biomass.CO.Biomass.Biomass</t>
  </si>
  <si>
    <t>TES_per_sqm.kWh.BG.Res.HHnew.Thermal.SH.Biomass.CO.LPG.LPG</t>
  </si>
  <si>
    <t>TES_per_sqm.kWh.BG.Res.HHnew.Thermal.SH.Biomass.CO.Elc.Elec</t>
  </si>
  <si>
    <t>TES_per_sqm.kWh.BG.Res.HHnew.Thermal.SH.Geo</t>
  </si>
  <si>
    <t>TES_per_sqm.kWh.BG.Res.HHnew.Thermal.SH.Geo.SH</t>
  </si>
  <si>
    <t>TES_per_sqm.kWh.BG.Res.HHnew.Thermal.SH.Geo.SH.Geo</t>
  </si>
  <si>
    <t>TES_per_sqm.kWh.BG.Res.HHnew.Thermal.SH.Geo.SH.Elec</t>
  </si>
  <si>
    <t>TES_per_sqm.kWh.BG.Res.HHnew.Thermal.SH.Geo.SC</t>
  </si>
  <si>
    <t>TES_per_sqm.kWh.BG.Res.HHnew.Thermal.SH.Geo.SC.AC.Elec</t>
  </si>
  <si>
    <t>TES_per_sqm.kWh.BG.Res.HHnew.Thermal.SH.Geo.WH</t>
  </si>
  <si>
    <t>TES_per_sqm.kWh.BG.Res.HHnew.Thermal.SH.Geo.WH.Geo.NoSolar.Geo</t>
  </si>
  <si>
    <t>TES_per_sqm.kWh.BG.Res.HHnew.Thermal.SH.Geo.WH.Geo.Solar</t>
  </si>
  <si>
    <t>TES_per_sqm.kWh.BG.Res.HHnew.Thermal.SH.Geo.WH.Geo.Solar.Geo</t>
  </si>
  <si>
    <t>TES_per_sqm.kWh.BG.Res.HHnew.Thermal.SH.Geo.WH.Geo.Solar.Solar</t>
  </si>
  <si>
    <t>TES_per_sqm.kWh.BG.Res.HHnew.Thermal.SH.Geo.WH.Elc.NoSolar.Elec</t>
  </si>
  <si>
    <t>TES_per_sqm.kWh.BG.Res.HHnew.Thermal.SH.Geo.WH.Elc.Solar</t>
  </si>
  <si>
    <t>TES_per_sqm.kWh.BG.Res.HHnew.Thermal.SH.Geo.WH.Elc.Solar.Elec</t>
  </si>
  <si>
    <t>TES_per_sqm.kWh.BG.Res.HHnew.Thermal.SH.Geo.WH.Elc.Solar.Solar</t>
  </si>
  <si>
    <t>TES_per_sqm.kWh.BG.Res.HHnew.Thermal.SH.Geo.CO</t>
  </si>
  <si>
    <t>TES_per_sqm.kWh.BG.Res.HHnew.Thermal.SH.Geo.CO.LPG.LPG</t>
  </si>
  <si>
    <t>TES_per_sqm.kWh.BG.Res.HHnew.Thermal.SH.Geo.CO.Elc.Elec</t>
  </si>
  <si>
    <t>TES_per_sqm.kWh.BG.Res.HHnew.Thermal.SH.DistrHeat</t>
  </si>
  <si>
    <t>TES_per_sqm.kWh.BG.Res.HHnew.Thermal.SH.DistrHeat.SH</t>
  </si>
  <si>
    <t>TES_per_sqm.kWh.BG.Res.HHnew.Thermal.SH.DistrHeat.SH.Steam_Distr</t>
  </si>
  <si>
    <t>TES_per_sqm.kWh.BG.Res.HHnew.Thermal.SH.DistrHeat.SH.Elec</t>
  </si>
  <si>
    <t>TES_per_sqm.kWh.BG.Res.HHnew.Thermal.SH.DistrHeat.SC</t>
  </si>
  <si>
    <t>TES_per_sqm.kWh.BG.Res.HHnew.Thermal.SH.DistrHeat.SC.AC.Elec</t>
  </si>
  <si>
    <t>TES_per_sqm.kWh.BG.Res.HHnew.Thermal.SH.DistrHeat.WH</t>
  </si>
  <si>
    <t>TES_per_sqm.kWh.BG.Res.HHnew.Thermal.SH.DistrHeat.WH.DistrHeat.NoSolar.Steam_Distr</t>
  </si>
  <si>
    <t>TES_per_sqm.kWh.BG.Res.HHnew.Thermal.SH.DistrHeat.WH.DistrHeat.Solar</t>
  </si>
  <si>
    <t>TES_per_sqm.kWh.BG.Res.HHnew.Thermal.SH.DistrHeat.WH.DistrHeat.Solar.Steam_Distr</t>
  </si>
  <si>
    <t>TES_per_sqm.kWh.BG.Res.HHnew.Thermal.SH.DistrHeat.WH.DistrHeat.Solar.Solar</t>
  </si>
  <si>
    <t>TES_per_sqm.kWh.BG.Res.HHnew.Thermal.SH.DistrHeat.WH.Elc.NoSolar.Elec</t>
  </si>
  <si>
    <t>TES_per_sqm.kWh.BG.Res.HHnew.Thermal.SH.DistrHeat.WH.Elc.Solar</t>
  </si>
  <si>
    <t>TES_per_sqm.kWh.BG.Res.HHnew.Thermal.SH.DistrHeat.WH.Elc.Solar.Elec</t>
  </si>
  <si>
    <t>TES_per_sqm.kWh.BG.Res.HHnew.Thermal.SH.DistrHeat.WH.Elc.Solar.Solar</t>
  </si>
  <si>
    <t>TES_per_sqm.kWh.BG.Res.HHnew.Thermal.SH.DistrHeat.CO</t>
  </si>
  <si>
    <t>TES_per_sqm.kWh.BG.Res.HHnew.Thermal.SH.DistrHeat.CO.LPG.LPG</t>
  </si>
  <si>
    <t>TES_per_sqm.kWh.BG.Res.HHnew.Thermal.SH.DistrHeat.CO.Elc.Elec</t>
  </si>
  <si>
    <t>TES_per_sqm.kWh.BG.Res.HHnew.Thermal.SH.AdvElc</t>
  </si>
  <si>
    <t>TES_per_sqm.kWh.BG.Res.HHnew.Thermal.SH.AdvElc.SH</t>
  </si>
  <si>
    <t>TES_per_sqm.kWh.BG.Res.HHnew.Thermal.SH.AdvElc.SH.Elec</t>
  </si>
  <si>
    <t>TES_per_sqm.kWh.BG.Res.HHnew.Thermal.SH.AdvElc.SC</t>
  </si>
  <si>
    <t>TES_per_sqm.kWh.BG.Res.HHnew.Thermal.SH.AdvElc.SC.AC.Elec</t>
  </si>
  <si>
    <t>TES_per_sqm.kWh.BG.Res.HHnew.Thermal.SH.AdvElc.WH</t>
  </si>
  <si>
    <t>TES_per_sqm.kWh.BG.Res.HHnew.Thermal.SH.AdvElc.WH.LPG.NoSolar.LPG</t>
  </si>
  <si>
    <t>TES_per_sqm.kWh.BG.Res.HHnew.Thermal.SH.AdvElc.WH.LPG.Solar</t>
  </si>
  <si>
    <t>TES_per_sqm.kWh.BG.Res.HHnew.Thermal.SH.AdvElc.WH.LPG.Solar.LPG</t>
  </si>
  <si>
    <t>TES_per_sqm.kWh.BG.Res.HHnew.Thermal.SH.AdvElc.WH.LPG.Solar.Solar</t>
  </si>
  <si>
    <t>TES_per_sqm.kWh.BG.Res.HHnew.Thermal.SH.AdvElc.WH.Elc.NoSolar.Elec</t>
  </si>
  <si>
    <t>TES_per_sqm.kWh.BG.Res.HHnew.Thermal.SH.AdvElc.WH.Elc.Solar</t>
  </si>
  <si>
    <t>TES_per_sqm.kWh.BG.Res.HHnew.Thermal.SH.AdvElc.WH.Elc.Solar.Elec</t>
  </si>
  <si>
    <t>TES_per_sqm.kWh.BG.Res.HHnew.Thermal.SH.AdvElc.WH.Elc.Solar.Solar</t>
  </si>
  <si>
    <t>TES_per_sqm.kWh.BG.Res.HHnew.Thermal.SH.AdvElc.CO</t>
  </si>
  <si>
    <t>TES_per_sqm.kWh.BG.Res.HHnew.Thermal.SH.AdvElc.CO.LPG.LPG</t>
  </si>
  <si>
    <t>TES_per_sqm.kWh.BG.Res.HHnew.Thermal.SH.AdvElc.CO.Elc.Elec</t>
  </si>
  <si>
    <t>TES_per_sqm.kWh.BG.Res.HHnew.Thermal.SH.ConvElc</t>
  </si>
  <si>
    <t>TES_per_sqm.kWh.BG.Res.HHnew.Thermal.SH.ConvElc.SH</t>
  </si>
  <si>
    <t>TES_per_sqm.kWh.BG.Res.HHnew.Thermal.SH.ConvElc.SH.Elec</t>
  </si>
  <si>
    <t>TES_per_sqm.kWh.BG.Res.HHnew.Thermal.SH.ConvElc.SC</t>
  </si>
  <si>
    <t>TES_per_sqm.kWh.BG.Res.HHnew.Thermal.SH.ConvElc.SC.AC.Elec</t>
  </si>
  <si>
    <t>TES_per_sqm.kWh.BG.Res.HHnew.Thermal.SH.ConvElc.WH</t>
  </si>
  <si>
    <t>TES_per_sqm.kWh.BG.Res.HHnew.Thermal.SH.ConvElc.WH.LPG.NoSolar.LPG</t>
  </si>
  <si>
    <t>TES_per_sqm.kWh.BG.Res.HHnew.Thermal.SH.ConvElc.WH.LPG.Solar</t>
  </si>
  <si>
    <t>TES_per_sqm.kWh.BG.Res.HHnew.Thermal.SH.ConvElc.WH.LPG.Solar.LPG</t>
  </si>
  <si>
    <t>TES_per_sqm.kWh.BG.Res.HHnew.Thermal.SH.ConvElc.WH.LPG.Solar.Solar</t>
  </si>
  <si>
    <t>TES_per_sqm.kWh.BG.Res.HHnew.Thermal.SH.ConvElc.WH.Elc.NoSolar.Elec</t>
  </si>
  <si>
    <t>TES_per_sqm.kWh.BG.Res.HHnew.Thermal.SH.ConvElc.WH.Elc.Solar</t>
  </si>
  <si>
    <t>TES_per_sqm.kWh.BG.Res.HHnew.Thermal.SH.ConvElc.WH.Elc.Solar.Elec</t>
  </si>
  <si>
    <t>TES_per_sqm.kWh.BG.Res.HHnew.Thermal.SH.ConvElc.WH.Elc.Solar.Solar</t>
  </si>
  <si>
    <t>TES_per_sqm.kWh.BG.Res.HHnew.Thermal.SH.ConvElc.CO</t>
  </si>
  <si>
    <t>TES_per_sqm.kWh.BG.Res.HHnew.Thermal.SH.ConvElc.CO.LPG.LPG</t>
  </si>
  <si>
    <t>TES_per_sqm.kWh.BG.Res.HHnew.Thermal.SH.ConvElc.CO.Elc.Elec</t>
  </si>
  <si>
    <t>BG - CO2 emissions in new and renovated households per surface area (detailed structure)</t>
  </si>
  <si>
    <t>EMI_per_sqm.kgCO2.BG.Res.HHnew.Thermal.SH.Solids</t>
  </si>
  <si>
    <t>EMI_per_sqm.kgCO2.BG.Res.HHnew.Thermal.SH.Solids.SH</t>
  </si>
  <si>
    <t>EMI_per_sqm.kgCO2.BG.Res.HHnew.Thermal.SH.Solids.SH.Solids</t>
  </si>
  <si>
    <t>EMI_per_sqm.kgCO2.BG.Res.HHnew.Thermal.SH.Solids.SH.Elec</t>
  </si>
  <si>
    <t>EMI_per_sqm.kgCO2.BG.Res.HHnew.Thermal.SH.Solids.SC</t>
  </si>
  <si>
    <t>EMI_per_sqm.kgCO2.BG.Res.HHnew.Thermal.SH.Solids.SC.AC.Elec</t>
  </si>
  <si>
    <t>EMI_per_sqm.kgCO2.BG.Res.HHnew.Thermal.SH.Solids.WH</t>
  </si>
  <si>
    <t>EMI_per_sqm.kgCO2.BG.Res.HHnew.Thermal.SH.Solids.WH.Solids.NoSolar.Solids</t>
  </si>
  <si>
    <t>EMI_per_sqm.kgCO2.BG.Res.HHnew.Thermal.SH.Solids.WH.LPG.NoSolar.LPG</t>
  </si>
  <si>
    <t>EMI_per_sqm.kgCO2.BG.Res.HHnew.Thermal.SH.Solids.WH.LPG.Solar</t>
  </si>
  <si>
    <t>EMI_per_sqm.kgCO2.BG.Res.HHnew.Thermal.SH.Solids.WH.LPG.Solar.LPG</t>
  </si>
  <si>
    <t>EMI_per_sqm.kgCO2.BG.Res.HHnew.Thermal.SH.Solids.WH.LPG.Solar.Solar</t>
  </si>
  <si>
    <t>EMI_per_sqm.kgCO2.BG.Res.HHnew.Thermal.SH.Solids.WH.Elc.NoSolar.Elec</t>
  </si>
  <si>
    <t>EMI_per_sqm.kgCO2.BG.Res.HHnew.Thermal.SH.Solids.WH.Elc.Solar</t>
  </si>
  <si>
    <t>EMI_per_sqm.kgCO2.BG.Res.HHnew.Thermal.SH.Solids.WH.Elc.Solar.Elec</t>
  </si>
  <si>
    <t>EMI_per_sqm.kgCO2.BG.Res.HHnew.Thermal.SH.Solids.WH.Elc.Solar.Solar</t>
  </si>
  <si>
    <t>EMI_per_sqm.kgCO2.BG.Res.HHnew.Thermal.SH.Solids.CO</t>
  </si>
  <si>
    <t>EMI_per_sqm.kgCO2.BG.Res.HHnew.Thermal.SH.Solids.CO.Solids.Solids</t>
  </si>
  <si>
    <t>EMI_per_sqm.kgCO2.BG.Res.HHnew.Thermal.SH.Solids.CO.LPG.LPG</t>
  </si>
  <si>
    <t>EMI_per_sqm.kgCO2.BG.Res.HHnew.Thermal.SH.Solids.CO.Elc.Elec</t>
  </si>
  <si>
    <t>EMI_per_sqm.kgCO2.BG.Res.HHnew.Thermal.SH.LPG</t>
  </si>
  <si>
    <t>EMI_per_sqm.kgCO2.BG.Res.HHnew.Thermal.SH.LPG.SH</t>
  </si>
  <si>
    <t>EMI_per_sqm.kgCO2.BG.Res.HHnew.Thermal.SH.LPG.SH.LPG</t>
  </si>
  <si>
    <t>EMI_per_sqm.kgCO2.BG.Res.HHnew.Thermal.SH.LPG.SH.Elec</t>
  </si>
  <si>
    <t>EMI_per_sqm.kgCO2.BG.Res.HHnew.Thermal.SH.LPG.SC</t>
  </si>
  <si>
    <t>EMI_per_sqm.kgCO2.BG.Res.HHnew.Thermal.SH.LPG.SC.AC.Elec</t>
  </si>
  <si>
    <t>EMI_per_sqm.kgCO2.BG.Res.HHnew.Thermal.SH.LPG.WH</t>
  </si>
  <si>
    <t>EMI_per_sqm.kgCO2.BG.Res.HHnew.Thermal.SH.LPG.WH.LPG.NoSolar.LPG</t>
  </si>
  <si>
    <t>EMI_per_sqm.kgCO2.BG.Res.HHnew.Thermal.SH.LPG.WH.LPG.Solar</t>
  </si>
  <si>
    <t>EMI_per_sqm.kgCO2.BG.Res.HHnew.Thermal.SH.LPG.WH.LPG.Solar.LPG</t>
  </si>
  <si>
    <t>EMI_per_sqm.kgCO2.BG.Res.HHnew.Thermal.SH.LPG.WH.LPG.Solar.Solar</t>
  </si>
  <si>
    <t>EMI_per_sqm.kgCO2.BG.Res.HHnew.Thermal.SH.LPG.WH.Elc.NoSolar.Elec</t>
  </si>
  <si>
    <t>EMI_per_sqm.kgCO2.BG.Res.HHnew.Thermal.SH.LPG.WH.Elc.Solar</t>
  </si>
  <si>
    <t>EMI_per_sqm.kgCO2.BG.Res.HHnew.Thermal.SH.LPG.WH.Elc.Solar.Elec</t>
  </si>
  <si>
    <t>EMI_per_sqm.kgCO2.BG.Res.HHnew.Thermal.SH.LPG.WH.Elc.Solar.Solar</t>
  </si>
  <si>
    <t>EMI_per_sqm.kgCO2.BG.Res.HHnew.Thermal.SH.LPG.CO</t>
  </si>
  <si>
    <t>EMI_per_sqm.kgCO2.BG.Res.HHnew.Thermal.SH.LPG.CO.LPG.LPG</t>
  </si>
  <si>
    <t>EMI_per_sqm.kgCO2.BG.Res.HHnew.Thermal.SH.LPG.CO.Elc.Elec</t>
  </si>
  <si>
    <t>EMI_per_sqm.kgCO2.BG.Res.HHnew.Thermal.SH.Oil</t>
  </si>
  <si>
    <t>EMI_per_sqm.kgCO2.BG.Res.HHnew.Thermal.SH.Oil.SH</t>
  </si>
  <si>
    <t>EMI_per_sqm.kgCO2.BG.Res.HHnew.Thermal.SH.Oil.SH.Oil</t>
  </si>
  <si>
    <t>EMI_per_sqm.kgCO2.BG.Res.HHnew.Thermal.SH.Oil.SH.Elec</t>
  </si>
  <si>
    <t>EMI_per_sqm.kgCO2.BG.Res.HHnew.Thermal.SH.Oil.SC</t>
  </si>
  <si>
    <t>EMI_per_sqm.kgCO2.BG.Res.HHnew.Thermal.SH.Oil.SC.AC.Elec</t>
  </si>
  <si>
    <t>EMI_per_sqm.kgCO2.BG.Res.HHnew.Thermal.SH.Oil.WH</t>
  </si>
  <si>
    <t>EMI_per_sqm.kgCO2.BG.Res.HHnew.Thermal.SH.Oil.WH.Oil.NoSolar.Oil</t>
  </si>
  <si>
    <t>EMI_per_sqm.kgCO2.BG.Res.HHnew.Thermal.SH.Oil.WH.Oil.Solar</t>
  </si>
  <si>
    <t>EMI_per_sqm.kgCO2.BG.Res.HHnew.Thermal.SH.Oil.WH.Oil.Solar.Oil</t>
  </si>
  <si>
    <t>EMI_per_sqm.kgCO2.BG.Res.HHnew.Thermal.SH.Oil.WH.Oil.Solar.Solar</t>
  </si>
  <si>
    <t>EMI_per_sqm.kgCO2.BG.Res.HHnew.Thermal.SH.Oil.WH.Elc.NoSolar.Elec</t>
  </si>
  <si>
    <t>EMI_per_sqm.kgCO2.BG.Res.HHnew.Thermal.SH.Oil.WH.Elc.Solar</t>
  </si>
  <si>
    <t>EMI_per_sqm.kgCO2.BG.Res.HHnew.Thermal.SH.Oil.WH.Elc.Solar.Elec</t>
  </si>
  <si>
    <t>EMI_per_sqm.kgCO2.BG.Res.HHnew.Thermal.SH.Oil.WH.Elc.Solar.Solar</t>
  </si>
  <si>
    <t>EMI_per_sqm.kgCO2.BG.Res.HHnew.Thermal.SH.Oil.CO</t>
  </si>
  <si>
    <t>EMI_per_sqm.kgCO2.BG.Res.HHnew.Thermal.SH.Oil.CO.LPG.LPG</t>
  </si>
  <si>
    <t>EMI_per_sqm.kgCO2.BG.Res.HHnew.Thermal.SH.Oil.CO.Elc.Elec</t>
  </si>
  <si>
    <t>EMI_per_sqm.kgCO2.BG.Res.HHnew.Thermal.SH.Gas</t>
  </si>
  <si>
    <t>EMI_per_sqm.kgCO2.BG.Res.HHnew.Thermal.SH.Gas.SH</t>
  </si>
  <si>
    <t>EMI_per_sqm.kgCO2.BG.Res.HHnew.Thermal.SH.Gas.SH.Gas</t>
  </si>
  <si>
    <t>EMI_per_sqm.kgCO2.BG.Res.HHnew.Thermal.SH.Gas.SH.Elec</t>
  </si>
  <si>
    <t>EMI_per_sqm.kgCO2.BG.Res.HHnew.Thermal.SH.Gas.SC</t>
  </si>
  <si>
    <t>EMI_per_sqm.kgCO2.BG.Res.HHnew.Thermal.SH.Gas.SC.AC.Elec</t>
  </si>
  <si>
    <t>EMI_per_sqm.kgCO2.BG.Res.HHnew.Thermal.SH.Gas.WH</t>
  </si>
  <si>
    <t>EMI_per_sqm.kgCO2.BG.Res.HHnew.Thermal.SH.Gas.WH.Gas.NoSolar.Gas</t>
  </si>
  <si>
    <t>EMI_per_sqm.kgCO2.BG.Res.HHnew.Thermal.SH.Gas.WH.Gas.Solar</t>
  </si>
  <si>
    <t>EMI_per_sqm.kgCO2.BG.Res.HHnew.Thermal.SH.Gas.WH.Gas.Solar.Gas</t>
  </si>
  <si>
    <t>EMI_per_sqm.kgCO2.BG.Res.HHnew.Thermal.SH.Gas.WH.Gas.Solar.Solar</t>
  </si>
  <si>
    <t>EMI_per_sqm.kgCO2.BG.Res.HHnew.Thermal.SH.Gas.WH.Elc.NoSolar.Elec</t>
  </si>
  <si>
    <t>EMI_per_sqm.kgCO2.BG.Res.HHnew.Thermal.SH.Gas.WH.Elc.Solar</t>
  </si>
  <si>
    <t>EMI_per_sqm.kgCO2.BG.Res.HHnew.Thermal.SH.Gas.WH.Elc.Solar.Elec</t>
  </si>
  <si>
    <t>EMI_per_sqm.kgCO2.BG.Res.HHnew.Thermal.SH.Gas.WH.Elc.Solar.Solar</t>
  </si>
  <si>
    <t>EMI_per_sqm.kgCO2.BG.Res.HHnew.Thermal.SH.Gas.CO</t>
  </si>
  <si>
    <t>EMI_per_sqm.kgCO2.BG.Res.HHnew.Thermal.SH.Gas.CO.Gas.Gas</t>
  </si>
  <si>
    <t>EMI_per_sqm.kgCO2.BG.Res.HHnew.Thermal.SH.Gas.CO.Elc.Elec</t>
  </si>
  <si>
    <t>EMI_per_sqm.kgCO2.BG.Res.HHnew.Thermal.SH.Biomass</t>
  </si>
  <si>
    <t>EMI_per_sqm.kgCO2.BG.Res.HHnew.Thermal.SH.Biomass.SH</t>
  </si>
  <si>
    <t>EMI_per_sqm.kgCO2.BG.Res.HHnew.Thermal.SH.Biomass.SH.Biomass</t>
  </si>
  <si>
    <t>EMI_per_sqm.kgCO2.BG.Res.HHnew.Thermal.SH.Biomass.SH.Elec</t>
  </si>
  <si>
    <t>EMI_per_sqm.kgCO2.BG.Res.HHnew.Thermal.SH.Biomass.SC</t>
  </si>
  <si>
    <t>EMI_per_sqm.kgCO2.BG.Res.HHnew.Thermal.SH.Biomass.SC.AC.Elec</t>
  </si>
  <si>
    <t>EMI_per_sqm.kgCO2.BG.Res.HHnew.Thermal.SH.Biomass.WH</t>
  </si>
  <si>
    <t>EMI_per_sqm.kgCO2.BG.Res.HHnew.Thermal.SH.Biomass.WH.Biomass.NoSolar.Biomass</t>
  </si>
  <si>
    <t>EMI_per_sqm.kgCO2.BG.Res.HHnew.Thermal.SH.Biomass.WH.Biomass.Solar</t>
  </si>
  <si>
    <t>EMI_per_sqm.kgCO2.BG.Res.HHnew.Thermal.SH.Biomass.WH.Biomass.Solar.Biomass</t>
  </si>
  <si>
    <t>EMI_per_sqm.kgCO2.BG.Res.HHnew.Thermal.SH.Biomass.WH.Biomass.Solar.Solar</t>
  </si>
  <si>
    <t>EMI_per_sqm.kgCO2.BG.Res.HHnew.Thermal.SH.Biomass.WH.LPG.NoSolar.LPG</t>
  </si>
  <si>
    <t>EMI_per_sqm.kgCO2.BG.Res.HHnew.Thermal.SH.Biomass.WH.LPG.Solar</t>
  </si>
  <si>
    <t>EMI_per_sqm.kgCO2.BG.Res.HHnew.Thermal.SH.Biomass.WH.LPG.Solar.LPG</t>
  </si>
  <si>
    <t>EMI_per_sqm.kgCO2.BG.Res.HHnew.Thermal.SH.Biomass.WH.LPG.Solar.Solar</t>
  </si>
  <si>
    <t>EMI_per_sqm.kgCO2.BG.Res.HHnew.Thermal.SH.Biomass.WH.Elc.NoSolar.Elec</t>
  </si>
  <si>
    <t>EMI_per_sqm.kgCO2.BG.Res.HHnew.Thermal.SH.Biomass.WH.Elc.Solar</t>
  </si>
  <si>
    <t>EMI_per_sqm.kgCO2.BG.Res.HHnew.Thermal.SH.Biomass.WH.Elc.Solar.Elec</t>
  </si>
  <si>
    <t>EMI_per_sqm.kgCO2.BG.Res.HHnew.Thermal.SH.Biomass.WH.Elc.Solar.Solar</t>
  </si>
  <si>
    <t>EMI_per_sqm.kgCO2.BG.Res.HHnew.Thermal.SH.Biomass.CO</t>
  </si>
  <si>
    <t>EMI_per_sqm.kgCO2.BG.Res.HHnew.Thermal.SH.Biomass.CO.Biomass.Biomass</t>
  </si>
  <si>
    <t>EMI_per_sqm.kgCO2.BG.Res.HHnew.Thermal.SH.Biomass.CO.LPG.LPG</t>
  </si>
  <si>
    <t>EMI_per_sqm.kgCO2.BG.Res.HHnew.Thermal.SH.Biomass.CO.Elc.Elec</t>
  </si>
  <si>
    <t>EMI_per_sqm.kgCO2.BG.Res.HHnew.Thermal.SH.Geo</t>
  </si>
  <si>
    <t>EMI_per_sqm.kgCO2.BG.Res.HHnew.Thermal.SH.Geo.SH</t>
  </si>
  <si>
    <t>EMI_per_sqm.kgCO2.BG.Res.HHnew.Thermal.SH.Geo.SH.Geo</t>
  </si>
  <si>
    <t>EMI_per_sqm.kgCO2.BG.Res.HHnew.Thermal.SH.Geo.SH.Elec</t>
  </si>
  <si>
    <t>EMI_per_sqm.kgCO2.BG.Res.HHnew.Thermal.SH.Geo.SC</t>
  </si>
  <si>
    <t>EMI_per_sqm.kgCO2.BG.Res.HHnew.Thermal.SH.Geo.SC.AC.Elec</t>
  </si>
  <si>
    <t>EMI_per_sqm.kgCO2.BG.Res.HHnew.Thermal.SH.Geo.WH</t>
  </si>
  <si>
    <t>EMI_per_sqm.kgCO2.BG.Res.HHnew.Thermal.SH.Geo.WH.Geo.NoSolar.Geo</t>
  </si>
  <si>
    <t>EMI_per_sqm.kgCO2.BG.Res.HHnew.Thermal.SH.Geo.WH.Geo.Solar</t>
  </si>
  <si>
    <t>EMI_per_sqm.kgCO2.BG.Res.HHnew.Thermal.SH.Geo.WH.Geo.Solar.Geo</t>
  </si>
  <si>
    <t>EMI_per_sqm.kgCO2.BG.Res.HHnew.Thermal.SH.Geo.WH.Geo.Solar.Solar</t>
  </si>
  <si>
    <t>EMI_per_sqm.kgCO2.BG.Res.HHnew.Thermal.SH.Geo.WH.Elc.NoSolar.Elec</t>
  </si>
  <si>
    <t>EMI_per_sqm.kgCO2.BG.Res.HHnew.Thermal.SH.Geo.WH.Elc.Solar</t>
  </si>
  <si>
    <t>EMI_per_sqm.kgCO2.BG.Res.HHnew.Thermal.SH.Geo.WH.Elc.Solar.Elec</t>
  </si>
  <si>
    <t>EMI_per_sqm.kgCO2.BG.Res.HHnew.Thermal.SH.Geo.WH.Elc.Solar.Solar</t>
  </si>
  <si>
    <t>EMI_per_sqm.kgCO2.BG.Res.HHnew.Thermal.SH.Geo.CO</t>
  </si>
  <si>
    <t>EMI_per_sqm.kgCO2.BG.Res.HHnew.Thermal.SH.Geo.CO.LPG.LPG</t>
  </si>
  <si>
    <t>EMI_per_sqm.kgCO2.BG.Res.HHnew.Thermal.SH.Geo.CO.Elc.Elec</t>
  </si>
  <si>
    <t>EMI_per_sqm.kgCO2.BG.Res.HHnew.Thermal.SH.DistrHeat</t>
  </si>
  <si>
    <t>EMI_per_sqm.kgCO2.BG.Res.HHnew.Thermal.SH.DistrHeat.SH</t>
  </si>
  <si>
    <t>EMI_per_sqm.kgCO2.BG.Res.HHnew.Thermal.SH.DistrHeat.SH.Steam_Distr</t>
  </si>
  <si>
    <t>EMI_per_sqm.kgCO2.BG.Res.HHnew.Thermal.SH.DistrHeat.SH.Elec</t>
  </si>
  <si>
    <t>EMI_per_sqm.kgCO2.BG.Res.HHnew.Thermal.SH.DistrHeat.SC</t>
  </si>
  <si>
    <t>EMI_per_sqm.kgCO2.BG.Res.HHnew.Thermal.SH.DistrHeat.SC.AC.Elec</t>
  </si>
  <si>
    <t>EMI_per_sqm.kgCO2.BG.Res.HHnew.Thermal.SH.DistrHeat.WH</t>
  </si>
  <si>
    <t>EMI_per_sqm.kgCO2.BG.Res.HHnew.Thermal.SH.DistrHeat.WH.DistrHeat.NoSolar.Steam_Distr</t>
  </si>
  <si>
    <t>EMI_per_sqm.kgCO2.BG.Res.HHnew.Thermal.SH.DistrHeat.WH.DistrHeat.Solar</t>
  </si>
  <si>
    <t>EMI_per_sqm.kgCO2.BG.Res.HHnew.Thermal.SH.DistrHeat.WH.DistrHeat.Solar.Steam_Distr</t>
  </si>
  <si>
    <t>EMI_per_sqm.kgCO2.BG.Res.HHnew.Thermal.SH.DistrHeat.WH.DistrHeat.Solar.Solar</t>
  </si>
  <si>
    <t>EMI_per_sqm.kgCO2.BG.Res.HHnew.Thermal.SH.DistrHeat.WH.Elc.NoSolar.Elec</t>
  </si>
  <si>
    <t>EMI_per_sqm.kgCO2.BG.Res.HHnew.Thermal.SH.DistrHeat.WH.Elc.Solar</t>
  </si>
  <si>
    <t>EMI_per_sqm.kgCO2.BG.Res.HHnew.Thermal.SH.DistrHeat.WH.Elc.Solar.Elec</t>
  </si>
  <si>
    <t>EMI_per_sqm.kgCO2.BG.Res.HHnew.Thermal.SH.DistrHeat.WH.Elc.Solar.Solar</t>
  </si>
  <si>
    <t>EMI_per_sqm.kgCO2.BG.Res.HHnew.Thermal.SH.DistrHeat.CO</t>
  </si>
  <si>
    <t>EMI_per_sqm.kgCO2.BG.Res.HHnew.Thermal.SH.DistrHeat.CO.LPG.LPG</t>
  </si>
  <si>
    <t>EMI_per_sqm.kgCO2.BG.Res.HHnew.Thermal.SH.DistrHeat.CO.Elc.Elec</t>
  </si>
  <si>
    <t>EMI_per_sqm.kgCO2.BG.Res.HHnew.Thermal.SH.AdvElc</t>
  </si>
  <si>
    <t>EMI_per_sqm.kgCO2.BG.Res.HHnew.Thermal.SH.AdvElc.SH</t>
  </si>
  <si>
    <t>EMI_per_sqm.kgCO2.BG.Res.HHnew.Thermal.SH.AdvElc.SH.Elec</t>
  </si>
  <si>
    <t>EMI_per_sqm.kgCO2.BG.Res.HHnew.Thermal.SH.AdvElc.SC</t>
  </si>
  <si>
    <t>EMI_per_sqm.kgCO2.BG.Res.HHnew.Thermal.SH.AdvElc.SC.AC.Elec</t>
  </si>
  <si>
    <t>EMI_per_sqm.kgCO2.BG.Res.HHnew.Thermal.SH.AdvElc.WH</t>
  </si>
  <si>
    <t>EMI_per_sqm.kgCO2.BG.Res.HHnew.Thermal.SH.AdvElc.WH.LPG.NoSolar.LPG</t>
  </si>
  <si>
    <t>EMI_per_sqm.kgCO2.BG.Res.HHnew.Thermal.SH.AdvElc.WH.LPG.Solar</t>
  </si>
  <si>
    <t>EMI_per_sqm.kgCO2.BG.Res.HHnew.Thermal.SH.AdvElc.WH.LPG.Solar.LPG</t>
  </si>
  <si>
    <t>EMI_per_sqm.kgCO2.BG.Res.HHnew.Thermal.SH.AdvElc.WH.LPG.Solar.Solar</t>
  </si>
  <si>
    <t>EMI_per_sqm.kgCO2.BG.Res.HHnew.Thermal.SH.AdvElc.WH.Elc.NoSolar.Elec</t>
  </si>
  <si>
    <t>EMI_per_sqm.kgCO2.BG.Res.HHnew.Thermal.SH.AdvElc.WH.Elc.Solar</t>
  </si>
  <si>
    <t>EMI_per_sqm.kgCO2.BG.Res.HHnew.Thermal.SH.AdvElc.WH.Elc.Solar.Elec</t>
  </si>
  <si>
    <t>EMI_per_sqm.kgCO2.BG.Res.HHnew.Thermal.SH.AdvElc.WH.Elc.Solar.Solar</t>
  </si>
  <si>
    <t>EMI_per_sqm.kgCO2.BG.Res.HHnew.Thermal.SH.AdvElc.CO</t>
  </si>
  <si>
    <t>EMI_per_sqm.kgCO2.BG.Res.HHnew.Thermal.SH.AdvElc.CO.LPG.LPG</t>
  </si>
  <si>
    <t>EMI_per_sqm.kgCO2.BG.Res.HHnew.Thermal.SH.AdvElc.CO.Elc.Elec</t>
  </si>
  <si>
    <t>EMI_per_sqm.kgCO2.BG.Res.HHnew.Thermal.SH.ConvElc</t>
  </si>
  <si>
    <t>EMI_per_sqm.kgCO2.BG.Res.HHnew.Thermal.SH.ConvElc.SH</t>
  </si>
  <si>
    <t>EMI_per_sqm.kgCO2.BG.Res.HHnew.Thermal.SH.ConvElc.SH.Elec</t>
  </si>
  <si>
    <t>EMI_per_sqm.kgCO2.BG.Res.HHnew.Thermal.SH.ConvElc.SC</t>
  </si>
  <si>
    <t>EMI_per_sqm.kgCO2.BG.Res.HHnew.Thermal.SH.ConvElc.SC.AC.Elec</t>
  </si>
  <si>
    <t>EMI_per_sqm.kgCO2.BG.Res.HHnew.Thermal.SH.ConvElc.WH</t>
  </si>
  <si>
    <t>EMI_per_sqm.kgCO2.BG.Res.HHnew.Thermal.SH.ConvElc.WH.LPG.NoSolar.LPG</t>
  </si>
  <si>
    <t>EMI_per_sqm.kgCO2.BG.Res.HHnew.Thermal.SH.ConvElc.WH.LPG.Solar</t>
  </si>
  <si>
    <t>EMI_per_sqm.kgCO2.BG.Res.HHnew.Thermal.SH.ConvElc.WH.LPG.Solar.LPG</t>
  </si>
  <si>
    <t>EMI_per_sqm.kgCO2.BG.Res.HHnew.Thermal.SH.ConvElc.WH.LPG.Solar.Solar</t>
  </si>
  <si>
    <t>EMI_per_sqm.kgCO2.BG.Res.HHnew.Thermal.SH.ConvElc.WH.Elc.NoSolar.Elec</t>
  </si>
  <si>
    <t>EMI_per_sqm.kgCO2.BG.Res.HHnew.Thermal.SH.ConvElc.WH.Elc.Solar</t>
  </si>
  <si>
    <t>EMI_per_sqm.kgCO2.BG.Res.HHnew.Thermal.SH.ConvElc.WH.Elc.Solar.Elec</t>
  </si>
  <si>
    <t>EMI_per_sqm.kgCO2.BG.Res.HHnew.Thermal.SH.ConvElc.WH.Elc.Solar.Solar</t>
  </si>
  <si>
    <t>EMI_per_sqm.kgCO2.BG.Res.HHnew.Thermal.SH.ConvElc.CO</t>
  </si>
  <si>
    <t>EMI_per_sqm.kgCO2.BG.Res.HHnew.Thermal.SH.ConvElc.CO.LPG.LPG</t>
  </si>
  <si>
    <t>EMI_per_sqm.kgCO2.BG.Res.HHnew.Thermal.SH.ConvElc.CO.Elc.Elec</t>
  </si>
  <si>
    <t>BG - Household type: Solids</t>
  </si>
  <si>
    <t>BG - Household type: LPG</t>
  </si>
  <si>
    <t>BG - Household type: Diesel oil</t>
  </si>
  <si>
    <t>BG - Household type: Gas</t>
  </si>
  <si>
    <t>BG - Household type: Biomass</t>
  </si>
  <si>
    <t>BG - Household type: Geothermal</t>
  </si>
  <si>
    <t>BG - Household type: Distributed heat</t>
  </si>
  <si>
    <t>BG - Household type: Advanced electric heating</t>
  </si>
  <si>
    <t>BG - Household type: Conventional electric heating</t>
  </si>
  <si>
    <t>BG - Residential / specific electric uses</t>
  </si>
  <si>
    <t>BG - Refrigerators and freezers</t>
  </si>
  <si>
    <t>BG - Washing machines</t>
  </si>
  <si>
    <t>BG - Clothes dryers</t>
  </si>
  <si>
    <t>BG - Dishwashers</t>
  </si>
  <si>
    <t>BG - TV and multimedia</t>
  </si>
  <si>
    <t>BG - ICT equipment</t>
  </si>
  <si>
    <t>BG - Lighting</t>
  </si>
  <si>
    <t>BG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</si>
</sst>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45432.782442129632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15336.795015178141</v>
      </c>
      <c r="C3" s="182">
        <v>16513.901711794886</v>
      </c>
      <c r="D3" s="182">
        <v>17454.03215189503</v>
      </c>
      <c r="E3" s="182">
        <v>18587.674141290754</v>
      </c>
      <c r="F3" s="182">
        <v>20348.448283161862</v>
      </c>
      <c r="G3" s="182">
        <v>21836.880275829273</v>
      </c>
      <c r="H3" s="182">
        <v>23700.021975465039</v>
      </c>
      <c r="I3" s="182">
        <v>26423.973204741429</v>
      </c>
      <c r="J3" s="182">
        <v>27346.304372134629</v>
      </c>
      <c r="K3" s="182">
        <v>26180.091100988779</v>
      </c>
      <c r="L3" s="182">
        <v>26799.454595036816</v>
      </c>
      <c r="M3" s="182">
        <v>27332.723141017545</v>
      </c>
      <c r="N3" s="182">
        <v>28352.340721496588</v>
      </c>
      <c r="O3" s="182">
        <v>27256.740914419697</v>
      </c>
      <c r="P3" s="182">
        <v>27630.614584612867</v>
      </c>
      <c r="Q3" s="182">
        <v>28409.4</v>
      </c>
      <c r="R3" s="182">
        <v>29024.83158774647</v>
      </c>
      <c r="S3" s="182">
        <v>29765.5574356082</v>
      </c>
      <c r="T3" s="182">
        <v>30872.035913301323</v>
      </c>
      <c r="U3" s="182">
        <v>32711.852205134663</v>
      </c>
      <c r="V3" s="182">
        <v>32527.81675795573</v>
      </c>
      <c r="W3" s="182">
        <v>35282.790070110415</v>
      </c>
      <c r="DA3" s="210" t="s">
        <v>221</v>
      </c>
    </row>
    <row r="4" spans="1:105" ht="12" customHeight="1" x14ac:dyDescent="0.25">
      <c r="A4" s="183" t="s">
        <v>90</v>
      </c>
      <c r="B4" s="36">
        <v>8190876</v>
      </c>
      <c r="C4" s="36">
        <v>8149468</v>
      </c>
      <c r="D4" s="36">
        <v>7868815</v>
      </c>
      <c r="E4" s="36">
        <v>7805506</v>
      </c>
      <c r="F4" s="36">
        <v>7745147</v>
      </c>
      <c r="G4" s="36">
        <v>7688573</v>
      </c>
      <c r="H4" s="36">
        <v>7629371</v>
      </c>
      <c r="I4" s="36">
        <v>7572673</v>
      </c>
      <c r="J4" s="36">
        <v>7518002</v>
      </c>
      <c r="K4" s="36">
        <v>7467119</v>
      </c>
      <c r="L4" s="36">
        <v>7421766</v>
      </c>
      <c r="M4" s="36">
        <v>7369431</v>
      </c>
      <c r="N4" s="36">
        <v>7327224</v>
      </c>
      <c r="O4" s="36">
        <v>7284552</v>
      </c>
      <c r="P4" s="36">
        <v>7245677</v>
      </c>
      <c r="Q4" s="36">
        <v>7202198</v>
      </c>
      <c r="R4" s="36">
        <v>7153784</v>
      </c>
      <c r="S4" s="36">
        <v>7101859</v>
      </c>
      <c r="T4" s="36">
        <v>7050034</v>
      </c>
      <c r="U4" s="36">
        <v>7000039</v>
      </c>
      <c r="V4" s="36">
        <v>6951482</v>
      </c>
      <c r="W4" s="36">
        <v>6916548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2778727</v>
      </c>
      <c r="C6" s="35">
        <v>2774224</v>
      </c>
      <c r="D6" s="35">
        <v>2687965</v>
      </c>
      <c r="E6" s="35">
        <v>2675608</v>
      </c>
      <c r="F6" s="35">
        <v>2664179</v>
      </c>
      <c r="G6" s="35">
        <v>2653978</v>
      </c>
      <c r="H6" s="35">
        <v>2633542</v>
      </c>
      <c r="I6" s="35">
        <v>2655215</v>
      </c>
      <c r="J6" s="35">
        <v>2634146</v>
      </c>
      <c r="K6" s="35">
        <v>2614537</v>
      </c>
      <c r="L6" s="35">
        <v>2611459</v>
      </c>
      <c r="M6" s="35">
        <v>2589986</v>
      </c>
      <c r="N6" s="35">
        <v>2680038</v>
      </c>
      <c r="O6" s="35">
        <v>2733415</v>
      </c>
      <c r="P6" s="35">
        <v>2786799</v>
      </c>
      <c r="Q6" s="35">
        <v>2926533</v>
      </c>
      <c r="R6" s="35">
        <v>2936693</v>
      </c>
      <c r="S6" s="35">
        <v>2938295</v>
      </c>
      <c r="T6" s="35">
        <v>2955989</v>
      </c>
      <c r="U6" s="35">
        <v>2952357</v>
      </c>
      <c r="V6" s="35">
        <v>2971989</v>
      </c>
      <c r="W6" s="35">
        <v>2976139</v>
      </c>
      <c r="DA6" s="59" t="s">
        <v>223</v>
      </c>
    </row>
    <row r="7" spans="1:105" ht="12" customHeight="1" x14ac:dyDescent="0.25">
      <c r="A7" s="185" t="s">
        <v>187</v>
      </c>
      <c r="B7" s="114">
        <v>209287.48863457478</v>
      </c>
      <c r="C7" s="114">
        <v>208374.31381095768</v>
      </c>
      <c r="D7" s="114">
        <v>201333.23450798084</v>
      </c>
      <c r="E7" s="114">
        <v>199845.18971664962</v>
      </c>
      <c r="F7" s="114">
        <v>198431.13915178887</v>
      </c>
      <c r="G7" s="114">
        <v>197113.75181064033</v>
      </c>
      <c r="H7" s="114">
        <v>195043.8375775583</v>
      </c>
      <c r="I7" s="114">
        <v>196094.73357441358</v>
      </c>
      <c r="J7" s="114">
        <v>193992.23034690332</v>
      </c>
      <c r="K7" s="114">
        <v>192010.45627773175</v>
      </c>
      <c r="L7" s="114">
        <v>191255.71800112954</v>
      </c>
      <c r="M7" s="114">
        <v>189177.06172372898</v>
      </c>
      <c r="N7" s="114">
        <v>195833.16041562994</v>
      </c>
      <c r="O7" s="114">
        <v>199807.94358906202</v>
      </c>
      <c r="P7" s="114">
        <v>203799.15012035915</v>
      </c>
      <c r="Q7" s="114">
        <v>214135.16713888297</v>
      </c>
      <c r="R7" s="114">
        <v>214958.48770878391</v>
      </c>
      <c r="S7" s="114">
        <v>215167.14978939504</v>
      </c>
      <c r="T7" s="114">
        <v>216583.26092648495</v>
      </c>
      <c r="U7" s="114">
        <v>216491.66327945946</v>
      </c>
      <c r="V7" s="114">
        <v>218165.34614645544</v>
      </c>
      <c r="W7" s="114">
        <v>218807.8112203888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71249</v>
      </c>
      <c r="D8" s="138">
        <v>71134</v>
      </c>
      <c r="E8" s="138">
        <v>68922</v>
      </c>
      <c r="F8" s="138">
        <v>68605</v>
      </c>
      <c r="G8" s="138">
        <v>68312</v>
      </c>
      <c r="H8" s="138">
        <v>68051</v>
      </c>
      <c r="I8" s="138">
        <v>89200</v>
      </c>
      <c r="J8" s="138">
        <v>68082</v>
      </c>
      <c r="K8" s="138">
        <v>67542</v>
      </c>
      <c r="L8" s="138">
        <v>67039</v>
      </c>
      <c r="M8" s="138">
        <v>66960</v>
      </c>
      <c r="N8" s="138">
        <v>156462</v>
      </c>
      <c r="O8" s="138">
        <v>122096</v>
      </c>
      <c r="P8" s="138">
        <v>123472</v>
      </c>
      <c r="Q8" s="138">
        <v>211190</v>
      </c>
      <c r="R8" s="138">
        <v>85199</v>
      </c>
      <c r="S8" s="138">
        <v>76902</v>
      </c>
      <c r="T8" s="138">
        <v>93035</v>
      </c>
      <c r="U8" s="138">
        <v>75795</v>
      </c>
      <c r="V8" s="138">
        <v>95333</v>
      </c>
      <c r="W8" s="138">
        <v>80355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4792.2960049480307</v>
      </c>
      <c r="D9" s="39">
        <v>4813.408632923878</v>
      </c>
      <c r="E9" s="39">
        <v>4633.7072874910664</v>
      </c>
      <c r="F9" s="39">
        <v>4613.9309048480645</v>
      </c>
      <c r="G9" s="39">
        <v>4596.0358181493648</v>
      </c>
      <c r="H9" s="39">
        <v>4594.7282477401604</v>
      </c>
      <c r="I9" s="39">
        <v>6136.8782632049115</v>
      </c>
      <c r="J9" s="39">
        <v>4612.1502448391111</v>
      </c>
      <c r="K9" s="39">
        <v>4582.2438865296717</v>
      </c>
      <c r="L9" s="39">
        <v>4526.3169838067843</v>
      </c>
      <c r="M9" s="39">
        <v>4581.9190444721316</v>
      </c>
      <c r="N9" s="39">
        <v>11657.951022202613</v>
      </c>
      <c r="O9" s="39">
        <v>9150.5442077040207</v>
      </c>
      <c r="P9" s="39">
        <v>9270.0775767147134</v>
      </c>
      <c r="Q9" s="39">
        <v>15717.92275732875</v>
      </c>
      <c r="R9" s="39">
        <v>6475.0898367810005</v>
      </c>
      <c r="S9" s="39">
        <v>5880.0892824137691</v>
      </c>
      <c r="T9" s="39">
        <v>7090.6263669838372</v>
      </c>
      <c r="U9" s="39">
        <v>5890.6659433806208</v>
      </c>
      <c r="V9" s="39">
        <v>7375.3124898865926</v>
      </c>
      <c r="W9" s="39">
        <v>6382.054847019288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2481.29</v>
      </c>
      <c r="C11" s="41">
        <v>2525.98</v>
      </c>
      <c r="D11" s="41">
        <v>2522.88</v>
      </c>
      <c r="E11" s="41">
        <v>2891.31</v>
      </c>
      <c r="F11" s="41">
        <v>2537.4</v>
      </c>
      <c r="G11" s="41">
        <v>2692.51</v>
      </c>
      <c r="H11" s="41">
        <v>2660.51</v>
      </c>
      <c r="I11" s="41">
        <v>2393.19</v>
      </c>
      <c r="J11" s="41">
        <v>2466.8200000000002</v>
      </c>
      <c r="K11" s="41">
        <v>2437.31</v>
      </c>
      <c r="L11" s="41">
        <v>2516.8200000000002</v>
      </c>
      <c r="M11" s="41">
        <v>2798.59</v>
      </c>
      <c r="N11" s="41">
        <v>2614</v>
      </c>
      <c r="O11" s="41">
        <v>2387.56</v>
      </c>
      <c r="P11" s="41">
        <v>2365.02</v>
      </c>
      <c r="Q11" s="41">
        <v>2371.11</v>
      </c>
      <c r="R11" s="41">
        <v>2420.17</v>
      </c>
      <c r="S11" s="41">
        <v>2527.59</v>
      </c>
      <c r="T11" s="41">
        <v>2352.1</v>
      </c>
      <c r="U11" s="41">
        <v>2152.56</v>
      </c>
      <c r="V11" s="41">
        <v>2247.42</v>
      </c>
      <c r="W11" s="41">
        <v>2503.0700000000002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2493.4352380952378</v>
      </c>
      <c r="C12" s="187">
        <f t="shared" ref="C12:W12" si="0">AVERAGE($B11:$V11)</f>
        <v>2493.4352380952378</v>
      </c>
      <c r="D12" s="187">
        <f t="shared" si="0"/>
        <v>2493.4352380952378</v>
      </c>
      <c r="E12" s="187">
        <f t="shared" si="0"/>
        <v>2493.4352380952378</v>
      </c>
      <c r="F12" s="187">
        <f t="shared" si="0"/>
        <v>2493.4352380952378</v>
      </c>
      <c r="G12" s="187">
        <f t="shared" si="0"/>
        <v>2493.4352380952378</v>
      </c>
      <c r="H12" s="187">
        <f t="shared" si="0"/>
        <v>2493.4352380952378</v>
      </c>
      <c r="I12" s="187">
        <f t="shared" si="0"/>
        <v>2493.4352380952378</v>
      </c>
      <c r="J12" s="187">
        <f t="shared" si="0"/>
        <v>2493.4352380952378</v>
      </c>
      <c r="K12" s="187">
        <f t="shared" si="0"/>
        <v>2493.4352380952378</v>
      </c>
      <c r="L12" s="187">
        <f t="shared" si="0"/>
        <v>2493.4352380952378</v>
      </c>
      <c r="M12" s="187">
        <f t="shared" si="0"/>
        <v>2493.4352380952378</v>
      </c>
      <c r="N12" s="187">
        <f t="shared" si="0"/>
        <v>2493.4352380952378</v>
      </c>
      <c r="O12" s="187">
        <f t="shared" si="0"/>
        <v>2493.4352380952378</v>
      </c>
      <c r="P12" s="187">
        <f t="shared" si="0"/>
        <v>2493.4352380952378</v>
      </c>
      <c r="Q12" s="187">
        <f t="shared" si="0"/>
        <v>2493.4352380952378</v>
      </c>
      <c r="R12" s="187">
        <f t="shared" si="0"/>
        <v>2493.4352380952378</v>
      </c>
      <c r="S12" s="187">
        <f t="shared" si="0"/>
        <v>2493.4352380952378</v>
      </c>
      <c r="T12" s="187">
        <f t="shared" si="0"/>
        <v>2493.4352380952378</v>
      </c>
      <c r="U12" s="187">
        <f t="shared" si="0"/>
        <v>2493.4352380952378</v>
      </c>
      <c r="V12" s="187">
        <f t="shared" si="0"/>
        <v>2493.4352380952378</v>
      </c>
      <c r="W12" s="187">
        <f t="shared" si="0"/>
        <v>2493.4352380952378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0.99512911427989781</v>
      </c>
      <c r="C13" s="189">
        <f t="shared" si="1"/>
        <v>1.0130521785396855</v>
      </c>
      <c r="D13" s="189">
        <f t="shared" si="1"/>
        <v>1.0118089138450035</v>
      </c>
      <c r="E13" s="189">
        <f t="shared" si="1"/>
        <v>1.1595689175423314</v>
      </c>
      <c r="F13" s="189">
        <f t="shared" si="1"/>
        <v>1.0176322052536433</v>
      </c>
      <c r="G13" s="189">
        <f t="shared" si="1"/>
        <v>1.079839555831752</v>
      </c>
      <c r="H13" s="189">
        <f t="shared" si="1"/>
        <v>1.0670058557576143</v>
      </c>
      <c r="I13" s="189">
        <f t="shared" si="1"/>
        <v>0.95979633376328788</v>
      </c>
      <c r="J13" s="189">
        <f t="shared" si="1"/>
        <v>0.98932587552762374</v>
      </c>
      <c r="K13" s="189">
        <f t="shared" si="1"/>
        <v>0.97749079774050496</v>
      </c>
      <c r="L13" s="189">
        <f t="shared" si="1"/>
        <v>1.0093785318934636</v>
      </c>
      <c r="M13" s="189">
        <f t="shared" si="1"/>
        <v>1.1223832715775179</v>
      </c>
      <c r="N13" s="189">
        <f t="shared" si="1"/>
        <v>1.0483528748061099</v>
      </c>
      <c r="O13" s="189">
        <f t="shared" si="1"/>
        <v>0.95753840465649431</v>
      </c>
      <c r="P13" s="189">
        <f t="shared" si="1"/>
        <v>0.94849866716677367</v>
      </c>
      <c r="Q13" s="189">
        <f t="shared" si="1"/>
        <v>0.95094108071213301</v>
      </c>
      <c r="R13" s="189">
        <f t="shared" ref="R13:V13" si="2">R11/R12</f>
        <v>0.97061674713829516</v>
      </c>
      <c r="S13" s="189">
        <f t="shared" si="2"/>
        <v>1.0136978740746656</v>
      </c>
      <c r="T13" s="189">
        <f t="shared" si="2"/>
        <v>0.94331706076184063</v>
      </c>
      <c r="U13" s="189">
        <f t="shared" si="2"/>
        <v>0.86329091973704675</v>
      </c>
      <c r="V13" s="189">
        <f t="shared" si="2"/>
        <v>0.90133481939431825</v>
      </c>
      <c r="W13" s="189">
        <f t="shared" ref="W13" si="3">W11/W12</f>
        <v>1.0038640513928576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2.9477080691985935</v>
      </c>
      <c r="C17" s="14">
        <f t="shared" si="4"/>
        <v>2.9375666853145241</v>
      </c>
      <c r="D17" s="14">
        <f t="shared" si="4"/>
        <v>2.9274246502465622</v>
      </c>
      <c r="E17" s="14">
        <f t="shared" si="4"/>
        <v>2.9172830997664829</v>
      </c>
      <c r="F17" s="14">
        <f t="shared" si="4"/>
        <v>2.9071421252100555</v>
      </c>
      <c r="G17" s="14">
        <f t="shared" si="4"/>
        <v>2.8969995229802206</v>
      </c>
      <c r="H17" s="14">
        <f t="shared" si="4"/>
        <v>2.896999933929286</v>
      </c>
      <c r="I17" s="14">
        <f t="shared" si="4"/>
        <v>2.8519999322088796</v>
      </c>
      <c r="J17" s="14">
        <f t="shared" si="4"/>
        <v>2.8540566847851259</v>
      </c>
      <c r="K17" s="14">
        <f t="shared" si="4"/>
        <v>2.8560005079293198</v>
      </c>
      <c r="L17" s="14">
        <f t="shared" si="4"/>
        <v>2.8419998169605574</v>
      </c>
      <c r="M17" s="14">
        <f t="shared" si="4"/>
        <v>2.8453555347403423</v>
      </c>
      <c r="N17" s="14">
        <f t="shared" si="4"/>
        <v>2.7340000402979361</v>
      </c>
      <c r="O17" s="14">
        <f t="shared" si="4"/>
        <v>2.6650003749887961</v>
      </c>
      <c r="P17" s="14">
        <f t="shared" si="4"/>
        <v>2.5999998564661464</v>
      </c>
      <c r="Q17" s="14">
        <f t="shared" si="4"/>
        <v>2.4610000980682605</v>
      </c>
      <c r="R17" s="14">
        <f t="shared" ref="R17:V17" si="5">R4/R6</f>
        <v>2.4359999496031759</v>
      </c>
      <c r="S17" s="14">
        <f t="shared" si="5"/>
        <v>2.4169999948949985</v>
      </c>
      <c r="T17" s="14">
        <f t="shared" si="5"/>
        <v>2.3850000794996191</v>
      </c>
      <c r="U17" s="14">
        <f t="shared" si="5"/>
        <v>2.3710001873079714</v>
      </c>
      <c r="V17" s="14">
        <f t="shared" si="5"/>
        <v>2.3389999088152749</v>
      </c>
      <c r="W17" s="14">
        <f t="shared" ref="W17" si="6">W4/W6</f>
        <v>2.3240003239096025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25.551294957288423</v>
      </c>
      <c r="C18" s="94">
        <f t="shared" si="7"/>
        <v>25.569069516066286</v>
      </c>
      <c r="D18" s="94">
        <f t="shared" si="7"/>
        <v>25.586220353125707</v>
      </c>
      <c r="E18" s="94">
        <f t="shared" si="7"/>
        <v>25.603105002628865</v>
      </c>
      <c r="F18" s="94">
        <f t="shared" si="7"/>
        <v>25.620061072022114</v>
      </c>
      <c r="G18" s="94">
        <f t="shared" si="7"/>
        <v>25.637234869284629</v>
      </c>
      <c r="H18" s="94">
        <f t="shared" si="7"/>
        <v>25.564864728371226</v>
      </c>
      <c r="I18" s="94">
        <f t="shared" si="7"/>
        <v>25.895048363294382</v>
      </c>
      <c r="J18" s="94">
        <f t="shared" si="7"/>
        <v>25.803694964021467</v>
      </c>
      <c r="K18" s="94">
        <f t="shared" si="7"/>
        <v>25.71412833754648</v>
      </c>
      <c r="L18" s="94">
        <f t="shared" si="7"/>
        <v>25.769569938088797</v>
      </c>
      <c r="M18" s="94">
        <f t="shared" si="7"/>
        <v>25.670511295068639</v>
      </c>
      <c r="N18" s="94">
        <f t="shared" si="7"/>
        <v>26.726787718736311</v>
      </c>
      <c r="O18" s="94">
        <f t="shared" si="7"/>
        <v>27.428995439810443</v>
      </c>
      <c r="P18" s="94">
        <f t="shared" si="7"/>
        <v>28.126999053416149</v>
      </c>
      <c r="Q18" s="94">
        <f t="shared" si="7"/>
        <v>29.731918941812342</v>
      </c>
      <c r="R18" s="94">
        <f t="shared" ref="R18:V18" si="8">R7*1000/R4</f>
        <v>30.048221711584237</v>
      </c>
      <c r="S18" s="94">
        <f t="shared" si="8"/>
        <v>30.297299592880545</v>
      </c>
      <c r="T18" s="94">
        <f t="shared" si="8"/>
        <v>30.720881761206392</v>
      </c>
      <c r="U18" s="94">
        <f t="shared" si="8"/>
        <v>30.927208159763037</v>
      </c>
      <c r="V18" s="94">
        <f t="shared" si="8"/>
        <v>31.384005043306654</v>
      </c>
      <c r="W18" s="94">
        <f t="shared" ref="W18" si="9">W7*1000/W4</f>
        <v>31.635407029690072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75.317758324072415</v>
      </c>
      <c r="C19" s="15">
        <f t="shared" si="10"/>
        <v>75.110846784887471</v>
      </c>
      <c r="D19" s="15">
        <f t="shared" si="10"/>
        <v>74.901732168380491</v>
      </c>
      <c r="E19" s="15">
        <f t="shared" si="10"/>
        <v>74.691505525715883</v>
      </c>
      <c r="F19" s="15">
        <f t="shared" si="10"/>
        <v>74.481158792929776</v>
      </c>
      <c r="G19" s="15">
        <f t="shared" si="10"/>
        <v>74.271057186849447</v>
      </c>
      <c r="H19" s="15">
        <f t="shared" si="10"/>
        <v>74.061411429002575</v>
      </c>
      <c r="I19" s="15">
        <f t="shared" si="10"/>
        <v>73.852676176661234</v>
      </c>
      <c r="J19" s="15">
        <f t="shared" si="10"/>
        <v>73.645208104221751</v>
      </c>
      <c r="K19" s="15">
        <f t="shared" si="10"/>
        <v>73.439563592992471</v>
      </c>
      <c r="L19" s="15">
        <f t="shared" si="10"/>
        <v>73.237113047200637</v>
      </c>
      <c r="M19" s="15">
        <f t="shared" si="10"/>
        <v>73.04173139303802</v>
      </c>
      <c r="N19" s="15">
        <f t="shared" si="10"/>
        <v>73.071038700059461</v>
      </c>
      <c r="O19" s="15">
        <f t="shared" si="10"/>
        <v>73.098283132660811</v>
      </c>
      <c r="P19" s="15">
        <f t="shared" si="10"/>
        <v>73.130193501705421</v>
      </c>
      <c r="Q19" s="15">
        <f t="shared" si="10"/>
        <v>73.170255431557734</v>
      </c>
      <c r="R19" s="15">
        <f t="shared" ref="R19:V19" si="11">R7*1000/R6</f>
        <v>73.197466575084263</v>
      </c>
      <c r="S19" s="15">
        <f t="shared" si="11"/>
        <v>73.228572961324517</v>
      </c>
      <c r="T19" s="15">
        <f t="shared" si="11"/>
        <v>73.269305442775646</v>
      </c>
      <c r="U19" s="15">
        <f t="shared" si="11"/>
        <v>73.32841633971077</v>
      </c>
      <c r="V19" s="15">
        <f t="shared" si="11"/>
        <v>73.40718493455239</v>
      </c>
      <c r="W19" s="15">
        <f t="shared" ref="W19" si="12">W7*1000/W6</f>
        <v>73.52069618401184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22.89692321196566</v>
      </c>
      <c r="D20" s="4">
        <f t="shared" si="13"/>
        <v>23.114780648722373</v>
      </c>
      <c r="E20" s="4">
        <f t="shared" si="13"/>
        <v>23.045819086828509</v>
      </c>
      <c r="F20" s="4">
        <f t="shared" si="13"/>
        <v>23.133910638242412</v>
      </c>
      <c r="G20" s="4">
        <f t="shared" si="13"/>
        <v>23.224051204665638</v>
      </c>
      <c r="H20" s="4">
        <f t="shared" si="13"/>
        <v>23.306487892462968</v>
      </c>
      <c r="I20" s="4">
        <f t="shared" si="13"/>
        <v>24.123101438831899</v>
      </c>
      <c r="J20" s="4">
        <f t="shared" si="13"/>
        <v>23.736055385439506</v>
      </c>
      <c r="K20" s="4">
        <f t="shared" si="13"/>
        <v>23.754506022864305</v>
      </c>
      <c r="L20" s="4">
        <f t="shared" si="13"/>
        <v>23.757098144468372</v>
      </c>
      <c r="M20" s="4">
        <f t="shared" si="13"/>
        <v>24.048911615797884</v>
      </c>
      <c r="N20" s="4">
        <f t="shared" si="13"/>
        <v>27.253032391563956</v>
      </c>
      <c r="O20" s="4">
        <f t="shared" si="13"/>
        <v>28.122130084525626</v>
      </c>
      <c r="P20" s="4">
        <f t="shared" si="13"/>
        <v>28.876301099945483</v>
      </c>
      <c r="Q20" s="4">
        <f t="shared" si="13"/>
        <v>30.241976319260981</v>
      </c>
      <c r="R20" s="4">
        <f t="shared" ref="R20:V20" si="14">IF(SUM(R21)=0,"",R21/R17)</f>
        <v>31.198522410037469</v>
      </c>
      <c r="S20" s="4">
        <f t="shared" si="14"/>
        <v>31.635130927335464</v>
      </c>
      <c r="T20" s="4">
        <f t="shared" si="14"/>
        <v>31.955810821768754</v>
      </c>
      <c r="U20" s="4">
        <f t="shared" si="14"/>
        <v>32.778739529526888</v>
      </c>
      <c r="V20" s="4">
        <f t="shared" si="14"/>
        <v>33.075541361468012</v>
      </c>
      <c r="W20" s="4">
        <f t="shared" ref="W20" si="15">IF(SUM(W21)=0,"",W21/W17)</f>
        <v>34.175229719725557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67.261238823675157</v>
      </c>
      <c r="D21" s="3">
        <f t="shared" si="16"/>
        <v>67.666778656112101</v>
      </c>
      <c r="E21" s="3">
        <f t="shared" si="16"/>
        <v>67.231178542280645</v>
      </c>
      <c r="F21" s="3">
        <f t="shared" si="16"/>
        <v>67.253566137279563</v>
      </c>
      <c r="G21" s="3">
        <f t="shared" si="16"/>
        <v>67.280065261584568</v>
      </c>
      <c r="H21" s="3">
        <f t="shared" si="16"/>
        <v>67.51889388458892</v>
      </c>
      <c r="I21" s="3">
        <f t="shared" si="16"/>
        <v>68.799083668216497</v>
      </c>
      <c r="J21" s="3">
        <f t="shared" si="16"/>
        <v>67.74404754324361</v>
      </c>
      <c r="K21" s="3">
        <f t="shared" si="16"/>
        <v>67.842881266910538</v>
      </c>
      <c r="L21" s="3">
        <f t="shared" si="16"/>
        <v>67.517668578093108</v>
      </c>
      <c r="M21" s="3">
        <f t="shared" si="16"/>
        <v>68.427703770491817</v>
      </c>
      <c r="N21" s="3">
        <f t="shared" si="16"/>
        <v>74.509791656776812</v>
      </c>
      <c r="O21" s="3">
        <f t="shared" si="16"/>
        <v>74.945487220744496</v>
      </c>
      <c r="P21" s="3">
        <f t="shared" si="16"/>
        <v>75.078378715131478</v>
      </c>
      <c r="Q21" s="3">
        <f t="shared" si="16"/>
        <v>74.425506687479285</v>
      </c>
      <c r="R21" s="3">
        <f t="shared" ref="R21:V21" si="17">IF(SUM(R9)=0,"",R9*1000/R8)</f>
        <v>75.999599018544828</v>
      </c>
      <c r="S21" s="3">
        <f t="shared" si="17"/>
        <v>76.462111289872425</v>
      </c>
      <c r="T21" s="3">
        <f t="shared" si="17"/>
        <v>76.21461135039327</v>
      </c>
      <c r="U21" s="3">
        <f t="shared" si="17"/>
        <v>77.718397564227459</v>
      </c>
      <c r="V21" s="3">
        <f t="shared" si="17"/>
        <v>77.363688228489536</v>
      </c>
      <c r="W21" s="3">
        <f t="shared" ref="W21" si="18">IF(SUM(W9)=0,"",W9*1000/W8)</f>
        <v>79.423244938327272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1872.4242700265686</v>
      </c>
      <c r="C22" s="13">
        <f t="shared" si="19"/>
        <v>2026.3778828010472</v>
      </c>
      <c r="D22" s="13">
        <f t="shared" si="19"/>
        <v>2218.1271451794241</v>
      </c>
      <c r="E22" s="13">
        <f t="shared" si="19"/>
        <v>2381.3541545276826</v>
      </c>
      <c r="F22" s="13">
        <f t="shared" si="19"/>
        <v>2627.2513979607957</v>
      </c>
      <c r="G22" s="13">
        <f t="shared" si="19"/>
        <v>2840.173368429912</v>
      </c>
      <c r="H22" s="13">
        <f t="shared" si="19"/>
        <v>3106.418861458571</v>
      </c>
      <c r="I22" s="13">
        <f t="shared" si="19"/>
        <v>3489.3852150675762</v>
      </c>
      <c r="J22" s="13">
        <f t="shared" si="19"/>
        <v>3637.4430829008329</v>
      </c>
      <c r="K22" s="13">
        <f t="shared" si="19"/>
        <v>3506.0498032760397</v>
      </c>
      <c r="L22" s="13">
        <f t="shared" si="19"/>
        <v>3610.9269134915889</v>
      </c>
      <c r="M22" s="13">
        <f t="shared" si="19"/>
        <v>3708.9326355070757</v>
      </c>
      <c r="N22" s="13">
        <f t="shared" si="19"/>
        <v>3869.4518853929658</v>
      </c>
      <c r="O22" s="13">
        <f t="shared" si="19"/>
        <v>3741.7182160851753</v>
      </c>
      <c r="P22" s="13">
        <f t="shared" si="19"/>
        <v>3813.3930873005888</v>
      </c>
      <c r="Q22" s="13">
        <f t="shared" si="19"/>
        <v>3944.545817818394</v>
      </c>
      <c r="R22" s="13">
        <f t="shared" ref="R22:V22" si="20">R3*1000000/R4</f>
        <v>4057.2697732761389</v>
      </c>
      <c r="S22" s="13">
        <f t="shared" si="20"/>
        <v>4191.2346380867602</v>
      </c>
      <c r="T22" s="13">
        <f t="shared" si="20"/>
        <v>4378.9910677453927</v>
      </c>
      <c r="U22" s="13">
        <f t="shared" si="20"/>
        <v>4673.095707771723</v>
      </c>
      <c r="V22" s="13">
        <f t="shared" si="20"/>
        <v>4679.2636099691736</v>
      </c>
      <c r="W22" s="13">
        <f t="shared" ref="W22" si="21">W3*1000000/W4</f>
        <v>5101.2137948164909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5519.3601297206023</v>
      </c>
      <c r="C23" s="46">
        <f t="shared" si="22"/>
        <v>5952.6201603745358</v>
      </c>
      <c r="D23" s="46">
        <f t="shared" si="22"/>
        <v>6493.4000821792806</v>
      </c>
      <c r="E23" s="46">
        <f t="shared" si="22"/>
        <v>6947.0842295623097</v>
      </c>
      <c r="F23" s="46">
        <f t="shared" si="22"/>
        <v>7637.7932125288362</v>
      </c>
      <c r="G23" s="46">
        <f t="shared" si="22"/>
        <v>8227.980893522581</v>
      </c>
      <c r="H23" s="46">
        <f t="shared" si="22"/>
        <v>8999.2952364021676</v>
      </c>
      <c r="I23" s="46">
        <f t="shared" si="22"/>
        <v>9951.7263968233947</v>
      </c>
      <c r="J23" s="46">
        <f t="shared" si="22"/>
        <v>10381.468746278539</v>
      </c>
      <c r="K23" s="46">
        <f t="shared" si="22"/>
        <v>10013.280018981861</v>
      </c>
      <c r="L23" s="46">
        <f t="shared" si="22"/>
        <v>10262.253627201046</v>
      </c>
      <c r="M23" s="46">
        <f t="shared" si="22"/>
        <v>10553.232002419141</v>
      </c>
      <c r="N23" s="46">
        <f t="shared" si="22"/>
        <v>10579.081610595294</v>
      </c>
      <c r="O23" s="46">
        <f t="shared" si="22"/>
        <v>9971.6804489694023</v>
      </c>
      <c r="P23" s="46">
        <f t="shared" si="22"/>
        <v>9914.8214796305256</v>
      </c>
      <c r="Q23" s="46">
        <f t="shared" si="22"/>
        <v>9707.5276444858137</v>
      </c>
      <c r="R23" s="46">
        <f t="shared" ref="R23:V23" si="23">R3*1000000/R6</f>
        <v>9883.5089632271647</v>
      </c>
      <c r="S23" s="46">
        <f t="shared" si="23"/>
        <v>10130.21409885944</v>
      </c>
      <c r="T23" s="46">
        <f t="shared" si="23"/>
        <v>10443.894044700884</v>
      </c>
      <c r="U23" s="46">
        <f t="shared" si="23"/>
        <v>11079.91079843483</v>
      </c>
      <c r="V23" s="46">
        <f t="shared" si="23"/>
        <v>10944.797157040532</v>
      </c>
      <c r="W23" s="46">
        <f t="shared" ref="W23" si="24">W3*1000000/W6</f>
        <v>11855.222511485657</v>
      </c>
      <c r="DA23" s="11"/>
    </row>
    <row r="24" spans="1:105" ht="12" customHeight="1" x14ac:dyDescent="0.25">
      <c r="A24" s="180" t="s">
        <v>191</v>
      </c>
      <c r="B24" s="15">
        <v>0.16874551285567738</v>
      </c>
      <c r="C24" s="15">
        <v>0.17975602896479428</v>
      </c>
      <c r="D24" s="15">
        <v>0.19519720254320136</v>
      </c>
      <c r="E24" s="15">
        <v>0.20768809537389604</v>
      </c>
      <c r="F24" s="15">
        <v>0.22555726674530435</v>
      </c>
      <c r="G24" s="15">
        <v>0.23925077554694377</v>
      </c>
      <c r="H24" s="15">
        <v>0.2580158564742871</v>
      </c>
      <c r="I24" s="15">
        <v>0.28150796527223837</v>
      </c>
      <c r="J24" s="15">
        <v>0.29545206033258381</v>
      </c>
      <c r="K24" s="15">
        <v>0.2903953851908469</v>
      </c>
      <c r="L24" s="15">
        <v>0.29685567738632562</v>
      </c>
      <c r="M24" s="15">
        <v>0.30487923454293736</v>
      </c>
      <c r="N24" s="15">
        <v>0.31059133182107629</v>
      </c>
      <c r="O24" s="15">
        <v>0.2960440004133027</v>
      </c>
      <c r="P24" s="15">
        <v>0.29377025296896392</v>
      </c>
      <c r="Q24" s="15">
        <v>0.28378392290223198</v>
      </c>
      <c r="R24" s="15">
        <v>0.28396896494390694</v>
      </c>
      <c r="S24" s="15">
        <v>0.2860272486747415</v>
      </c>
      <c r="T24" s="15">
        <v>0.29080351892277145</v>
      </c>
      <c r="U24" s="15">
        <v>0.30502362636406827</v>
      </c>
      <c r="V24" s="15">
        <v>0.32525207827292857</v>
      </c>
      <c r="W24" s="15">
        <v>0.33747388030033665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2101.5961306964741</v>
      </c>
      <c r="C28" s="22">
        <v>1975.0629406706792</v>
      </c>
      <c r="D28" s="22">
        <v>2116.7485812553737</v>
      </c>
      <c r="E28" s="22">
        <v>2231.7526225279448</v>
      </c>
      <c r="F28" s="22">
        <v>2084.5632846087701</v>
      </c>
      <c r="G28" s="22">
        <v>2089.6662080825449</v>
      </c>
      <c r="H28" s="22">
        <v>2158.2681857265688</v>
      </c>
      <c r="I28" s="22">
        <v>2061.6699054170249</v>
      </c>
      <c r="J28" s="22">
        <v>2113.4633705932929</v>
      </c>
      <c r="K28" s="22">
        <v>2114.0112639724848</v>
      </c>
      <c r="L28" s="22">
        <v>2243.3377472055026</v>
      </c>
      <c r="M28" s="22">
        <v>2374.2807394668957</v>
      </c>
      <c r="N28" s="22">
        <v>2352.5593293207221</v>
      </c>
      <c r="O28" s="22">
        <v>2242.0363714531386</v>
      </c>
      <c r="P28" s="22">
        <v>2164.9914875322443</v>
      </c>
      <c r="Q28" s="22">
        <v>2192.9116079105761</v>
      </c>
      <c r="R28" s="22">
        <v>2252.1107480653482</v>
      </c>
      <c r="S28" s="22">
        <v>2317.9251074806534</v>
      </c>
      <c r="T28" s="22">
        <v>2229.5519346517622</v>
      </c>
      <c r="U28" s="22">
        <v>2161.9533963886497</v>
      </c>
      <c r="V28" s="22">
        <v>2381.1130696474634</v>
      </c>
      <c r="W28" s="22">
        <v>2402.0993121238171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240.64737747205498</v>
      </c>
      <c r="C29" s="31">
        <v>156.75778159931212</v>
      </c>
      <c r="D29" s="31">
        <v>286.94548581255373</v>
      </c>
      <c r="E29" s="31">
        <v>340.1600171969045</v>
      </c>
      <c r="F29" s="31">
        <v>258.48615649183142</v>
      </c>
      <c r="G29" s="31">
        <v>234.26113499570073</v>
      </c>
      <c r="H29" s="31">
        <v>250.93602751504724</v>
      </c>
      <c r="I29" s="31">
        <v>213.3486672398968</v>
      </c>
      <c r="J29" s="31">
        <v>198.50412725709378</v>
      </c>
      <c r="K29" s="31">
        <v>137.07214101461736</v>
      </c>
      <c r="L29" s="31">
        <v>191.28065348237317</v>
      </c>
      <c r="M29" s="31">
        <v>238.37282889079958</v>
      </c>
      <c r="N29" s="31">
        <v>231.09406706792777</v>
      </c>
      <c r="O29" s="31">
        <v>188.96509028374894</v>
      </c>
      <c r="P29" s="31">
        <v>131.66947549441099</v>
      </c>
      <c r="Q29" s="31">
        <v>133.44780739466896</v>
      </c>
      <c r="R29" s="31">
        <v>150.58237317282885</v>
      </c>
      <c r="S29" s="31">
        <v>158.67136715391229</v>
      </c>
      <c r="T29" s="31">
        <v>114.6883920894239</v>
      </c>
      <c r="U29" s="31">
        <v>102.302407566638</v>
      </c>
      <c r="V29" s="31">
        <v>99.401203783319005</v>
      </c>
      <c r="W29" s="31">
        <v>138.32691315563196</v>
      </c>
      <c r="DA29" s="59" t="s">
        <v>231</v>
      </c>
    </row>
    <row r="30" spans="1:105" ht="12" customHeight="1" x14ac:dyDescent="0.25">
      <c r="A30" s="73" t="s">
        <v>75</v>
      </c>
      <c r="B30" s="98">
        <v>16.535339638865</v>
      </c>
      <c r="C30" s="98">
        <v>17.767755803955293</v>
      </c>
      <c r="D30" s="98">
        <v>20.027171109200342</v>
      </c>
      <c r="E30" s="98">
        <v>25.675924333619943</v>
      </c>
      <c r="F30" s="98">
        <v>28.040498710232161</v>
      </c>
      <c r="G30" s="98">
        <v>25.986414445399831</v>
      </c>
      <c r="H30" s="98">
        <v>28.20739466895958</v>
      </c>
      <c r="I30" s="98">
        <v>25.181513327601028</v>
      </c>
      <c r="J30" s="98">
        <v>22.984178847807399</v>
      </c>
      <c r="K30" s="98">
        <v>26.191831470335334</v>
      </c>
      <c r="L30" s="98">
        <v>22.895786758383487</v>
      </c>
      <c r="M30" s="98">
        <v>27.378933791917451</v>
      </c>
      <c r="N30" s="98">
        <v>25.181513327601028</v>
      </c>
      <c r="O30" s="98">
        <v>25.171195184866718</v>
      </c>
      <c r="P30" s="98">
        <v>24.08280309544282</v>
      </c>
      <c r="Q30" s="98">
        <v>34.059415305245047</v>
      </c>
      <c r="R30" s="98">
        <v>27.467239896818569</v>
      </c>
      <c r="S30" s="98">
        <v>24.159157351676701</v>
      </c>
      <c r="T30" s="98">
        <v>21.989165950128971</v>
      </c>
      <c r="U30" s="98">
        <v>19.474290627687019</v>
      </c>
      <c r="V30" s="98">
        <v>19.98632846087704</v>
      </c>
      <c r="W30" s="98">
        <v>20.57300085984523</v>
      </c>
      <c r="DA30" s="63"/>
    </row>
    <row r="31" spans="1:105" ht="12" customHeight="1" x14ac:dyDescent="0.25">
      <c r="A31" s="97" t="s">
        <v>74</v>
      </c>
      <c r="B31" s="98">
        <v>12.427171109200341</v>
      </c>
      <c r="C31" s="98">
        <v>14.68667239896819</v>
      </c>
      <c r="D31" s="98">
        <v>16.946087704213241</v>
      </c>
      <c r="E31" s="98">
        <v>22.594840928632841</v>
      </c>
      <c r="F31" s="98">
        <v>24.959415305245059</v>
      </c>
      <c r="G31" s="98">
        <v>24.959415305245059</v>
      </c>
      <c r="H31" s="98">
        <v>26.20739466895958</v>
      </c>
      <c r="I31" s="98">
        <v>24.171195184866718</v>
      </c>
      <c r="J31" s="98">
        <v>21.97386070507309</v>
      </c>
      <c r="K31" s="98">
        <v>24.171195184866718</v>
      </c>
      <c r="L31" s="98">
        <v>20.875150472914871</v>
      </c>
      <c r="M31" s="98">
        <v>26.368615649183141</v>
      </c>
      <c r="N31" s="98">
        <v>24.171195184866718</v>
      </c>
      <c r="O31" s="98">
        <v>24.171195184866718</v>
      </c>
      <c r="P31" s="98">
        <v>23.072484952708511</v>
      </c>
      <c r="Q31" s="98">
        <v>34.059415305245047</v>
      </c>
      <c r="R31" s="98">
        <v>27.467239896818569</v>
      </c>
      <c r="S31" s="98">
        <v>24.159157351676701</v>
      </c>
      <c r="T31" s="98">
        <v>21.989165950128971</v>
      </c>
      <c r="U31" s="98">
        <v>19.474290627687019</v>
      </c>
      <c r="V31" s="98">
        <v>19.98632846087704</v>
      </c>
      <c r="W31" s="98">
        <v>20.57300085984523</v>
      </c>
      <c r="DA31" s="63" t="s">
        <v>232</v>
      </c>
    </row>
    <row r="32" spans="1:105" ht="12" customHeight="1" x14ac:dyDescent="0.25">
      <c r="A32" s="97" t="s">
        <v>201</v>
      </c>
      <c r="B32" s="98">
        <v>4.1081685296646597</v>
      </c>
      <c r="C32" s="98">
        <v>3.081083404987103</v>
      </c>
      <c r="D32" s="98">
        <v>3.0810834049871012</v>
      </c>
      <c r="E32" s="98">
        <v>3.0810834049871012</v>
      </c>
      <c r="F32" s="98">
        <v>3.0810834049871012</v>
      </c>
      <c r="G32" s="98">
        <v>1.0269991401547713</v>
      </c>
      <c r="H32" s="98">
        <v>2</v>
      </c>
      <c r="I32" s="98">
        <v>1.0103181427343095</v>
      </c>
      <c r="J32" s="98">
        <v>1.0103181427343095</v>
      </c>
      <c r="K32" s="98">
        <v>2.0206362854686155</v>
      </c>
      <c r="L32" s="98">
        <v>2.0206362854686155</v>
      </c>
      <c r="M32" s="98">
        <v>1.0103181427343095</v>
      </c>
      <c r="N32" s="98">
        <v>1.0103181427343095</v>
      </c>
      <c r="O32" s="98">
        <v>1</v>
      </c>
      <c r="P32" s="98">
        <v>1.0103181427343095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233</v>
      </c>
    </row>
    <row r="33" spans="1:105" ht="12" customHeight="1" x14ac:dyDescent="0.25">
      <c r="A33" s="73" t="s">
        <v>192</v>
      </c>
      <c r="B33" s="98">
        <v>0.1934651762682717</v>
      </c>
      <c r="C33" s="98">
        <v>0.7953568357695614</v>
      </c>
      <c r="D33" s="98">
        <v>1.268271711092003</v>
      </c>
      <c r="E33" s="98">
        <v>3.0954428202923472</v>
      </c>
      <c r="F33" s="98">
        <v>5.7609630266552019</v>
      </c>
      <c r="G33" s="98">
        <v>14.079965606190891</v>
      </c>
      <c r="H33" s="98">
        <v>24.462510748065348</v>
      </c>
      <c r="I33" s="98">
        <v>32.760447119518489</v>
      </c>
      <c r="J33" s="98">
        <v>38.908340498710231</v>
      </c>
      <c r="K33" s="98">
        <v>50.795098882201202</v>
      </c>
      <c r="L33" s="98">
        <v>49.334221840068778</v>
      </c>
      <c r="M33" s="98">
        <v>55.954256233877899</v>
      </c>
      <c r="N33" s="98">
        <v>53.439552880481507</v>
      </c>
      <c r="O33" s="98">
        <v>44.948925193465172</v>
      </c>
      <c r="P33" s="98">
        <v>45.185554600171969</v>
      </c>
      <c r="Q33" s="98">
        <v>51.763456577815987</v>
      </c>
      <c r="R33" s="98">
        <v>58.899226139294917</v>
      </c>
      <c r="S33" s="98">
        <v>68.0639724849527</v>
      </c>
      <c r="T33" s="98">
        <v>77.280395528804803</v>
      </c>
      <c r="U33" s="98">
        <v>78.685038693035253</v>
      </c>
      <c r="V33" s="98">
        <v>96.068701633705928</v>
      </c>
      <c r="W33" s="98">
        <v>113.42338779019779</v>
      </c>
      <c r="DA33" s="63" t="s">
        <v>234</v>
      </c>
    </row>
    <row r="34" spans="1:105" ht="12" customHeight="1" x14ac:dyDescent="0.25">
      <c r="A34" s="73" t="s">
        <v>73</v>
      </c>
      <c r="B34" s="98">
        <v>488.79810834049857</v>
      </c>
      <c r="C34" s="98">
        <v>471.88787618228707</v>
      </c>
      <c r="D34" s="98">
        <v>568.78761822871877</v>
      </c>
      <c r="E34" s="98">
        <v>587.03542562338771</v>
      </c>
      <c r="F34" s="98">
        <v>614.31160791057607</v>
      </c>
      <c r="G34" s="98">
        <v>599.76595012897678</v>
      </c>
      <c r="H34" s="98">
        <v>635.01960447119518</v>
      </c>
      <c r="I34" s="98">
        <v>607.02682717110918</v>
      </c>
      <c r="J34" s="98">
        <v>639.36655202063616</v>
      </c>
      <c r="K34" s="98">
        <v>653.12407566638001</v>
      </c>
      <c r="L34" s="98">
        <v>717.46921754084258</v>
      </c>
      <c r="M34" s="98">
        <v>754.92020636285463</v>
      </c>
      <c r="N34" s="98">
        <v>766.98194325021495</v>
      </c>
      <c r="O34" s="98">
        <v>758.59845227858989</v>
      </c>
      <c r="P34" s="98">
        <v>742.73903697334481</v>
      </c>
      <c r="Q34" s="98">
        <v>725.75709372312974</v>
      </c>
      <c r="R34" s="98">
        <v>767.67454858125529</v>
      </c>
      <c r="S34" s="98">
        <v>769.58460877042126</v>
      </c>
      <c r="T34" s="98">
        <v>749.14634565778147</v>
      </c>
      <c r="U34" s="98">
        <v>721.51599312123801</v>
      </c>
      <c r="V34" s="98">
        <v>859.25932932072226</v>
      </c>
      <c r="W34" s="98">
        <v>763.14686156491814</v>
      </c>
      <c r="DA34" s="63"/>
    </row>
    <row r="35" spans="1:105" ht="12" customHeight="1" x14ac:dyDescent="0.25">
      <c r="A35" s="97" t="s">
        <v>204</v>
      </c>
      <c r="B35" s="98">
        <v>488.79810834049857</v>
      </c>
      <c r="C35" s="98">
        <v>471.88787618228707</v>
      </c>
      <c r="D35" s="98">
        <v>568.78761822871877</v>
      </c>
      <c r="E35" s="98">
        <v>587.03542562338771</v>
      </c>
      <c r="F35" s="98">
        <v>614.31160791057607</v>
      </c>
      <c r="G35" s="98">
        <v>599.76595012897678</v>
      </c>
      <c r="H35" s="98">
        <v>635.01960447119518</v>
      </c>
      <c r="I35" s="98">
        <v>607.02682717110918</v>
      </c>
      <c r="J35" s="98">
        <v>639.36655202063616</v>
      </c>
      <c r="K35" s="98">
        <v>653.12407566638001</v>
      </c>
      <c r="L35" s="98">
        <v>711.02037833190013</v>
      </c>
      <c r="M35" s="98">
        <v>746.96663800515898</v>
      </c>
      <c r="N35" s="98">
        <v>758.74178847807389</v>
      </c>
      <c r="O35" s="98">
        <v>749.64170249355118</v>
      </c>
      <c r="P35" s="98">
        <v>733.30464316423047</v>
      </c>
      <c r="Q35" s="98">
        <v>716.10773860705069</v>
      </c>
      <c r="R35" s="98">
        <v>758.02519346517624</v>
      </c>
      <c r="S35" s="98">
        <v>759.61341358555455</v>
      </c>
      <c r="T35" s="98">
        <v>738.6744625967325</v>
      </c>
      <c r="U35" s="98">
        <v>710.56285468615636</v>
      </c>
      <c r="V35" s="98">
        <v>847.74926913155628</v>
      </c>
      <c r="W35" s="98">
        <v>750.89269131556307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6.44883920894239</v>
      </c>
      <c r="M38" s="98">
        <v>7.9535683576956142</v>
      </c>
      <c r="N38" s="98">
        <v>8.2401547721410147</v>
      </c>
      <c r="O38" s="98">
        <v>8.9567497850386921</v>
      </c>
      <c r="P38" s="98">
        <v>9.4343938091143578</v>
      </c>
      <c r="Q38" s="98">
        <v>9.6493551160791053</v>
      </c>
      <c r="R38" s="98">
        <v>9.6493551160791053</v>
      </c>
      <c r="S38" s="98">
        <v>9.9711951848667244</v>
      </c>
      <c r="T38" s="98">
        <v>10.471883061049009</v>
      </c>
      <c r="U38" s="98">
        <v>10.953138435081691</v>
      </c>
      <c r="V38" s="98">
        <v>11.51006018916595</v>
      </c>
      <c r="W38" s="98">
        <v>12.254170249355109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240</v>
      </c>
    </row>
    <row r="41" spans="1:105" ht="12" customHeight="1" x14ac:dyDescent="0.25">
      <c r="A41" s="73" t="s">
        <v>203</v>
      </c>
      <c r="B41" s="98">
        <v>507.78641444539983</v>
      </c>
      <c r="C41" s="98">
        <v>489.41908856405848</v>
      </c>
      <c r="D41" s="98">
        <v>439.54806534823729</v>
      </c>
      <c r="E41" s="98">
        <v>475.18392089423901</v>
      </c>
      <c r="F41" s="98">
        <v>423.87979363714533</v>
      </c>
      <c r="G41" s="98">
        <v>437.75674978503872</v>
      </c>
      <c r="H41" s="98">
        <v>419.55666380051588</v>
      </c>
      <c r="I41" s="98">
        <v>377.1615649183147</v>
      </c>
      <c r="J41" s="98">
        <v>351.5333619948409</v>
      </c>
      <c r="K41" s="98">
        <v>361.01556319862419</v>
      </c>
      <c r="L41" s="98">
        <v>354.4472914875322</v>
      </c>
      <c r="M41" s="98">
        <v>359.39140154772139</v>
      </c>
      <c r="N41" s="98">
        <v>343.96199484092858</v>
      </c>
      <c r="O41" s="98">
        <v>318.33379191745479</v>
      </c>
      <c r="P41" s="98">
        <v>310.73852106620808</v>
      </c>
      <c r="Q41" s="98">
        <v>332.66457437661222</v>
      </c>
      <c r="R41" s="98">
        <v>324.61547721410142</v>
      </c>
      <c r="S41" s="98">
        <v>339.79011177987962</v>
      </c>
      <c r="T41" s="98">
        <v>323.79716251074802</v>
      </c>
      <c r="U41" s="98">
        <v>307.56878761822873</v>
      </c>
      <c r="V41" s="98">
        <v>329.94170249355108</v>
      </c>
      <c r="W41" s="98">
        <v>338.83086844368012</v>
      </c>
      <c r="DA41" s="63" t="s">
        <v>241</v>
      </c>
    </row>
    <row r="42" spans="1:105" ht="12" customHeight="1" x14ac:dyDescent="0.25">
      <c r="A42" s="32" t="s">
        <v>53</v>
      </c>
      <c r="B42" s="33">
        <v>847.63542562338773</v>
      </c>
      <c r="C42" s="33">
        <v>838.43508168529661</v>
      </c>
      <c r="D42" s="33">
        <v>800.1719690455717</v>
      </c>
      <c r="E42" s="33">
        <v>800.60189165950123</v>
      </c>
      <c r="F42" s="33">
        <v>754.08426483233018</v>
      </c>
      <c r="G42" s="33">
        <v>777.81599312123808</v>
      </c>
      <c r="H42" s="33">
        <v>800.08598452278579</v>
      </c>
      <c r="I42" s="33">
        <v>806.19088564058461</v>
      </c>
      <c r="J42" s="33">
        <v>862.16680997420463</v>
      </c>
      <c r="K42" s="33">
        <v>885.81255374032673</v>
      </c>
      <c r="L42" s="33">
        <v>907.91057609630263</v>
      </c>
      <c r="M42" s="33">
        <v>938.2631126397248</v>
      </c>
      <c r="N42" s="33">
        <v>931.90025795356826</v>
      </c>
      <c r="O42" s="33">
        <v>906.0189165950128</v>
      </c>
      <c r="P42" s="33">
        <v>910.57609630266541</v>
      </c>
      <c r="Q42" s="33">
        <v>915.21926053310403</v>
      </c>
      <c r="R42" s="33">
        <v>922.87188306104895</v>
      </c>
      <c r="S42" s="33">
        <v>957.65588993981078</v>
      </c>
      <c r="T42" s="33">
        <v>942.65047291487519</v>
      </c>
      <c r="U42" s="33">
        <v>932.40687876182278</v>
      </c>
      <c r="V42" s="33">
        <v>976.45580395528805</v>
      </c>
      <c r="W42" s="33">
        <v>1027.798280309544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2101.5961306964746</v>
      </c>
      <c r="C44" s="205">
        <f t="shared" si="25"/>
        <v>1975.0629406706796</v>
      </c>
      <c r="D44" s="205">
        <f t="shared" si="25"/>
        <v>2116.7485812553741</v>
      </c>
      <c r="E44" s="205">
        <f t="shared" si="25"/>
        <v>2231.7526225279444</v>
      </c>
      <c r="F44" s="205">
        <f t="shared" si="25"/>
        <v>2084.5632846087701</v>
      </c>
      <c r="G44" s="205">
        <f t="shared" si="25"/>
        <v>2089.6662080825449</v>
      </c>
      <c r="H44" s="205">
        <f t="shared" si="25"/>
        <v>2158.2681857265693</v>
      </c>
      <c r="I44" s="205">
        <f t="shared" si="25"/>
        <v>2061.6699054170244</v>
      </c>
      <c r="J44" s="205">
        <f t="shared" si="25"/>
        <v>2113.4633705932929</v>
      </c>
      <c r="K44" s="205">
        <f t="shared" si="25"/>
        <v>2114.0112639724853</v>
      </c>
      <c r="L44" s="205">
        <f t="shared" si="25"/>
        <v>2243.3377472055026</v>
      </c>
      <c r="M44" s="205">
        <f t="shared" si="25"/>
        <v>2374.2807394668962</v>
      </c>
      <c r="N44" s="205">
        <f t="shared" si="25"/>
        <v>2352.5593293207226</v>
      </c>
      <c r="O44" s="205">
        <f t="shared" si="25"/>
        <v>2242.0363714531386</v>
      </c>
      <c r="P44" s="205">
        <f t="shared" si="25"/>
        <v>2164.9914875322443</v>
      </c>
      <c r="Q44" s="205">
        <f t="shared" si="25"/>
        <v>2192.9116079105761</v>
      </c>
      <c r="R44" s="205">
        <f t="shared" ref="R44:V44" si="26">SUM(R45,R50)</f>
        <v>2252.1107480653482</v>
      </c>
      <c r="S44" s="205">
        <f t="shared" si="26"/>
        <v>2317.9251074806543</v>
      </c>
      <c r="T44" s="205">
        <f t="shared" si="26"/>
        <v>2229.5519346517617</v>
      </c>
      <c r="U44" s="205">
        <f t="shared" si="26"/>
        <v>2161.9533963886502</v>
      </c>
      <c r="V44" s="205">
        <f t="shared" si="26"/>
        <v>2381.1130696474634</v>
      </c>
      <c r="W44" s="205">
        <f t="shared" ref="W44" si="27">SUM(W45,W50)</f>
        <v>2402.0993121238166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1784.5074898389175</v>
      </c>
      <c r="C45" s="192">
        <f t="shared" si="28"/>
        <v>1650.4164859735595</v>
      </c>
      <c r="D45" s="192">
        <f t="shared" si="28"/>
        <v>1793.563878922374</v>
      </c>
      <c r="E45" s="192">
        <f t="shared" si="28"/>
        <v>1901.9590563253723</v>
      </c>
      <c r="F45" s="192">
        <f t="shared" si="28"/>
        <v>1746.6980955498493</v>
      </c>
      <c r="G45" s="192">
        <f t="shared" si="28"/>
        <v>1736.2683387133141</v>
      </c>
      <c r="H45" s="192">
        <f t="shared" si="28"/>
        <v>1791.9681365890276</v>
      </c>
      <c r="I45" s="192">
        <f t="shared" si="28"/>
        <v>1678.6857570095417</v>
      </c>
      <c r="J45" s="192">
        <f t="shared" si="28"/>
        <v>1723.3869009606196</v>
      </c>
      <c r="K45" s="192">
        <f t="shared" si="28"/>
        <v>1712.7814801595503</v>
      </c>
      <c r="L45" s="192">
        <f t="shared" si="28"/>
        <v>1836.6582737493566</v>
      </c>
      <c r="M45" s="192">
        <f t="shared" si="28"/>
        <v>1964.093714758719</v>
      </c>
      <c r="N45" s="192">
        <f t="shared" si="28"/>
        <v>1929.9473184352905</v>
      </c>
      <c r="O45" s="192">
        <f t="shared" si="28"/>
        <v>1812.7138920078935</v>
      </c>
      <c r="P45" s="192">
        <f t="shared" si="28"/>
        <v>1735.2486365750428</v>
      </c>
      <c r="Q45" s="192">
        <f t="shared" si="28"/>
        <v>1752.7915177285479</v>
      </c>
      <c r="R45" s="192">
        <f t="shared" ref="R45:V45" si="29">SUM(R46:R49)</f>
        <v>1809.1679277730009</v>
      </c>
      <c r="S45" s="192">
        <f t="shared" si="29"/>
        <v>1858.2873650520692</v>
      </c>
      <c r="T45" s="192">
        <f t="shared" si="29"/>
        <v>1777.0797124295395</v>
      </c>
      <c r="U45" s="192">
        <f t="shared" si="29"/>
        <v>1714.4341454093819</v>
      </c>
      <c r="V45" s="192">
        <f t="shared" si="29"/>
        <v>1912.452111397726</v>
      </c>
      <c r="W45" s="192">
        <f t="shared" ref="W45" si="30">SUM(W46:W49)</f>
        <v>1908.79595395051</v>
      </c>
      <c r="DA45" s="213" t="s">
        <v>244</v>
      </c>
    </row>
    <row r="46" spans="1:105" ht="12" customHeight="1" x14ac:dyDescent="0.25">
      <c r="A46" s="97" t="s">
        <v>57</v>
      </c>
      <c r="B46" s="74">
        <v>1351.7448193728251</v>
      </c>
      <c r="C46" s="74">
        <v>1217.5061669158786</v>
      </c>
      <c r="D46" s="74">
        <v>1362.3798181249829</v>
      </c>
      <c r="E46" s="74">
        <v>1469.1436956580715</v>
      </c>
      <c r="F46" s="74">
        <v>1312.5274016790006</v>
      </c>
      <c r="G46" s="74">
        <v>1288.6669515609569</v>
      </c>
      <c r="H46" s="74">
        <v>1342.1795670788738</v>
      </c>
      <c r="I46" s="74">
        <v>1221.0403155443325</v>
      </c>
      <c r="J46" s="74">
        <v>1241.8298506089832</v>
      </c>
      <c r="K46" s="74">
        <v>1214.5644280459674</v>
      </c>
      <c r="L46" s="74">
        <v>1335.8381128293936</v>
      </c>
      <c r="M46" s="74">
        <v>1443.8826761941623</v>
      </c>
      <c r="N46" s="74">
        <v>1418.7837284734142</v>
      </c>
      <c r="O46" s="74">
        <v>1323.8249670117448</v>
      </c>
      <c r="P46" s="74">
        <v>1246.835565073919</v>
      </c>
      <c r="Q46" s="74">
        <v>1217.8279388374876</v>
      </c>
      <c r="R46" s="74">
        <v>1277.5894086273488</v>
      </c>
      <c r="S46" s="74">
        <v>1309.8920226254863</v>
      </c>
      <c r="T46" s="74">
        <v>1233.4101319337374</v>
      </c>
      <c r="U46" s="74">
        <v>1185.3403127100835</v>
      </c>
      <c r="V46" s="74">
        <v>1354.5276286028388</v>
      </c>
      <c r="W46" s="74">
        <v>1325.0435459049431</v>
      </c>
      <c r="DA46" s="90" t="s">
        <v>245</v>
      </c>
    </row>
    <row r="47" spans="1:105" ht="12" customHeight="1" x14ac:dyDescent="0.25">
      <c r="A47" s="97" t="s">
        <v>56</v>
      </c>
      <c r="B47" s="74">
        <v>1.8776891878553497</v>
      </c>
      <c r="C47" s="74">
        <v>2.1285625830302051</v>
      </c>
      <c r="D47" s="74">
        <v>1.4869079630845841</v>
      </c>
      <c r="E47" s="74">
        <v>2.0520431557959617</v>
      </c>
      <c r="F47" s="74">
        <v>1.2241385530130431</v>
      </c>
      <c r="G47" s="74">
        <v>1.3584665815009609</v>
      </c>
      <c r="H47" s="74">
        <v>2.0964101400429018</v>
      </c>
      <c r="I47" s="74">
        <v>4.8661381142587112</v>
      </c>
      <c r="J47" s="74">
        <v>3.6546860977981841</v>
      </c>
      <c r="K47" s="74">
        <v>3.4903376333176981</v>
      </c>
      <c r="L47" s="74">
        <v>5.4172141050939144</v>
      </c>
      <c r="M47" s="74">
        <v>4.2607199686016815</v>
      </c>
      <c r="N47" s="74">
        <v>13.138525057538494</v>
      </c>
      <c r="O47" s="74">
        <v>6.0374682870491716</v>
      </c>
      <c r="P47" s="74">
        <v>5.7153087365681765</v>
      </c>
      <c r="Q47" s="74">
        <v>10.087537021113981</v>
      </c>
      <c r="R47" s="74">
        <v>10.171873507213146</v>
      </c>
      <c r="S47" s="74">
        <v>10.555292825069259</v>
      </c>
      <c r="T47" s="74">
        <v>9.4264832330180575</v>
      </c>
      <c r="U47" s="74">
        <v>10.276965701729246</v>
      </c>
      <c r="V47" s="74">
        <v>10.762515524983277</v>
      </c>
      <c r="W47" s="74">
        <v>11.328460877042161</v>
      </c>
      <c r="DA47" s="90" t="s">
        <v>246</v>
      </c>
    </row>
    <row r="48" spans="1:105" ht="12" customHeight="1" x14ac:dyDescent="0.25">
      <c r="A48" s="97" t="s">
        <v>55</v>
      </c>
      <c r="B48" s="74">
        <v>275.34111603899987</v>
      </c>
      <c r="C48" s="74">
        <v>275.07743558718869</v>
      </c>
      <c r="D48" s="74">
        <v>276.22117166021025</v>
      </c>
      <c r="E48" s="74">
        <v>272.43155718638894</v>
      </c>
      <c r="F48" s="74">
        <v>268.62673741533996</v>
      </c>
      <c r="G48" s="74">
        <v>283.66186632566701</v>
      </c>
      <c r="H48" s="74">
        <v>282.60370584748534</v>
      </c>
      <c r="I48" s="74">
        <v>283.25976179502811</v>
      </c>
      <c r="J48" s="74">
        <v>308.27893505630283</v>
      </c>
      <c r="K48" s="74">
        <v>324.47418471935731</v>
      </c>
      <c r="L48" s="74">
        <v>327.98727428431084</v>
      </c>
      <c r="M48" s="74">
        <v>337.41718271697471</v>
      </c>
      <c r="N48" s="74">
        <v>325.9939331519285</v>
      </c>
      <c r="O48" s="74">
        <v>315.72272095264259</v>
      </c>
      <c r="P48" s="74">
        <v>317.85530350071463</v>
      </c>
      <c r="Q48" s="74">
        <v>329.20078984401306</v>
      </c>
      <c r="R48" s="74">
        <v>328.61411499692616</v>
      </c>
      <c r="S48" s="74">
        <v>342.42907575284528</v>
      </c>
      <c r="T48" s="74">
        <v>343.09894376671838</v>
      </c>
      <c r="U48" s="74">
        <v>333.0972959561397</v>
      </c>
      <c r="V48" s="74">
        <v>349.65347472764432</v>
      </c>
      <c r="W48" s="74">
        <v>368.74823739951125</v>
      </c>
      <c r="DA48" s="90" t="s">
        <v>247</v>
      </c>
    </row>
    <row r="49" spans="1:105" ht="12" customHeight="1" x14ac:dyDescent="0.25">
      <c r="A49" s="107" t="s">
        <v>54</v>
      </c>
      <c r="B49" s="193">
        <v>155.54386523923728</v>
      </c>
      <c r="C49" s="193">
        <v>155.70432088746176</v>
      </c>
      <c r="D49" s="193">
        <v>153.47598117409615</v>
      </c>
      <c r="E49" s="193">
        <v>158.33176032511597</v>
      </c>
      <c r="F49" s="193">
        <v>164.31981790249569</v>
      </c>
      <c r="G49" s="193">
        <v>162.58105424518916</v>
      </c>
      <c r="H49" s="193">
        <v>165.08845352262546</v>
      </c>
      <c r="I49" s="193">
        <v>169.51954155592244</v>
      </c>
      <c r="J49" s="193">
        <v>169.6234291975353</v>
      </c>
      <c r="K49" s="193">
        <v>170.25252976090792</v>
      </c>
      <c r="L49" s="193">
        <v>167.41567253055814</v>
      </c>
      <c r="M49" s="193">
        <v>178.53313587898018</v>
      </c>
      <c r="N49" s="193">
        <v>172.03113175240929</v>
      </c>
      <c r="O49" s="193">
        <v>167.12873575645676</v>
      </c>
      <c r="P49" s="193">
        <v>164.84245926384091</v>
      </c>
      <c r="Q49" s="193">
        <v>195.6752520259331</v>
      </c>
      <c r="R49" s="193">
        <v>192.79253064151277</v>
      </c>
      <c r="S49" s="193">
        <v>195.41097384866825</v>
      </c>
      <c r="T49" s="193">
        <v>191.14415349606583</v>
      </c>
      <c r="U49" s="193">
        <v>185.71957104142933</v>
      </c>
      <c r="V49" s="193">
        <v>197.50849254225952</v>
      </c>
      <c r="W49" s="193">
        <v>203.67570976901365</v>
      </c>
      <c r="DA49" s="214" t="s">
        <v>248</v>
      </c>
    </row>
    <row r="50" spans="1:105" ht="12" customHeight="1" x14ac:dyDescent="0.25">
      <c r="A50" s="209" t="s">
        <v>58</v>
      </c>
      <c r="B50" s="77">
        <v>317.08864085755704</v>
      </c>
      <c r="C50" s="77">
        <v>324.64645469712013</v>
      </c>
      <c r="D50" s="77">
        <v>323.18470233300002</v>
      </c>
      <c r="E50" s="77">
        <v>329.79356620257204</v>
      </c>
      <c r="F50" s="77">
        <v>337.86518905892092</v>
      </c>
      <c r="G50" s="77">
        <v>353.39786936923099</v>
      </c>
      <c r="H50" s="77">
        <v>366.30004913754152</v>
      </c>
      <c r="I50" s="77">
        <v>382.98414840748273</v>
      </c>
      <c r="J50" s="77">
        <v>390.07646963267337</v>
      </c>
      <c r="K50" s="77">
        <v>401.22978381293484</v>
      </c>
      <c r="L50" s="77">
        <v>406.67947345614613</v>
      </c>
      <c r="M50" s="77">
        <v>410.18702470817715</v>
      </c>
      <c r="N50" s="77">
        <v>422.61201088543186</v>
      </c>
      <c r="O50" s="77">
        <v>429.32247944524488</v>
      </c>
      <c r="P50" s="77">
        <v>429.74285095720137</v>
      </c>
      <c r="Q50" s="77">
        <v>440.12009018202815</v>
      </c>
      <c r="R50" s="77">
        <v>442.94282029234739</v>
      </c>
      <c r="S50" s="77">
        <v>459.63774242858506</v>
      </c>
      <c r="T50" s="77">
        <v>452.47222222222217</v>
      </c>
      <c r="U50" s="77">
        <v>447.51925097926824</v>
      </c>
      <c r="V50" s="77">
        <v>468.66095824973729</v>
      </c>
      <c r="W50" s="77">
        <v>493.30335817330661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0.84912008723937216</v>
      </c>
      <c r="C53" s="195">
        <f t="shared" si="34"/>
        <v>0.83562728659833052</v>
      </c>
      <c r="D53" s="195">
        <f t="shared" si="34"/>
        <v>0.84732022253614558</v>
      </c>
      <c r="E53" s="195">
        <f t="shared" si="34"/>
        <v>0.85222664784907509</v>
      </c>
      <c r="F53" s="195">
        <f t="shared" si="34"/>
        <v>0.83792039725849288</v>
      </c>
      <c r="G53" s="195">
        <f t="shared" si="34"/>
        <v>0.83088310085010897</v>
      </c>
      <c r="H53" s="195">
        <f t="shared" si="34"/>
        <v>0.83028056867074251</v>
      </c>
      <c r="I53" s="195">
        <f t="shared" si="34"/>
        <v>0.81423595144829231</v>
      </c>
      <c r="J53" s="195">
        <f t="shared" si="34"/>
        <v>0.81543258565055199</v>
      </c>
      <c r="K53" s="195">
        <f t="shared" si="34"/>
        <v>0.81020451941255256</v>
      </c>
      <c r="L53" s="195">
        <f t="shared" si="34"/>
        <v>0.81871678753556321</v>
      </c>
      <c r="M53" s="195">
        <f t="shared" si="34"/>
        <v>0.82723735323722603</v>
      </c>
      <c r="N53" s="195">
        <f t="shared" si="34"/>
        <v>0.82036074260985503</v>
      </c>
      <c r="O53" s="195">
        <f t="shared" si="34"/>
        <v>0.8085122592516254</v>
      </c>
      <c r="P53" s="195">
        <f t="shared" si="34"/>
        <v>0.80150367637378483</v>
      </c>
      <c r="Q53" s="195">
        <f t="shared" si="34"/>
        <v>0.79929875486345836</v>
      </c>
      <c r="R53" s="195">
        <f t="shared" ref="R53:V53" si="35">IF(R45=0,0,R45/R$44)</f>
        <v>0.80332103087166007</v>
      </c>
      <c r="S53" s="195">
        <f t="shared" si="35"/>
        <v>0.80170293641274548</v>
      </c>
      <c r="T53" s="195">
        <f t="shared" si="35"/>
        <v>0.79705688161379618</v>
      </c>
      <c r="U53" s="195">
        <f t="shared" si="35"/>
        <v>0.79300235993670853</v>
      </c>
      <c r="V53" s="195">
        <f t="shared" si="35"/>
        <v>0.803175681061158</v>
      </c>
      <c r="W53" s="195">
        <f t="shared" ref="W53" si="36">IF(W45=0,0,W45/W$44)</f>
        <v>0.79463656823699258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0.6431991378499794</v>
      </c>
      <c r="C54" s="196">
        <f t="shared" si="37"/>
        <v>0.61643917358018241</v>
      </c>
      <c r="D54" s="196">
        <f t="shared" si="37"/>
        <v>0.6436191006288523</v>
      </c>
      <c r="E54" s="196">
        <f t="shared" si="37"/>
        <v>0.6582914615303318</v>
      </c>
      <c r="F54" s="196">
        <f t="shared" si="37"/>
        <v>0.62964142723320349</v>
      </c>
      <c r="G54" s="196">
        <f t="shared" si="37"/>
        <v>0.61668554842709722</v>
      </c>
      <c r="H54" s="196">
        <f t="shared" si="37"/>
        <v>0.62187802978110263</v>
      </c>
      <c r="I54" s="196">
        <f t="shared" si="37"/>
        <v>0.59225791303256503</v>
      </c>
      <c r="J54" s="196">
        <f t="shared" si="37"/>
        <v>0.58758049365216858</v>
      </c>
      <c r="K54" s="196">
        <f t="shared" si="37"/>
        <v>0.57453072684374085</v>
      </c>
      <c r="L54" s="196">
        <f t="shared" si="37"/>
        <v>0.59546901240949124</v>
      </c>
      <c r="M54" s="196">
        <f t="shared" si="37"/>
        <v>0.60813477201451804</v>
      </c>
      <c r="N54" s="196">
        <f t="shared" si="37"/>
        <v>0.60308095561741837</v>
      </c>
      <c r="O54" s="196">
        <f t="shared" si="37"/>
        <v>0.59045650814028927</v>
      </c>
      <c r="P54" s="196">
        <f t="shared" si="37"/>
        <v>0.57590783716896687</v>
      </c>
      <c r="Q54" s="196">
        <f t="shared" si="37"/>
        <v>0.55534748160590197</v>
      </c>
      <c r="R54" s="196">
        <f t="shared" ref="R54:V54" si="38">IF(R46=0,0,R46/R$44)</f>
        <v>0.5672853387538106</v>
      </c>
      <c r="S54" s="196">
        <f t="shared" si="38"/>
        <v>0.56511404031047574</v>
      </c>
      <c r="T54" s="196">
        <f t="shared" si="38"/>
        <v>0.55320986820896201</v>
      </c>
      <c r="U54" s="196">
        <f t="shared" si="38"/>
        <v>0.54827283265684101</v>
      </c>
      <c r="V54" s="196">
        <f t="shared" si="38"/>
        <v>0.56886321186057076</v>
      </c>
      <c r="W54" s="196">
        <f t="shared" ref="W54" si="39">IF(W46=0,0,W46/W$44)</f>
        <v>0.55161896896486162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8.9345862434238419E-4</v>
      </c>
      <c r="C55" s="197">
        <f t="shared" si="40"/>
        <v>1.0777188611049535E-3</v>
      </c>
      <c r="D55" s="197">
        <f t="shared" si="40"/>
        <v>7.0244901839156904E-4</v>
      </c>
      <c r="E55" s="197">
        <f t="shared" si="40"/>
        <v>9.1947608130133049E-4</v>
      </c>
      <c r="F55" s="197">
        <f t="shared" si="40"/>
        <v>5.8723981279502815E-4</v>
      </c>
      <c r="G55" s="197">
        <f t="shared" si="40"/>
        <v>6.5008783519903649E-4</v>
      </c>
      <c r="H55" s="197">
        <f t="shared" si="40"/>
        <v>9.7133903650493589E-4</v>
      </c>
      <c r="I55" s="197">
        <f t="shared" si="40"/>
        <v>2.3602896377703164E-3</v>
      </c>
      <c r="J55" s="197">
        <f t="shared" si="40"/>
        <v>1.7292403306579372E-3</v>
      </c>
      <c r="K55" s="197">
        <f t="shared" si="40"/>
        <v>1.6510496858748651E-3</v>
      </c>
      <c r="L55" s="197">
        <f t="shared" si="40"/>
        <v>2.4148009419634065E-3</v>
      </c>
      <c r="M55" s="197">
        <f t="shared" si="40"/>
        <v>1.7945308226517277E-3</v>
      </c>
      <c r="N55" s="197">
        <f t="shared" si="40"/>
        <v>5.5847794756071507E-3</v>
      </c>
      <c r="O55" s="197">
        <f t="shared" si="40"/>
        <v>2.6928502873198651E-3</v>
      </c>
      <c r="P55" s="197">
        <f t="shared" si="40"/>
        <v>2.6398758468481301E-3</v>
      </c>
      <c r="Q55" s="197">
        <f t="shared" si="40"/>
        <v>4.6000654949906843E-3</v>
      </c>
      <c r="R55" s="197">
        <f t="shared" ref="R55:V55" si="41">IF(R47=0,0,R47/R$44)</f>
        <v>4.5165956052344164E-3</v>
      </c>
      <c r="S55" s="197">
        <f t="shared" si="41"/>
        <v>4.5537678465124246E-3</v>
      </c>
      <c r="T55" s="197">
        <f t="shared" si="41"/>
        <v>4.2279720362245789E-3</v>
      </c>
      <c r="U55" s="197">
        <f t="shared" si="41"/>
        <v>4.7535556126676913E-3</v>
      </c>
      <c r="V55" s="197">
        <f t="shared" si="41"/>
        <v>4.5199514723493267E-3</v>
      </c>
      <c r="W55" s="197">
        <f t="shared" ref="W55" si="42">IF(W47=0,0,W47/W$44)</f>
        <v>4.7160668253245948E-3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0.13101523742706506</v>
      </c>
      <c r="C56" s="197">
        <f t="shared" si="43"/>
        <v>0.13927527570021622</v>
      </c>
      <c r="D56" s="197">
        <f t="shared" si="43"/>
        <v>0.13049314127632131</v>
      </c>
      <c r="E56" s="197">
        <f t="shared" si="43"/>
        <v>0.12207067863901558</v>
      </c>
      <c r="F56" s="197">
        <f t="shared" si="43"/>
        <v>0.12886475522174215</v>
      </c>
      <c r="G56" s="197">
        <f t="shared" si="43"/>
        <v>0.13574506073194917</v>
      </c>
      <c r="H56" s="197">
        <f t="shared" si="43"/>
        <v>0.13094003225199205</v>
      </c>
      <c r="I56" s="197">
        <f t="shared" si="43"/>
        <v>0.13739336304554134</v>
      </c>
      <c r="J56" s="197">
        <f t="shared" si="43"/>
        <v>0.14586433781900018</v>
      </c>
      <c r="K56" s="197">
        <f t="shared" si="43"/>
        <v>0.15348744363340369</v>
      </c>
      <c r="L56" s="197">
        <f t="shared" si="43"/>
        <v>0.14620503519493686</v>
      </c>
      <c r="M56" s="197">
        <f t="shared" si="43"/>
        <v>0.1421134312839247</v>
      </c>
      <c r="N56" s="197">
        <f t="shared" si="43"/>
        <v>0.13856990941268033</v>
      </c>
      <c r="O56" s="197">
        <f t="shared" si="43"/>
        <v>0.14081962495015732</v>
      </c>
      <c r="P56" s="197">
        <f t="shared" si="43"/>
        <v>0.14681595993849406</v>
      </c>
      <c r="Q56" s="197">
        <f t="shared" si="43"/>
        <v>0.15012041007784999</v>
      </c>
      <c r="R56" s="197">
        <f t="shared" ref="R56:V56" si="44">IF(R48=0,0,R48/R$44)</f>
        <v>0.14591383451245399</v>
      </c>
      <c r="S56" s="197">
        <f t="shared" si="44"/>
        <v>0.14773086267874735</v>
      </c>
      <c r="T56" s="197">
        <f t="shared" si="44"/>
        <v>0.1538869485093684</v>
      </c>
      <c r="U56" s="197">
        <f t="shared" si="44"/>
        <v>0.15407237571010965</v>
      </c>
      <c r="V56" s="197">
        <f t="shared" si="44"/>
        <v>0.14684454895685084</v>
      </c>
      <c r="W56" s="197">
        <f t="shared" ref="W56" si="45">IF(W48=0,0,W48/W$44)</f>
        <v>0.15351082094665039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7.4012253337985362E-2</v>
      </c>
      <c r="C57" s="198">
        <f t="shared" si="46"/>
        <v>7.8835118456826822E-2</v>
      </c>
      <c r="D57" s="198">
        <f t="shared" si="46"/>
        <v>7.250553161258036E-2</v>
      </c>
      <c r="E57" s="198">
        <f t="shared" si="46"/>
        <v>7.0945031598426384E-2</v>
      </c>
      <c r="F57" s="198">
        <f t="shared" si="46"/>
        <v>7.8826974990752155E-2</v>
      </c>
      <c r="G57" s="198">
        <f t="shared" si="46"/>
        <v>7.7802403855863553E-2</v>
      </c>
      <c r="H57" s="198">
        <f t="shared" si="46"/>
        <v>7.6491167601142829E-2</v>
      </c>
      <c r="I57" s="198">
        <f t="shared" si="46"/>
        <v>8.2224385732415722E-2</v>
      </c>
      <c r="J57" s="198">
        <f t="shared" si="46"/>
        <v>8.0258513848725233E-2</v>
      </c>
      <c r="K57" s="198">
        <f t="shared" si="46"/>
        <v>8.0535299249533149E-2</v>
      </c>
      <c r="L57" s="198">
        <f t="shared" si="46"/>
        <v>7.4627938989171708E-2</v>
      </c>
      <c r="M57" s="198">
        <f t="shared" si="46"/>
        <v>7.5194619116131442E-2</v>
      </c>
      <c r="N57" s="198">
        <f t="shared" si="46"/>
        <v>7.3125098104149203E-2</v>
      </c>
      <c r="O57" s="198">
        <f t="shared" si="46"/>
        <v>7.4543275873858839E-2</v>
      </c>
      <c r="P57" s="198">
        <f t="shared" si="46"/>
        <v>7.6140003419475716E-2</v>
      </c>
      <c r="Q57" s="198">
        <f t="shared" si="46"/>
        <v>8.9230797684715646E-2</v>
      </c>
      <c r="R57" s="198">
        <f t="shared" ref="R57:V57" si="47">IF(R49=0,0,R49/R$44)</f>
        <v>8.5605262000161025E-2</v>
      </c>
      <c r="S57" s="198">
        <f t="shared" si="47"/>
        <v>8.4304265577009874E-2</v>
      </c>
      <c r="T57" s="198">
        <f t="shared" si="47"/>
        <v>8.5732092859241257E-2</v>
      </c>
      <c r="U57" s="198">
        <f t="shared" si="47"/>
        <v>8.5903595957090129E-2</v>
      </c>
      <c r="V57" s="198">
        <f t="shared" si="47"/>
        <v>8.2947968771387118E-2</v>
      </c>
      <c r="W57" s="198">
        <f t="shared" ref="W57" si="48">IF(W49=0,0,W49/W$44)</f>
        <v>8.4790711500155977E-2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0.15087991276062782</v>
      </c>
      <c r="C58" s="195">
        <f t="shared" si="49"/>
        <v>0.16437271340166948</v>
      </c>
      <c r="D58" s="195">
        <f t="shared" si="49"/>
        <v>0.15267977746385439</v>
      </c>
      <c r="E58" s="195">
        <f t="shared" si="49"/>
        <v>0.14777335215092488</v>
      </c>
      <c r="F58" s="195">
        <f t="shared" si="49"/>
        <v>0.16207960274150723</v>
      </c>
      <c r="G58" s="195">
        <f t="shared" si="49"/>
        <v>0.16911689914989106</v>
      </c>
      <c r="H58" s="195">
        <f t="shared" si="49"/>
        <v>0.16971943132925743</v>
      </c>
      <c r="I58" s="195">
        <f t="shared" si="49"/>
        <v>0.18576404855170769</v>
      </c>
      <c r="J58" s="195">
        <f t="shared" si="49"/>
        <v>0.18456741434944804</v>
      </c>
      <c r="K58" s="195">
        <f t="shared" si="49"/>
        <v>0.18979548058744733</v>
      </c>
      <c r="L58" s="195">
        <f t="shared" si="49"/>
        <v>0.18128321246443679</v>
      </c>
      <c r="M58" s="195">
        <f t="shared" si="49"/>
        <v>0.17276264676277397</v>
      </c>
      <c r="N58" s="195">
        <f t="shared" si="49"/>
        <v>0.17963925739014486</v>
      </c>
      <c r="O58" s="195">
        <f t="shared" si="49"/>
        <v>0.19148774074837449</v>
      </c>
      <c r="P58" s="195">
        <f t="shared" si="49"/>
        <v>0.19849632362621519</v>
      </c>
      <c r="Q58" s="195">
        <f t="shared" si="49"/>
        <v>0.20070124513654161</v>
      </c>
      <c r="R58" s="195">
        <f t="shared" ref="R58:V58" si="50">IF(R50=0,0,R50/R$44)</f>
        <v>0.19667896912834004</v>
      </c>
      <c r="S58" s="195">
        <f t="shared" si="50"/>
        <v>0.19829706358725452</v>
      </c>
      <c r="T58" s="195">
        <f t="shared" si="50"/>
        <v>0.2029431183862038</v>
      </c>
      <c r="U58" s="195">
        <f t="shared" si="50"/>
        <v>0.20699764006329144</v>
      </c>
      <c r="V58" s="195">
        <f t="shared" si="50"/>
        <v>0.19682431893884195</v>
      </c>
      <c r="W58" s="195">
        <f t="shared" ref="W58" si="51">IF(W50=0,0,W50/W$44)</f>
        <v>0.20536343176300748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1045.094135109958</v>
      </c>
      <c r="C62" s="22">
        <v>701.71151772212602</v>
      </c>
      <c r="D62" s="22">
        <v>1245.3322363792593</v>
      </c>
      <c r="E62" s="22">
        <v>1483.0646976498711</v>
      </c>
      <c r="F62" s="22">
        <v>1159.1656952865287</v>
      </c>
      <c r="G62" s="22">
        <v>1072.0646261914442</v>
      </c>
      <c r="H62" s="22">
        <v>1172.9281735760997</v>
      </c>
      <c r="I62" s="22">
        <v>1035.8408981933851</v>
      </c>
      <c r="J62" s="22">
        <v>978.55410857700872</v>
      </c>
      <c r="K62" s="22">
        <v>761.30587895806048</v>
      </c>
      <c r="L62" s="22">
        <v>962.06855459624956</v>
      </c>
      <c r="M62" s="22">
        <v>1186.6312669052209</v>
      </c>
      <c r="N62" s="22">
        <v>1155.6606675281016</v>
      </c>
      <c r="O62" s="22">
        <v>951.38960301242344</v>
      </c>
      <c r="P62" s="22">
        <v>708.80719946014131</v>
      </c>
      <c r="Q62" s="22">
        <v>752.8042196332633</v>
      </c>
      <c r="R62" s="22">
        <v>819.89448746781113</v>
      </c>
      <c r="S62" s="22">
        <v>851.03584336870779</v>
      </c>
      <c r="T62" s="22">
        <v>688.10197693109558</v>
      </c>
      <c r="U62" s="22">
        <v>635.48109298316751</v>
      </c>
      <c r="V62" s="22">
        <v>653.11751389075835</v>
      </c>
      <c r="W62" s="22">
        <v>856.14734589207387</v>
      </c>
      <c r="DA62" s="57" t="s">
        <v>250</v>
      </c>
    </row>
    <row r="63" spans="1:105" ht="12" customHeight="1" x14ac:dyDescent="0.25">
      <c r="A63" s="30" t="s">
        <v>51</v>
      </c>
      <c r="B63" s="31">
        <v>999.06348534995789</v>
      </c>
      <c r="C63" s="31">
        <v>651.48428568212603</v>
      </c>
      <c r="D63" s="31">
        <v>1188.0251410192593</v>
      </c>
      <c r="E63" s="31">
        <v>1406.5426760898711</v>
      </c>
      <c r="F63" s="31">
        <v>1070.1360137265287</v>
      </c>
      <c r="G63" s="31">
        <v>969.867944271444</v>
      </c>
      <c r="H63" s="31">
        <v>1040.0293672160997</v>
      </c>
      <c r="I63" s="31">
        <v>891.90172559338521</v>
      </c>
      <c r="J63" s="31">
        <v>825.97986977700873</v>
      </c>
      <c r="K63" s="31">
        <v>571.87258007806042</v>
      </c>
      <c r="L63" s="31">
        <v>784.77428039624954</v>
      </c>
      <c r="M63" s="31">
        <v>982.40929510522074</v>
      </c>
      <c r="N63" s="31">
        <v>963.15051884810168</v>
      </c>
      <c r="O63" s="31">
        <v>778.85420769242342</v>
      </c>
      <c r="P63" s="31">
        <v>538.58664950014122</v>
      </c>
      <c r="Q63" s="31">
        <v>541.2419072332633</v>
      </c>
      <c r="R63" s="31">
        <v>608.98739234781112</v>
      </c>
      <c r="S63" s="31">
        <v>627.34216636870781</v>
      </c>
      <c r="T63" s="31">
        <v>448.49365033109552</v>
      </c>
      <c r="U63" s="31">
        <v>399.21752350316746</v>
      </c>
      <c r="V63" s="31">
        <v>374.67054949075833</v>
      </c>
      <c r="W63" s="31">
        <v>535.38787221207372</v>
      </c>
      <c r="DA63" s="59" t="s">
        <v>251</v>
      </c>
    </row>
    <row r="64" spans="1:105" ht="12" customHeight="1" x14ac:dyDescent="0.25">
      <c r="A64" s="73" t="s">
        <v>75</v>
      </c>
      <c r="B64" s="98">
        <v>45.576239759999993</v>
      </c>
      <c r="C64" s="98">
        <v>48.359102040000018</v>
      </c>
      <c r="D64" s="98">
        <v>54.328185360000006</v>
      </c>
      <c r="E64" s="98">
        <v>69.251461559999996</v>
      </c>
      <c r="F64" s="98">
        <v>75.498361560000021</v>
      </c>
      <c r="G64" s="98">
        <v>69.125731920000021</v>
      </c>
      <c r="H64" s="98">
        <v>75.441388320000001</v>
      </c>
      <c r="I64" s="98">
        <v>66.991604759999987</v>
      </c>
      <c r="J64" s="98">
        <v>61.18653096000002</v>
      </c>
      <c r="K64" s="98">
        <v>70.126034759999996</v>
      </c>
      <c r="L64" s="98">
        <v>61.418310480000002</v>
      </c>
      <c r="M64" s="98">
        <v>72.796905719999984</v>
      </c>
      <c r="N64" s="98">
        <v>66.991604759999987</v>
      </c>
      <c r="O64" s="98">
        <v>66.959593559999988</v>
      </c>
      <c r="P64" s="98">
        <v>64.088954279999996</v>
      </c>
      <c r="Q64" s="98">
        <v>89.980574759999996</v>
      </c>
      <c r="R64" s="98">
        <v>72.56489904</v>
      </c>
      <c r="S64" s="98">
        <v>63.825372360000017</v>
      </c>
      <c r="T64" s="98">
        <v>58.092535439999992</v>
      </c>
      <c r="U64" s="98">
        <v>51.448559760000016</v>
      </c>
      <c r="V64" s="98">
        <v>52.801297560000002</v>
      </c>
      <c r="W64" s="98">
        <v>54.351210240000015</v>
      </c>
      <c r="DA64" s="63"/>
    </row>
    <row r="65" spans="1:105" ht="12" customHeight="1" x14ac:dyDescent="0.25">
      <c r="A65" s="97" t="s">
        <v>74</v>
      </c>
      <c r="B65" s="98">
        <v>32.830980479999994</v>
      </c>
      <c r="C65" s="98">
        <v>38.800290960000019</v>
      </c>
      <c r="D65" s="98">
        <v>44.769374280000008</v>
      </c>
      <c r="E65" s="98">
        <v>59.692650479999998</v>
      </c>
      <c r="F65" s="98">
        <v>65.939550480000023</v>
      </c>
      <c r="G65" s="98">
        <v>65.939550480000023</v>
      </c>
      <c r="H65" s="98">
        <v>69.236550719999997</v>
      </c>
      <c r="I65" s="98">
        <v>63.857174759999992</v>
      </c>
      <c r="J65" s="98">
        <v>58.052100960000018</v>
      </c>
      <c r="K65" s="98">
        <v>63.857174759999992</v>
      </c>
      <c r="L65" s="98">
        <v>55.149450479999999</v>
      </c>
      <c r="M65" s="98">
        <v>69.662475719999989</v>
      </c>
      <c r="N65" s="98">
        <v>63.857174759999992</v>
      </c>
      <c r="O65" s="98">
        <v>63.857174759999992</v>
      </c>
      <c r="P65" s="98">
        <v>60.954524280000001</v>
      </c>
      <c r="Q65" s="98">
        <v>89.980574759999996</v>
      </c>
      <c r="R65" s="98">
        <v>72.56489904</v>
      </c>
      <c r="S65" s="98">
        <v>63.825372360000017</v>
      </c>
      <c r="T65" s="98">
        <v>58.092535439999992</v>
      </c>
      <c r="U65" s="98">
        <v>51.448559760000016</v>
      </c>
      <c r="V65" s="98">
        <v>52.801297560000002</v>
      </c>
      <c r="W65" s="98">
        <v>54.351210240000015</v>
      </c>
      <c r="DA65" s="63" t="s">
        <v>252</v>
      </c>
    </row>
    <row r="66" spans="1:105" ht="12" customHeight="1" x14ac:dyDescent="0.25">
      <c r="A66" s="97" t="s">
        <v>201</v>
      </c>
      <c r="B66" s="98">
        <v>12.745259279999999</v>
      </c>
      <c r="C66" s="98">
        <v>9.5588110799999981</v>
      </c>
      <c r="D66" s="98">
        <v>9.5588110799999981</v>
      </c>
      <c r="E66" s="98">
        <v>9.5588110799999981</v>
      </c>
      <c r="F66" s="98">
        <v>9.5588110799999981</v>
      </c>
      <c r="G66" s="98">
        <v>3.1861814399999986</v>
      </c>
      <c r="H66" s="98">
        <v>6.2048376000000047</v>
      </c>
      <c r="I66" s="98">
        <v>3.1344299999999947</v>
      </c>
      <c r="J66" s="98">
        <v>3.1344300000000018</v>
      </c>
      <c r="K66" s="98">
        <v>6.2688600000000037</v>
      </c>
      <c r="L66" s="98">
        <v>6.2688600000000037</v>
      </c>
      <c r="M66" s="98">
        <v>3.1344299999999947</v>
      </c>
      <c r="N66" s="98">
        <v>3.1344299999999947</v>
      </c>
      <c r="O66" s="98">
        <v>3.1024187999999953</v>
      </c>
      <c r="P66" s="98">
        <v>3.1344299999999947</v>
      </c>
      <c r="Q66" s="98">
        <v>0</v>
      </c>
      <c r="R66" s="98">
        <v>0</v>
      </c>
      <c r="S66" s="98">
        <v>0</v>
      </c>
      <c r="T66" s="98">
        <v>0</v>
      </c>
      <c r="U66" s="98">
        <v>0</v>
      </c>
      <c r="V66" s="98">
        <v>0</v>
      </c>
      <c r="W66" s="98">
        <v>0</v>
      </c>
      <c r="DA66" s="63" t="s">
        <v>253</v>
      </c>
    </row>
    <row r="67" spans="1:105" ht="12" customHeight="1" x14ac:dyDescent="0.25">
      <c r="A67" s="73" t="s">
        <v>192</v>
      </c>
      <c r="B67" s="98">
        <v>0.45441000000000004</v>
      </c>
      <c r="C67" s="98">
        <v>1.8681300000000001</v>
      </c>
      <c r="D67" s="98">
        <v>2.9789099999999995</v>
      </c>
      <c r="E67" s="98">
        <v>7.2705600000000006</v>
      </c>
      <c r="F67" s="98">
        <v>13.531320000000001</v>
      </c>
      <c r="G67" s="98">
        <v>33.070950000000018</v>
      </c>
      <c r="H67" s="98">
        <v>57.457418040000007</v>
      </c>
      <c r="I67" s="98">
        <v>76.947567840000019</v>
      </c>
      <c r="J67" s="98">
        <v>91.387707840000004</v>
      </c>
      <c r="K67" s="98">
        <v>119.30726412000001</v>
      </c>
      <c r="L67" s="98">
        <v>115.87596371999999</v>
      </c>
      <c r="M67" s="98">
        <v>131.42506608000002</v>
      </c>
      <c r="N67" s="98">
        <v>125.51854392</v>
      </c>
      <c r="O67" s="98">
        <v>105.57580176</v>
      </c>
      <c r="P67" s="98">
        <v>106.13159568000002</v>
      </c>
      <c r="Q67" s="98">
        <v>121.58173764</v>
      </c>
      <c r="R67" s="98">
        <v>138.34219608000001</v>
      </c>
      <c r="S67" s="98">
        <v>159.86830463999999</v>
      </c>
      <c r="T67" s="98">
        <v>181.51579115999999</v>
      </c>
      <c r="U67" s="98">
        <v>184.81500972000003</v>
      </c>
      <c r="V67" s="98">
        <v>225.64566684000002</v>
      </c>
      <c r="W67" s="98">
        <v>266.4082634400001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1045.094135109958</v>
      </c>
      <c r="C78" s="203">
        <f t="shared" si="52"/>
        <v>701.71151772212613</v>
      </c>
      <c r="D78" s="203">
        <f t="shared" si="52"/>
        <v>1245.3322363792595</v>
      </c>
      <c r="E78" s="203">
        <f t="shared" si="52"/>
        <v>1483.0646976498711</v>
      </c>
      <c r="F78" s="203">
        <f t="shared" si="52"/>
        <v>1159.1656952865285</v>
      </c>
      <c r="G78" s="203">
        <f t="shared" si="52"/>
        <v>1072.0646261914442</v>
      </c>
      <c r="H78" s="203">
        <f t="shared" si="52"/>
        <v>1172.9281735761001</v>
      </c>
      <c r="I78" s="203">
        <f t="shared" si="52"/>
        <v>1035.8408981933849</v>
      </c>
      <c r="J78" s="203">
        <f t="shared" si="52"/>
        <v>978.55410857700815</v>
      </c>
      <c r="K78" s="203">
        <f t="shared" si="52"/>
        <v>761.30587895806036</v>
      </c>
      <c r="L78" s="203">
        <f t="shared" si="52"/>
        <v>962.06855459624921</v>
      </c>
      <c r="M78" s="203">
        <f t="shared" si="52"/>
        <v>1186.6312669052204</v>
      </c>
      <c r="N78" s="203">
        <f t="shared" si="52"/>
        <v>1155.6606675281012</v>
      </c>
      <c r="O78" s="203">
        <f t="shared" si="52"/>
        <v>951.38960301242378</v>
      </c>
      <c r="P78" s="203">
        <f t="shared" si="52"/>
        <v>708.80719946014085</v>
      </c>
      <c r="Q78" s="203">
        <f t="shared" si="52"/>
        <v>752.80421963326307</v>
      </c>
      <c r="R78" s="203">
        <f t="shared" ref="R78:V78" si="53">R79+R84</f>
        <v>819.89448746781011</v>
      </c>
      <c r="S78" s="203">
        <f t="shared" si="53"/>
        <v>851.03584336870767</v>
      </c>
      <c r="T78" s="203">
        <f t="shared" si="53"/>
        <v>688.10197693109524</v>
      </c>
      <c r="U78" s="203">
        <f t="shared" si="53"/>
        <v>635.48109298316706</v>
      </c>
      <c r="V78" s="203">
        <f t="shared" si="53"/>
        <v>653.11751389075812</v>
      </c>
      <c r="W78" s="203">
        <f t="shared" ref="W78" si="54">W79+W84</f>
        <v>856.14734589207353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1045.094135109958</v>
      </c>
      <c r="C79" s="192">
        <f t="shared" si="55"/>
        <v>701.71151772212613</v>
      </c>
      <c r="D79" s="192">
        <f t="shared" si="55"/>
        <v>1245.3322363792595</v>
      </c>
      <c r="E79" s="192">
        <f t="shared" si="55"/>
        <v>1483.0646976498711</v>
      </c>
      <c r="F79" s="192">
        <f t="shared" si="55"/>
        <v>1159.1656952865285</v>
      </c>
      <c r="G79" s="192">
        <f t="shared" si="55"/>
        <v>1072.0646261914442</v>
      </c>
      <c r="H79" s="192">
        <f t="shared" si="55"/>
        <v>1172.9281735761001</v>
      </c>
      <c r="I79" s="192">
        <f t="shared" si="55"/>
        <v>1035.8408981933849</v>
      </c>
      <c r="J79" s="192">
        <f t="shared" si="55"/>
        <v>978.55410857700815</v>
      </c>
      <c r="K79" s="192">
        <f t="shared" si="55"/>
        <v>761.30587895806036</v>
      </c>
      <c r="L79" s="192">
        <f t="shared" si="55"/>
        <v>962.06855459624921</v>
      </c>
      <c r="M79" s="192">
        <f t="shared" si="55"/>
        <v>1186.6312669052204</v>
      </c>
      <c r="N79" s="192">
        <f t="shared" si="55"/>
        <v>1155.6606675281012</v>
      </c>
      <c r="O79" s="192">
        <f t="shared" si="55"/>
        <v>951.38960301242378</v>
      </c>
      <c r="P79" s="192">
        <f t="shared" si="55"/>
        <v>708.80719946014085</v>
      </c>
      <c r="Q79" s="192">
        <f t="shared" si="55"/>
        <v>752.80421963326307</v>
      </c>
      <c r="R79" s="192">
        <f t="shared" ref="R79:V79" si="56">SUM(R80:R83)</f>
        <v>819.89448746781011</v>
      </c>
      <c r="S79" s="192">
        <f t="shared" si="56"/>
        <v>851.03584336870767</v>
      </c>
      <c r="T79" s="192">
        <f t="shared" si="56"/>
        <v>688.10197693109524</v>
      </c>
      <c r="U79" s="192">
        <f t="shared" si="56"/>
        <v>635.48109298316706</v>
      </c>
      <c r="V79" s="192">
        <f t="shared" si="56"/>
        <v>653.11751389075812</v>
      </c>
      <c r="W79" s="192">
        <f t="shared" ref="W79" si="57">SUM(W80:W83)</f>
        <v>856.14734589207353</v>
      </c>
      <c r="DA79" s="213" t="s">
        <v>264</v>
      </c>
    </row>
    <row r="80" spans="1:105" ht="12" customHeight="1" x14ac:dyDescent="0.25">
      <c r="A80" s="97" t="s">
        <v>57</v>
      </c>
      <c r="B80" s="74">
        <v>967.24300329606137</v>
      </c>
      <c r="C80" s="74">
        <v>629.03463778884816</v>
      </c>
      <c r="D80" s="74">
        <v>1143.542322177781</v>
      </c>
      <c r="E80" s="74">
        <v>1358.5078277458488</v>
      </c>
      <c r="F80" s="74">
        <v>1034.1346852649717</v>
      </c>
      <c r="G80" s="74">
        <v>947.70898622878985</v>
      </c>
      <c r="H80" s="74">
        <v>1038.3680289065514</v>
      </c>
      <c r="I80" s="74">
        <v>903.73906730378962</v>
      </c>
      <c r="J80" s="74">
        <v>852.72153686408979</v>
      </c>
      <c r="K80" s="74">
        <v>637.71600295274277</v>
      </c>
      <c r="L80" s="74">
        <v>839.36681605026627</v>
      </c>
      <c r="M80" s="74">
        <v>1044.0785479698939</v>
      </c>
      <c r="N80" s="74">
        <v>1020.7888090295178</v>
      </c>
      <c r="O80" s="74">
        <v>829.77114842230549</v>
      </c>
      <c r="P80" s="74">
        <v>602.46332298116351</v>
      </c>
      <c r="Q80" s="74">
        <v>624.22439517952307</v>
      </c>
      <c r="R80" s="74">
        <v>702.77829410845766</v>
      </c>
      <c r="S80" s="74">
        <v>740.2062716278092</v>
      </c>
      <c r="T80" s="74">
        <v>582.76572488151373</v>
      </c>
      <c r="U80" s="74">
        <v>536.26499590808987</v>
      </c>
      <c r="V80" s="74">
        <v>549.19618727693501</v>
      </c>
      <c r="W80" s="74">
        <v>741.75653847994295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8.3419139935844857</v>
      </c>
      <c r="C82" s="74">
        <v>7.7412270836643966</v>
      </c>
      <c r="D82" s="74">
        <v>9.7670359958221038</v>
      </c>
      <c r="E82" s="74">
        <v>11.329369034627334</v>
      </c>
      <c r="F82" s="74">
        <v>11.474272474929299</v>
      </c>
      <c r="G82" s="74">
        <v>14.141581561728524</v>
      </c>
      <c r="H82" s="74">
        <v>17.491616910059768</v>
      </c>
      <c r="I82" s="74">
        <v>20.350727436263302</v>
      </c>
      <c r="J82" s="74">
        <v>23.154456151971225</v>
      </c>
      <c r="K82" s="74">
        <v>25.360256629687594</v>
      </c>
      <c r="L82" s="74">
        <v>27.263650004453009</v>
      </c>
      <c r="M82" s="74">
        <v>31.070788700540728</v>
      </c>
      <c r="N82" s="74">
        <v>29.977777358125746</v>
      </c>
      <c r="O82" s="74">
        <v>25.010845264814549</v>
      </c>
      <c r="P82" s="74">
        <v>21.579058078810405</v>
      </c>
      <c r="Q82" s="74">
        <v>30.054129820690498</v>
      </c>
      <c r="R82" s="74">
        <v>33.121728027830095</v>
      </c>
      <c r="S82" s="74">
        <v>33.8953759188825</v>
      </c>
      <c r="T82" s="74">
        <v>34.591889938620739</v>
      </c>
      <c r="U82" s="74">
        <v>34.899641681774376</v>
      </c>
      <c r="V82" s="74">
        <v>37.467722021690335</v>
      </c>
      <c r="W82" s="74">
        <v>43.248319762054045</v>
      </c>
      <c r="DA82" s="90" t="s">
        <v>267</v>
      </c>
    </row>
    <row r="83" spans="1:105" ht="12" customHeight="1" x14ac:dyDescent="0.25">
      <c r="A83" s="107" t="s">
        <v>54</v>
      </c>
      <c r="B83" s="193">
        <v>69.509217820312074</v>
      </c>
      <c r="C83" s="193">
        <v>64.935652849613561</v>
      </c>
      <c r="D83" s="193">
        <v>92.022878205656269</v>
      </c>
      <c r="E83" s="193">
        <v>113.22750086939509</v>
      </c>
      <c r="F83" s="193">
        <v>113.55673754662766</v>
      </c>
      <c r="G83" s="193">
        <v>110.21405840092574</v>
      </c>
      <c r="H83" s="193">
        <v>117.0685277594888</v>
      </c>
      <c r="I83" s="193">
        <v>111.75110345333181</v>
      </c>
      <c r="J83" s="193">
        <v>102.67811556094712</v>
      </c>
      <c r="K83" s="193">
        <v>98.22961937562998</v>
      </c>
      <c r="L83" s="193">
        <v>95.438088541530007</v>
      </c>
      <c r="M83" s="193">
        <v>111.48193023478575</v>
      </c>
      <c r="N83" s="193">
        <v>104.8940811404577</v>
      </c>
      <c r="O83" s="193">
        <v>96.60760932530377</v>
      </c>
      <c r="P83" s="193">
        <v>84.764818400167002</v>
      </c>
      <c r="Q83" s="193">
        <v>98.525694633049525</v>
      </c>
      <c r="R83" s="193">
        <v>83.994465331522377</v>
      </c>
      <c r="S83" s="193">
        <v>76.934195822015994</v>
      </c>
      <c r="T83" s="193">
        <v>70.744362110960793</v>
      </c>
      <c r="U83" s="193">
        <v>64.316455393302817</v>
      </c>
      <c r="V83" s="193">
        <v>66.453604592132805</v>
      </c>
      <c r="W83" s="193">
        <v>71.142487650076518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0.92550801961422779</v>
      </c>
      <c r="C88" s="196">
        <f t="shared" si="64"/>
        <v>0.89642911923521029</v>
      </c>
      <c r="D88" s="196">
        <f t="shared" si="64"/>
        <v>0.91826284486344978</v>
      </c>
      <c r="E88" s="196">
        <f t="shared" si="64"/>
        <v>0.91601386635296456</v>
      </c>
      <c r="F88" s="196">
        <f t="shared" si="64"/>
        <v>0.89213706847091345</v>
      </c>
      <c r="G88" s="196">
        <f t="shared" si="64"/>
        <v>0.88400359742823242</v>
      </c>
      <c r="H88" s="196">
        <f t="shared" si="64"/>
        <v>0.88527844440866921</v>
      </c>
      <c r="I88" s="196">
        <f t="shared" si="64"/>
        <v>0.87246899488136187</v>
      </c>
      <c r="J88" s="196">
        <f t="shared" si="64"/>
        <v>0.87140969455853456</v>
      </c>
      <c r="K88" s="196">
        <f t="shared" si="64"/>
        <v>0.83766068354225065</v>
      </c>
      <c r="L88" s="196">
        <f t="shared" si="64"/>
        <v>0.8724605040256439</v>
      </c>
      <c r="M88" s="196">
        <f t="shared" si="64"/>
        <v>0.87986772057076379</v>
      </c>
      <c r="N88" s="196">
        <f t="shared" si="64"/>
        <v>0.88329458439814568</v>
      </c>
      <c r="O88" s="196">
        <f t="shared" si="64"/>
        <v>0.87216755974100113</v>
      </c>
      <c r="P88" s="196">
        <f t="shared" si="64"/>
        <v>0.84996783813712162</v>
      </c>
      <c r="Q88" s="196">
        <f t="shared" si="64"/>
        <v>0.82919885263610893</v>
      </c>
      <c r="R88" s="196">
        <f t="shared" ref="R88:V88" si="65">IF(R80=0,0,R80/R$78)</f>
        <v>0.85715699379677734</v>
      </c>
      <c r="S88" s="196">
        <f t="shared" si="65"/>
        <v>0.8697709707476069</v>
      </c>
      <c r="T88" s="196">
        <f t="shared" si="65"/>
        <v>0.84691767269820006</v>
      </c>
      <c r="U88" s="196">
        <f t="shared" si="65"/>
        <v>0.84387246423127604</v>
      </c>
      <c r="V88" s="196">
        <f t="shared" si="65"/>
        <v>0.84088418331527826</v>
      </c>
      <c r="W88" s="196">
        <f t="shared" ref="W88" si="66">IF(W80=0,0,W80/W$78)</f>
        <v>0.86638887808156473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7.9819737890948969E-3</v>
      </c>
      <c r="C90" s="197">
        <f t="shared" si="70"/>
        <v>1.1031922503985291E-2</v>
      </c>
      <c r="D90" s="197">
        <f t="shared" si="70"/>
        <v>7.8429158986675455E-3</v>
      </c>
      <c r="E90" s="197">
        <f t="shared" si="70"/>
        <v>7.6391603499027022E-3</v>
      </c>
      <c r="F90" s="197">
        <f t="shared" si="70"/>
        <v>9.8987336509238476E-3</v>
      </c>
      <c r="G90" s="197">
        <f t="shared" si="70"/>
        <v>1.3190978618487862E-2</v>
      </c>
      <c r="H90" s="197">
        <f t="shared" si="70"/>
        <v>1.4912777529019686E-2</v>
      </c>
      <c r="I90" s="197">
        <f t="shared" si="70"/>
        <v>1.9646576488490757E-2</v>
      </c>
      <c r="J90" s="197">
        <f t="shared" si="70"/>
        <v>2.3661906836855373E-2</v>
      </c>
      <c r="K90" s="197">
        <f t="shared" si="70"/>
        <v>3.3311520810001084E-2</v>
      </c>
      <c r="L90" s="197">
        <f t="shared" si="70"/>
        <v>2.8338573040561262E-2</v>
      </c>
      <c r="M90" s="197">
        <f t="shared" si="70"/>
        <v>2.6184030007547779E-2</v>
      </c>
      <c r="N90" s="197">
        <f t="shared" si="70"/>
        <v>2.5939947772252794E-2</v>
      </c>
      <c r="O90" s="197">
        <f t="shared" si="70"/>
        <v>2.6288751932564417E-2</v>
      </c>
      <c r="P90" s="197">
        <f t="shared" si="70"/>
        <v>3.0444185802917884E-2</v>
      </c>
      <c r="Q90" s="197">
        <f t="shared" si="70"/>
        <v>3.9922902976462726E-2</v>
      </c>
      <c r="R90" s="197">
        <f t="shared" ref="R90:V90" si="71">IF(R82=0,0,R82/R$78)</f>
        <v>4.0397549360435832E-2</v>
      </c>
      <c r="S90" s="197">
        <f t="shared" si="71"/>
        <v>3.9828376422680792E-2</v>
      </c>
      <c r="T90" s="197">
        <f t="shared" si="71"/>
        <v>5.0271458444137967E-2</v>
      </c>
      <c r="U90" s="197">
        <f t="shared" si="71"/>
        <v>5.4918457948046007E-2</v>
      </c>
      <c r="V90" s="197">
        <f t="shared" si="71"/>
        <v>5.7367504660053061E-2</v>
      </c>
      <c r="W90" s="197">
        <f t="shared" ref="W90" si="72">IF(W82=0,0,W82/W$78)</f>
        <v>5.051504273133138E-2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6.6510006596677315E-2</v>
      </c>
      <c r="C91" s="198">
        <f t="shared" si="73"/>
        <v>9.2538958260804438E-2</v>
      </c>
      <c r="D91" s="198">
        <f t="shared" si="73"/>
        <v>7.389423923788252E-2</v>
      </c>
      <c r="E91" s="198">
        <f t="shared" si="73"/>
        <v>7.6346973297132831E-2</v>
      </c>
      <c r="F91" s="198">
        <f t="shared" si="73"/>
        <v>9.7964197878162809E-2</v>
      </c>
      <c r="G91" s="198">
        <f t="shared" si="73"/>
        <v>0.1028054239532797</v>
      </c>
      <c r="H91" s="198">
        <f t="shared" si="73"/>
        <v>9.9808778062311032E-2</v>
      </c>
      <c r="I91" s="198">
        <f t="shared" si="73"/>
        <v>0.1078844286301472</v>
      </c>
      <c r="J91" s="198">
        <f t="shared" si="73"/>
        <v>0.10492839860460999</v>
      </c>
      <c r="K91" s="198">
        <f t="shared" si="73"/>
        <v>0.12902779564774824</v>
      </c>
      <c r="L91" s="198">
        <f t="shared" si="73"/>
        <v>9.9200922933794941E-2</v>
      </c>
      <c r="M91" s="198">
        <f t="shared" si="73"/>
        <v>9.3948249421688404E-2</v>
      </c>
      <c r="N91" s="198">
        <f t="shared" si="73"/>
        <v>9.0765467829601529E-2</v>
      </c>
      <c r="O91" s="198">
        <f t="shared" si="73"/>
        <v>0.10154368832643446</v>
      </c>
      <c r="P91" s="198">
        <f t="shared" si="73"/>
        <v>0.11958797605996055</v>
      </c>
      <c r="Q91" s="198">
        <f t="shared" si="73"/>
        <v>0.1308782443874284</v>
      </c>
      <c r="R91" s="198">
        <f t="shared" ref="R91:V91" si="74">IF(R83=0,0,R83/R$78)</f>
        <v>0.10244545684278684</v>
      </c>
      <c r="S91" s="198">
        <f t="shared" si="74"/>
        <v>9.0400652829712339E-2</v>
      </c>
      <c r="T91" s="198">
        <f t="shared" si="74"/>
        <v>0.102810868857662</v>
      </c>
      <c r="U91" s="198">
        <f t="shared" si="74"/>
        <v>0.10120907782067792</v>
      </c>
      <c r="V91" s="198">
        <f t="shared" si="74"/>
        <v>0.10174831202466879</v>
      </c>
      <c r="W91" s="198">
        <f t="shared" ref="W91" si="75">IF(W83=0,0,W83/W$78)</f>
        <v>8.3096079187103836E-2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8795.9569255993847</v>
      </c>
      <c r="C96" s="203">
        <f t="shared" si="79"/>
        <v>8279.7863474614896</v>
      </c>
      <c r="D96" s="203">
        <f t="shared" si="79"/>
        <v>9158.5217813475992</v>
      </c>
      <c r="E96" s="203">
        <f t="shared" si="79"/>
        <v>9700.7046622674152</v>
      </c>
      <c r="F96" s="203">
        <f t="shared" si="79"/>
        <v>9099.790592148649</v>
      </c>
      <c r="G96" s="203">
        <f t="shared" si="79"/>
        <v>9157.1286574342357</v>
      </c>
      <c r="H96" s="203">
        <f t="shared" si="79"/>
        <v>9531.1405703801192</v>
      </c>
      <c r="I96" s="203">
        <f t="shared" si="79"/>
        <v>9030.2370994439225</v>
      </c>
      <c r="J96" s="203">
        <f t="shared" si="79"/>
        <v>9331.1376818141416</v>
      </c>
      <c r="K96" s="203">
        <f t="shared" si="79"/>
        <v>9403.558259072257</v>
      </c>
      <c r="L96" s="203">
        <f t="shared" si="79"/>
        <v>9990.5907004475266</v>
      </c>
      <c r="M96" s="203">
        <f t="shared" si="79"/>
        <v>10661.403189051989</v>
      </c>
      <c r="N96" s="203">
        <f t="shared" si="79"/>
        <v>10208.90935128532</v>
      </c>
      <c r="O96" s="203">
        <f t="shared" si="79"/>
        <v>9539.3063256036876</v>
      </c>
      <c r="P96" s="203">
        <f t="shared" si="79"/>
        <v>9035.0437903845959</v>
      </c>
      <c r="Q96" s="203">
        <f t="shared" si="79"/>
        <v>8714.5991519658237</v>
      </c>
      <c r="R96" s="203">
        <f t="shared" si="79"/>
        <v>8918.8921007405261</v>
      </c>
      <c r="S96" s="203">
        <f t="shared" si="79"/>
        <v>9174.5277448316156</v>
      </c>
      <c r="T96" s="203">
        <f t="shared" si="79"/>
        <v>8771.9166072674798</v>
      </c>
      <c r="U96" s="203">
        <f t="shared" si="79"/>
        <v>8516.4219638749655</v>
      </c>
      <c r="V96" s="203">
        <f t="shared" si="79"/>
        <v>9317.7817952892819</v>
      </c>
      <c r="W96" s="203">
        <f t="shared" si="79"/>
        <v>9386.7977940546425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7468.8237120187086</v>
      </c>
      <c r="C97" s="192">
        <f t="shared" si="80"/>
        <v>6918.8153991431454</v>
      </c>
      <c r="D97" s="192">
        <f t="shared" si="80"/>
        <v>7760.2007138735844</v>
      </c>
      <c r="E97" s="192">
        <f t="shared" si="80"/>
        <v>8267.1990160980549</v>
      </c>
      <c r="F97" s="192">
        <f t="shared" si="80"/>
        <v>7624.9001479422923</v>
      </c>
      <c r="G97" s="192">
        <f t="shared" si="80"/>
        <v>7608.5034537723541</v>
      </c>
      <c r="H97" s="192">
        <f t="shared" si="80"/>
        <v>7913.5208128559907</v>
      </c>
      <c r="I97" s="192">
        <f t="shared" si="80"/>
        <v>7352.7436964693907</v>
      </c>
      <c r="J97" s="192">
        <f t="shared" si="80"/>
        <v>7608.9137269430048</v>
      </c>
      <c r="K97" s="192">
        <f t="shared" si="80"/>
        <v>7618.8054000595785</v>
      </c>
      <c r="L97" s="192">
        <f t="shared" si="80"/>
        <v>8179.4643238530707</v>
      </c>
      <c r="M97" s="192">
        <f t="shared" si="80"/>
        <v>8819.5109559062876</v>
      </c>
      <c r="N97" s="192">
        <f t="shared" si="80"/>
        <v>8374.9884566571181</v>
      </c>
      <c r="O97" s="192">
        <f t="shared" si="80"/>
        <v>7712.646109007158</v>
      </c>
      <c r="P97" s="192">
        <f t="shared" si="80"/>
        <v>7241.6208141913885</v>
      </c>
      <c r="Q97" s="192">
        <f t="shared" si="80"/>
        <v>6965.568251300434</v>
      </c>
      <c r="R97" s="192">
        <f t="shared" si="80"/>
        <v>7164.7335965999855</v>
      </c>
      <c r="S97" s="192">
        <f t="shared" si="80"/>
        <v>7355.2458332317092</v>
      </c>
      <c r="T97" s="192">
        <f t="shared" si="80"/>
        <v>6991.7164967648887</v>
      </c>
      <c r="U97" s="192">
        <f t="shared" si="80"/>
        <v>6753.5427155696652</v>
      </c>
      <c r="V97" s="192">
        <f t="shared" si="80"/>
        <v>7483.8157394107293</v>
      </c>
      <c r="W97" s="192">
        <f t="shared" si="80"/>
        <v>7459.0927858021523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5657.5519111110789</v>
      </c>
      <c r="C98" s="74">
        <f t="shared" si="81"/>
        <v>5103.9846534496373</v>
      </c>
      <c r="D98" s="74">
        <f t="shared" si="81"/>
        <v>5894.5995520006954</v>
      </c>
      <c r="E98" s="74">
        <f t="shared" si="81"/>
        <v>6385.8910499981212</v>
      </c>
      <c r="F98" s="74">
        <f t="shared" si="81"/>
        <v>5729.605135963754</v>
      </c>
      <c r="G98" s="74">
        <f t="shared" si="81"/>
        <v>5647.0689081273213</v>
      </c>
      <c r="H98" s="74">
        <f t="shared" si="81"/>
        <v>5927.2069194747237</v>
      </c>
      <c r="I98" s="74">
        <f t="shared" si="81"/>
        <v>5348.2293787058998</v>
      </c>
      <c r="J98" s="74">
        <f t="shared" si="81"/>
        <v>5482.7944854167054</v>
      </c>
      <c r="K98" s="74">
        <f t="shared" si="81"/>
        <v>5402.6331615022473</v>
      </c>
      <c r="L98" s="74">
        <f t="shared" si="81"/>
        <v>5949.0871777829352</v>
      </c>
      <c r="M98" s="74">
        <f t="shared" si="81"/>
        <v>6483.5699977289869</v>
      </c>
      <c r="N98" s="74">
        <f t="shared" si="81"/>
        <v>6156.7988073847482</v>
      </c>
      <c r="O98" s="74">
        <f t="shared" si="81"/>
        <v>5632.5455030965268</v>
      </c>
      <c r="P98" s="74">
        <f t="shared" si="81"/>
        <v>5203.3525280472968</v>
      </c>
      <c r="Q98" s="74">
        <f t="shared" si="81"/>
        <v>4839.6306922491494</v>
      </c>
      <c r="R98" s="74">
        <f t="shared" si="81"/>
        <v>5059.556726677275</v>
      </c>
      <c r="S98" s="74">
        <f t="shared" si="81"/>
        <v>5184.6544418223511</v>
      </c>
      <c r="T98" s="74">
        <f t="shared" si="81"/>
        <v>4852.7108302464476</v>
      </c>
      <c r="U98" s="74">
        <f t="shared" si="81"/>
        <v>4669.3227942346639</v>
      </c>
      <c r="V98" s="74">
        <f t="shared" si="81"/>
        <v>5300.5432794842154</v>
      </c>
      <c r="W98" s="74">
        <f t="shared" si="81"/>
        <v>5177.9357210380595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7.8588235745208932</v>
      </c>
      <c r="C99" s="74">
        <f t="shared" si="82"/>
        <v>8.9232819125785401</v>
      </c>
      <c r="D99" s="74">
        <f t="shared" si="82"/>
        <v>6.4333946352254268</v>
      </c>
      <c r="E99" s="74">
        <f t="shared" si="82"/>
        <v>8.9195659087231896</v>
      </c>
      <c r="F99" s="74">
        <f t="shared" si="82"/>
        <v>5.3437593238073315</v>
      </c>
      <c r="G99" s="74">
        <f t="shared" si="82"/>
        <v>5.9529379455504809</v>
      </c>
      <c r="H99" s="74">
        <f t="shared" si="82"/>
        <v>9.2579688984261317</v>
      </c>
      <c r="I99" s="74">
        <f t="shared" si="82"/>
        <v>21.313975052426567</v>
      </c>
      <c r="J99" s="74">
        <f t="shared" si="82"/>
        <v>16.135779610315023</v>
      </c>
      <c r="K99" s="74">
        <f t="shared" si="82"/>
        <v>15.525741909747243</v>
      </c>
      <c r="L99" s="74">
        <f t="shared" si="82"/>
        <v>24.125287834211537</v>
      </c>
      <c r="M99" s="74">
        <f t="shared" si="82"/>
        <v>19.132216635471217</v>
      </c>
      <c r="N99" s="74">
        <f t="shared" si="82"/>
        <v>57.01450741339216</v>
      </c>
      <c r="O99" s="74">
        <f t="shared" si="82"/>
        <v>25.687923779734092</v>
      </c>
      <c r="P99" s="74">
        <f t="shared" si="82"/>
        <v>23.851393877451475</v>
      </c>
      <c r="Q99" s="74">
        <f t="shared" si="82"/>
        <v>40.087726861633072</v>
      </c>
      <c r="R99" s="74">
        <f t="shared" si="82"/>
        <v>40.283028865764621</v>
      </c>
      <c r="S99" s="74">
        <f t="shared" si="82"/>
        <v>41.778669451350353</v>
      </c>
      <c r="T99" s="74">
        <f t="shared" si="82"/>
        <v>37.087418119620885</v>
      </c>
      <c r="U99" s="74">
        <f t="shared" si="82"/>
        <v>40.483285426224242</v>
      </c>
      <c r="V99" s="74">
        <f t="shared" si="82"/>
        <v>42.115921544647541</v>
      </c>
      <c r="W99" s="74">
        <f t="shared" si="82"/>
        <v>44.268765672571185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1152.4043850056407</v>
      </c>
      <c r="C100" s="74">
        <f t="shared" si="83"/>
        <v>1153.1695262815851</v>
      </c>
      <c r="D100" s="74">
        <f t="shared" si="83"/>
        <v>1195.1242766956582</v>
      </c>
      <c r="E100" s="74">
        <f t="shared" si="83"/>
        <v>1184.1716013996459</v>
      </c>
      <c r="F100" s="74">
        <f t="shared" si="83"/>
        <v>1172.6422872263477</v>
      </c>
      <c r="G100" s="74">
        <f t="shared" si="83"/>
        <v>1243.0349857336826</v>
      </c>
      <c r="H100" s="74">
        <f t="shared" si="83"/>
        <v>1248.0078536838428</v>
      </c>
      <c r="I100" s="74">
        <f t="shared" si="83"/>
        <v>1240.694644191215</v>
      </c>
      <c r="J100" s="74">
        <f t="shared" si="83"/>
        <v>1361.0802190557404</v>
      </c>
      <c r="K100" s="74">
        <f t="shared" si="83"/>
        <v>1443.3281182427809</v>
      </c>
      <c r="L100" s="74">
        <f t="shared" si="83"/>
        <v>1460.6746649771392</v>
      </c>
      <c r="M100" s="74">
        <f t="shared" si="83"/>
        <v>1515.1285894975556</v>
      </c>
      <c r="N100" s="74">
        <f t="shared" si="83"/>
        <v>1414.6476440098716</v>
      </c>
      <c r="O100" s="74">
        <f t="shared" si="83"/>
        <v>1343.3215390561745</v>
      </c>
      <c r="P100" s="74">
        <f t="shared" si="83"/>
        <v>1326.4886271716443</v>
      </c>
      <c r="Q100" s="74">
        <f t="shared" si="83"/>
        <v>1308.2391983571933</v>
      </c>
      <c r="R100" s="74">
        <f t="shared" si="83"/>
        <v>1301.3897460218864</v>
      </c>
      <c r="S100" s="74">
        <f t="shared" si="83"/>
        <v>1355.3608984140772</v>
      </c>
      <c r="T100" s="74">
        <f t="shared" si="83"/>
        <v>1349.8834792710443</v>
      </c>
      <c r="U100" s="74">
        <f t="shared" si="83"/>
        <v>1312.1453645239735</v>
      </c>
      <c r="V100" s="74">
        <f t="shared" si="83"/>
        <v>1368.2654650076106</v>
      </c>
      <c r="W100" s="74">
        <f t="shared" si="83"/>
        <v>1440.9750354255348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651.00859232746848</v>
      </c>
      <c r="C101" s="193">
        <f t="shared" si="84"/>
        <v>652.73793749934418</v>
      </c>
      <c r="D101" s="193">
        <f t="shared" si="84"/>
        <v>664.04349054200406</v>
      </c>
      <c r="E101" s="193">
        <f t="shared" si="84"/>
        <v>688.21679879156397</v>
      </c>
      <c r="F101" s="193">
        <f t="shared" si="84"/>
        <v>717.30896542838332</v>
      </c>
      <c r="G101" s="193">
        <f t="shared" si="84"/>
        <v>712.44662196580009</v>
      </c>
      <c r="H101" s="193">
        <f t="shared" si="84"/>
        <v>729.04807079899774</v>
      </c>
      <c r="I101" s="193">
        <f t="shared" si="84"/>
        <v>742.5056985198479</v>
      </c>
      <c r="J101" s="193">
        <f t="shared" si="84"/>
        <v>748.90324286024224</v>
      </c>
      <c r="K101" s="193">
        <f t="shared" si="84"/>
        <v>757.31837840480318</v>
      </c>
      <c r="L101" s="193">
        <f t="shared" si="84"/>
        <v>745.57719325878418</v>
      </c>
      <c r="M101" s="193">
        <f t="shared" si="84"/>
        <v>801.68015204427343</v>
      </c>
      <c r="N101" s="193">
        <f t="shared" si="84"/>
        <v>746.5274978491052</v>
      </c>
      <c r="O101" s="193">
        <f t="shared" si="84"/>
        <v>711.09114307472237</v>
      </c>
      <c r="P101" s="193">
        <f t="shared" si="84"/>
        <v>687.92826509499605</v>
      </c>
      <c r="Q101" s="193">
        <f t="shared" si="84"/>
        <v>777.6106338324571</v>
      </c>
      <c r="R101" s="193">
        <f t="shared" si="84"/>
        <v>763.50409503505932</v>
      </c>
      <c r="S101" s="193">
        <f t="shared" si="84"/>
        <v>773.45182354392989</v>
      </c>
      <c r="T101" s="193">
        <f t="shared" si="84"/>
        <v>752.03476912777603</v>
      </c>
      <c r="U101" s="193">
        <f t="shared" si="84"/>
        <v>731.59127138480324</v>
      </c>
      <c r="V101" s="193">
        <f t="shared" si="84"/>
        <v>772.8910733742548</v>
      </c>
      <c r="W101" s="193">
        <f t="shared" si="84"/>
        <v>795.91326366598753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1327.1332135806749</v>
      </c>
      <c r="C102" s="77">
        <f t="shared" si="85"/>
        <v>1360.9709483183431</v>
      </c>
      <c r="D102" s="77">
        <f t="shared" si="85"/>
        <v>1398.3210674740149</v>
      </c>
      <c r="E102" s="77">
        <f t="shared" si="85"/>
        <v>1433.5056461693614</v>
      </c>
      <c r="F102" s="77">
        <f t="shared" si="85"/>
        <v>1474.8904442063579</v>
      </c>
      <c r="G102" s="77">
        <f t="shared" si="85"/>
        <v>1548.6252036618828</v>
      </c>
      <c r="H102" s="77">
        <f t="shared" si="85"/>
        <v>1617.6197575241283</v>
      </c>
      <c r="I102" s="77">
        <f t="shared" si="85"/>
        <v>1677.4934029745332</v>
      </c>
      <c r="J102" s="77">
        <f t="shared" si="85"/>
        <v>1722.2239548711391</v>
      </c>
      <c r="K102" s="77">
        <f t="shared" si="85"/>
        <v>1784.752859012679</v>
      </c>
      <c r="L102" s="77">
        <f t="shared" si="85"/>
        <v>1811.126376594455</v>
      </c>
      <c r="M102" s="77">
        <f t="shared" si="85"/>
        <v>1841.8922331457009</v>
      </c>
      <c r="N102" s="77">
        <f t="shared" si="85"/>
        <v>1833.9208946282001</v>
      </c>
      <c r="O102" s="77">
        <f t="shared" si="85"/>
        <v>1826.6602165965276</v>
      </c>
      <c r="P102" s="77">
        <f t="shared" si="85"/>
        <v>1793.4229761932068</v>
      </c>
      <c r="Q102" s="77">
        <f t="shared" si="85"/>
        <v>1749.0309006653904</v>
      </c>
      <c r="R102" s="77">
        <f t="shared" si="85"/>
        <v>1754.1585041405417</v>
      </c>
      <c r="S102" s="77">
        <f t="shared" si="85"/>
        <v>1819.2819115999052</v>
      </c>
      <c r="T102" s="77">
        <f t="shared" si="85"/>
        <v>1780.2001105025911</v>
      </c>
      <c r="U102" s="77">
        <f t="shared" si="85"/>
        <v>1762.8792483052998</v>
      </c>
      <c r="V102" s="77">
        <f t="shared" si="85"/>
        <v>1833.9660558785529</v>
      </c>
      <c r="W102" s="77">
        <f t="shared" si="85"/>
        <v>1927.7050082524897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4214.2693499202942</v>
      </c>
      <c r="C104" s="153">
        <f t="shared" si="86"/>
        <v>3952.4661565812921</v>
      </c>
      <c r="D104" s="153">
        <f t="shared" si="86"/>
        <v>4344.3202097699468</v>
      </c>
      <c r="E104" s="153">
        <f t="shared" si="86"/>
        <v>4674.2330924572088</v>
      </c>
      <c r="F104" s="153">
        <f t="shared" si="86"/>
        <v>4312.5480181808434</v>
      </c>
      <c r="G104" s="153">
        <f t="shared" si="86"/>
        <v>4359.6883812949427</v>
      </c>
      <c r="H104" s="153">
        <f t="shared" si="86"/>
        <v>4554.8390605520644</v>
      </c>
      <c r="I104" s="153">
        <f t="shared" si="86"/>
        <v>4303.3097038882861</v>
      </c>
      <c r="J104" s="153">
        <f t="shared" si="86"/>
        <v>4472.7502929747661</v>
      </c>
      <c r="K104" s="153">
        <f t="shared" si="86"/>
        <v>4537.0274736185111</v>
      </c>
      <c r="L104" s="153">
        <f t="shared" si="86"/>
        <v>4930.7930385178615</v>
      </c>
      <c r="M104" s="153">
        <f t="shared" si="86"/>
        <v>5369.1554415398714</v>
      </c>
      <c r="N104" s="153">
        <f t="shared" si="86"/>
        <v>5261.5468633944593</v>
      </c>
      <c r="O104" s="153">
        <f t="shared" si="86"/>
        <v>4862.9565153329795</v>
      </c>
      <c r="P104" s="153">
        <f t="shared" si="86"/>
        <v>4604.2647900526026</v>
      </c>
      <c r="Q104" s="153">
        <f t="shared" si="86"/>
        <v>4520.5715548304415</v>
      </c>
      <c r="R104" s="153">
        <f t="shared" ref="R104:V104" si="87">SUM(R105:R108)</f>
        <v>4676.034804871837</v>
      </c>
      <c r="S104" s="153">
        <f t="shared" si="87"/>
        <v>4862.687854638034</v>
      </c>
      <c r="T104" s="153">
        <f t="shared" si="87"/>
        <v>4679.3956234210964</v>
      </c>
      <c r="U104" s="153">
        <f t="shared" si="87"/>
        <v>4592.1093395790922</v>
      </c>
      <c r="V104" s="153">
        <f t="shared" si="87"/>
        <v>5129.6564871610772</v>
      </c>
      <c r="W104" s="153">
        <f t="shared" ref="W104" si="88">SUM(W105:W108)</f>
        <v>5203.6899731522362</v>
      </c>
      <c r="DA104" s="217" t="s">
        <v>277</v>
      </c>
    </row>
    <row r="105" spans="1:105" ht="12" customHeight="1" x14ac:dyDescent="0.25">
      <c r="A105" s="97" t="s">
        <v>57</v>
      </c>
      <c r="B105" s="74">
        <v>3057.7468321480842</v>
      </c>
      <c r="C105" s="74">
        <v>2779.8809401902295</v>
      </c>
      <c r="D105" s="74">
        <v>3158.0058246116869</v>
      </c>
      <c r="E105" s="74">
        <v>3468.2834405766112</v>
      </c>
      <c r="F105" s="74">
        <v>3093.7648741700314</v>
      </c>
      <c r="G105" s="74">
        <v>3090.3770610033143</v>
      </c>
      <c r="H105" s="74">
        <v>3261.3376151872703</v>
      </c>
      <c r="I105" s="74">
        <v>2971.9705505495363</v>
      </c>
      <c r="J105" s="74">
        <v>3073.7067102914812</v>
      </c>
      <c r="K105" s="74">
        <v>3075.4473055380604</v>
      </c>
      <c r="L105" s="74">
        <v>3430.0442648942258</v>
      </c>
      <c r="M105" s="74">
        <v>3802.3861103962618</v>
      </c>
      <c r="N105" s="74">
        <v>3683.6452166215317</v>
      </c>
      <c r="O105" s="74">
        <v>3426.3399336722096</v>
      </c>
      <c r="P105" s="74">
        <v>3186.7335883962669</v>
      </c>
      <c r="Q105" s="74">
        <v>2989.7816629108056</v>
      </c>
      <c r="R105" s="74">
        <v>3143.0206090424449</v>
      </c>
      <c r="S105" s="74">
        <v>3258.1882242908159</v>
      </c>
      <c r="T105" s="74">
        <v>3084.7033671571803</v>
      </c>
      <c r="U105" s="74">
        <v>3001.3889229711453</v>
      </c>
      <c r="V105" s="74">
        <v>3439.0539732193965</v>
      </c>
      <c r="W105" s="74">
        <v>3409.1848515451452</v>
      </c>
      <c r="DA105" s="90" t="s">
        <v>278</v>
      </c>
    </row>
    <row r="106" spans="1:105" ht="12" customHeight="1" x14ac:dyDescent="0.25">
      <c r="A106" s="97" t="s">
        <v>56</v>
      </c>
      <c r="B106" s="74">
        <v>12.792803985969137</v>
      </c>
      <c r="C106" s="74">
        <v>15.57786823106218</v>
      </c>
      <c r="D106" s="74">
        <v>12.006910152051816</v>
      </c>
      <c r="E106" s="74">
        <v>17.458318487506091</v>
      </c>
      <c r="F106" s="74">
        <v>10.954726025533102</v>
      </c>
      <c r="G106" s="74">
        <v>12.746588077289021</v>
      </c>
      <c r="H106" s="74">
        <v>20.70206216718805</v>
      </c>
      <c r="I106" s="74">
        <v>49.050487807658612</v>
      </c>
      <c r="J106" s="74">
        <v>38.223956193721733</v>
      </c>
      <c r="K106" s="74">
        <v>38.204159234789792</v>
      </c>
      <c r="L106" s="74">
        <v>61.092603464858279</v>
      </c>
      <c r="M106" s="74">
        <v>49.656804517319166</v>
      </c>
      <c r="N106" s="74">
        <v>152.67445103727283</v>
      </c>
      <c r="O106" s="74">
        <v>70.821623853341436</v>
      </c>
      <c r="P106" s="74">
        <v>67.880965589845331</v>
      </c>
      <c r="Q106" s="74">
        <v>117.00858598845703</v>
      </c>
      <c r="R106" s="74">
        <v>121.31978284325696</v>
      </c>
      <c r="S106" s="74">
        <v>129.76590434418512</v>
      </c>
      <c r="T106" s="74">
        <v>118.39138305932534</v>
      </c>
      <c r="U106" s="74">
        <v>132.59762924943067</v>
      </c>
      <c r="V106" s="74">
        <v>141.21465820371472</v>
      </c>
      <c r="W106" s="74">
        <v>151.16616524801452</v>
      </c>
      <c r="DA106" s="90" t="s">
        <v>279</v>
      </c>
    </row>
    <row r="107" spans="1:105" ht="12" customHeight="1" x14ac:dyDescent="0.25">
      <c r="A107" s="97" t="s">
        <v>55</v>
      </c>
      <c r="B107" s="74">
        <v>689.34802904093613</v>
      </c>
      <c r="C107" s="74">
        <v>700.51703526438428</v>
      </c>
      <c r="D107" s="74">
        <v>715.01727416753488</v>
      </c>
      <c r="E107" s="74">
        <v>715.15620964210621</v>
      </c>
      <c r="F107" s="74">
        <v>713.69395922849674</v>
      </c>
      <c r="G107" s="74">
        <v>763.55962038253745</v>
      </c>
      <c r="H107" s="74">
        <v>767.52434475301902</v>
      </c>
      <c r="I107" s="74">
        <v>764.88377151935595</v>
      </c>
      <c r="J107" s="74">
        <v>836.67050926280297</v>
      </c>
      <c r="K107" s="74">
        <v>892.75956171571249</v>
      </c>
      <c r="L107" s="74">
        <v>915.24189187538593</v>
      </c>
      <c r="M107" s="74">
        <v>954.53634296981454</v>
      </c>
      <c r="N107" s="74">
        <v>899.26125477230414</v>
      </c>
      <c r="O107" s="74">
        <v>862.27620622642883</v>
      </c>
      <c r="P107" s="74">
        <v>858.83979937007871</v>
      </c>
      <c r="Q107" s="74">
        <v>861.30047668423663</v>
      </c>
      <c r="R107" s="74">
        <v>863.82125552756293</v>
      </c>
      <c r="S107" s="74">
        <v>912.67020407384632</v>
      </c>
      <c r="T107" s="74">
        <v>922.72964802657498</v>
      </c>
      <c r="U107" s="74">
        <v>911.30028894985071</v>
      </c>
      <c r="V107" s="74">
        <v>965.08001870396345</v>
      </c>
      <c r="W107" s="74">
        <v>1030.7551026387148</v>
      </c>
      <c r="DA107" s="90" t="s">
        <v>280</v>
      </c>
    </row>
    <row r="108" spans="1:105" ht="12" customHeight="1" x14ac:dyDescent="0.25">
      <c r="A108" s="109" t="s">
        <v>54</v>
      </c>
      <c r="B108" s="77">
        <v>454.38168474530488</v>
      </c>
      <c r="C108" s="77">
        <v>456.49031289561646</v>
      </c>
      <c r="D108" s="77">
        <v>459.29020083867329</v>
      </c>
      <c r="E108" s="77">
        <v>473.33512375098474</v>
      </c>
      <c r="F108" s="77">
        <v>494.13445875678258</v>
      </c>
      <c r="G108" s="77">
        <v>493.00511183180191</v>
      </c>
      <c r="H108" s="77">
        <v>505.27503844458704</v>
      </c>
      <c r="I108" s="77">
        <v>517.404894011735</v>
      </c>
      <c r="J108" s="77">
        <v>524.14911722676015</v>
      </c>
      <c r="K108" s="77">
        <v>530.61644712994848</v>
      </c>
      <c r="L108" s="77">
        <v>524.41427828339181</v>
      </c>
      <c r="M108" s="77">
        <v>562.57618365647579</v>
      </c>
      <c r="N108" s="77">
        <v>525.96594096335036</v>
      </c>
      <c r="O108" s="77">
        <v>503.51875158099938</v>
      </c>
      <c r="P108" s="77">
        <v>490.81043669641195</v>
      </c>
      <c r="Q108" s="77">
        <v>552.4808292469429</v>
      </c>
      <c r="R108" s="77">
        <v>547.87315745857165</v>
      </c>
      <c r="S108" s="77">
        <v>562.06352192918666</v>
      </c>
      <c r="T108" s="77">
        <v>553.57122517801645</v>
      </c>
      <c r="U108" s="77">
        <v>546.82249840866518</v>
      </c>
      <c r="V108" s="77">
        <v>584.30783703400266</v>
      </c>
      <c r="W108" s="77">
        <v>612.58385372036162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376.10536591394475</v>
      </c>
      <c r="C110" s="203">
        <f t="shared" si="89"/>
        <v>252.93974737516729</v>
      </c>
      <c r="D110" s="203">
        <f t="shared" si="89"/>
        <v>463.29927524326382</v>
      </c>
      <c r="E110" s="203">
        <f t="shared" si="89"/>
        <v>554.29072481838557</v>
      </c>
      <c r="F110" s="203">
        <f t="shared" si="89"/>
        <v>435.0930231364066</v>
      </c>
      <c r="G110" s="203">
        <f t="shared" si="89"/>
        <v>403.94631236259085</v>
      </c>
      <c r="H110" s="203">
        <f t="shared" si="89"/>
        <v>445.38046994355892</v>
      </c>
      <c r="I110" s="203">
        <f t="shared" si="89"/>
        <v>390.11563967263851</v>
      </c>
      <c r="J110" s="203">
        <f t="shared" si="89"/>
        <v>371.48818196751739</v>
      </c>
      <c r="K110" s="203">
        <f t="shared" si="89"/>
        <v>291.18191058610392</v>
      </c>
      <c r="L110" s="203">
        <f t="shared" si="89"/>
        <v>368.40270308522906</v>
      </c>
      <c r="M110" s="203">
        <f t="shared" si="89"/>
        <v>458.16126685828436</v>
      </c>
      <c r="N110" s="203">
        <f t="shared" si="89"/>
        <v>431.21055280861736</v>
      </c>
      <c r="O110" s="203">
        <f t="shared" si="89"/>
        <v>348.05896763295135</v>
      </c>
      <c r="P110" s="203">
        <f t="shared" si="89"/>
        <v>254.34457219919372</v>
      </c>
      <c r="Q110" s="203">
        <f t="shared" si="89"/>
        <v>257.23414690121831</v>
      </c>
      <c r="R110" s="203">
        <f t="shared" ref="R110:V110" si="90">R78*1000000/R$6</f>
        <v>279.18971695979462</v>
      </c>
      <c r="S110" s="203">
        <f t="shared" si="90"/>
        <v>289.63594307879492</v>
      </c>
      <c r="T110" s="203">
        <f t="shared" si="90"/>
        <v>232.78231987030236</v>
      </c>
      <c r="U110" s="203">
        <f t="shared" si="90"/>
        <v>215.24534227505924</v>
      </c>
      <c r="V110" s="203">
        <f t="shared" si="90"/>
        <v>219.75771575559605</v>
      </c>
      <c r="W110" s="203">
        <f t="shared" ref="W110" si="91">W78*1000000/W$6</f>
        <v>287.67048376842394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376.10536591394475</v>
      </c>
      <c r="C111" s="192">
        <f t="shared" si="92"/>
        <v>252.93974737516729</v>
      </c>
      <c r="D111" s="192">
        <f t="shared" si="92"/>
        <v>463.29927524326382</v>
      </c>
      <c r="E111" s="192">
        <f t="shared" si="92"/>
        <v>554.29072481838557</v>
      </c>
      <c r="F111" s="192">
        <f t="shared" si="92"/>
        <v>435.0930231364066</v>
      </c>
      <c r="G111" s="192">
        <f t="shared" si="92"/>
        <v>403.94631236259085</v>
      </c>
      <c r="H111" s="192">
        <f t="shared" si="92"/>
        <v>445.38046994355892</v>
      </c>
      <c r="I111" s="192">
        <f t="shared" si="92"/>
        <v>390.11563967263851</v>
      </c>
      <c r="J111" s="192">
        <f t="shared" si="92"/>
        <v>371.48818196751739</v>
      </c>
      <c r="K111" s="192">
        <f t="shared" si="92"/>
        <v>291.18191058610392</v>
      </c>
      <c r="L111" s="192">
        <f t="shared" si="92"/>
        <v>368.40270308522906</v>
      </c>
      <c r="M111" s="192">
        <f t="shared" si="92"/>
        <v>458.16126685828436</v>
      </c>
      <c r="N111" s="192">
        <f t="shared" si="92"/>
        <v>431.21055280861736</v>
      </c>
      <c r="O111" s="192">
        <f t="shared" si="92"/>
        <v>348.05896763295135</v>
      </c>
      <c r="P111" s="192">
        <f t="shared" si="92"/>
        <v>254.34457219919372</v>
      </c>
      <c r="Q111" s="192">
        <f t="shared" si="92"/>
        <v>257.23414690121831</v>
      </c>
      <c r="R111" s="192">
        <f t="shared" ref="R111:V111" si="93">R79*1000000/R$6</f>
        <v>279.18971695979462</v>
      </c>
      <c r="S111" s="192">
        <f t="shared" si="93"/>
        <v>289.63594307879492</v>
      </c>
      <c r="T111" s="192">
        <f t="shared" si="93"/>
        <v>232.78231987030236</v>
      </c>
      <c r="U111" s="192">
        <f t="shared" si="93"/>
        <v>215.24534227505924</v>
      </c>
      <c r="V111" s="192">
        <f t="shared" si="93"/>
        <v>219.75771575559605</v>
      </c>
      <c r="W111" s="192">
        <f t="shared" ref="W111" si="94">W79*1000000/W$6</f>
        <v>287.67048376842394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348.08853237329947</v>
      </c>
      <c r="C112" s="74">
        <f t="shared" si="95"/>
        <v>226.74255495909782</v>
      </c>
      <c r="D112" s="74">
        <f t="shared" si="95"/>
        <v>425.43051050805389</v>
      </c>
      <c r="E112" s="74">
        <f t="shared" si="95"/>
        <v>507.73798992447649</v>
      </c>
      <c r="F112" s="74">
        <f t="shared" si="95"/>
        <v>388.16261417306112</v>
      </c>
      <c r="G112" s="74">
        <f t="shared" si="95"/>
        <v>357.08999329639875</v>
      </c>
      <c r="H112" s="74">
        <f t="shared" si="95"/>
        <v>394.28572960163592</v>
      </c>
      <c r="I112" s="74">
        <f t="shared" si="95"/>
        <v>340.36380003268647</v>
      </c>
      <c r="J112" s="74">
        <f t="shared" si="95"/>
        <v>323.71840318041967</v>
      </c>
      <c r="K112" s="74">
        <f t="shared" si="95"/>
        <v>243.91163825669432</v>
      </c>
      <c r="L112" s="74">
        <f t="shared" si="95"/>
        <v>321.41680801814857</v>
      </c>
      <c r="M112" s="74">
        <f t="shared" si="95"/>
        <v>403.12130952441203</v>
      </c>
      <c r="N112" s="74">
        <f t="shared" si="95"/>
        <v>380.8859460311823</v>
      </c>
      <c r="O112" s="74">
        <f t="shared" si="95"/>
        <v>303.56574044640331</v>
      </c>
      <c r="P112" s="74">
        <f t="shared" si="95"/>
        <v>216.18470617405973</v>
      </c>
      <c r="Q112" s="74">
        <f t="shared" si="95"/>
        <v>213.29825946931851</v>
      </c>
      <c r="R112" s="74">
        <f t="shared" ref="R112:V112" si="96">R80*1000000/R$6</f>
        <v>239.3094184882307</v>
      </c>
      <c r="S112" s="74">
        <f t="shared" si="96"/>
        <v>251.91693537504204</v>
      </c>
      <c r="T112" s="74">
        <f t="shared" si="96"/>
        <v>197.14746058984446</v>
      </c>
      <c r="U112" s="74">
        <f t="shared" si="96"/>
        <v>181.63961739995869</v>
      </c>
      <c r="V112" s="74">
        <f t="shared" si="96"/>
        <v>184.7907873403754</v>
      </c>
      <c r="W112" s="74">
        <f t="shared" ref="W112" si="97">W80*1000000/W$6</f>
        <v>249.23450768930581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3.0020631726630524</v>
      </c>
      <c r="C114" s="74">
        <f t="shared" si="101"/>
        <v>2.7904116912204628</v>
      </c>
      <c r="D114" s="74">
        <f t="shared" si="101"/>
        <v>3.6336172516465446</v>
      </c>
      <c r="E114" s="74">
        <f t="shared" si="101"/>
        <v>4.2343157273514409</v>
      </c>
      <c r="F114" s="74">
        <f t="shared" si="101"/>
        <v>4.306869949402536</v>
      </c>
      <c r="G114" s="74">
        <f t="shared" si="101"/>
        <v>5.3284471693919562</v>
      </c>
      <c r="H114" s="74">
        <f t="shared" si="101"/>
        <v>6.6418598640385342</v>
      </c>
      <c r="I114" s="74">
        <f t="shared" si="101"/>
        <v>7.6644367541849912</v>
      </c>
      <c r="J114" s="74">
        <f t="shared" si="101"/>
        <v>8.7901187527081728</v>
      </c>
      <c r="K114" s="74">
        <f t="shared" si="101"/>
        <v>9.6997122739848756</v>
      </c>
      <c r="L114" s="74">
        <f t="shared" si="101"/>
        <v>10.440006909720967</v>
      </c>
      <c r="M114" s="74">
        <f t="shared" si="101"/>
        <v>11.996508359713422</v>
      </c>
      <c r="N114" s="74">
        <f t="shared" si="101"/>
        <v>11.18557921869979</v>
      </c>
      <c r="O114" s="74">
        <f t="shared" si="101"/>
        <v>9.1500358580071257</v>
      </c>
      <c r="P114" s="74">
        <f t="shared" si="101"/>
        <v>7.7433134139959163</v>
      </c>
      <c r="Q114" s="74">
        <f t="shared" si="101"/>
        <v>10.269533888970498</v>
      </c>
      <c r="R114" s="74">
        <f t="shared" ref="R114:V114" si="102">R82*1000000/R$6</f>
        <v>11.278580371809412</v>
      </c>
      <c r="S114" s="74">
        <f t="shared" si="102"/>
        <v>11.535729366480389</v>
      </c>
      <c r="T114" s="74">
        <f t="shared" si="102"/>
        <v>11.702306719889938</v>
      </c>
      <c r="U114" s="74">
        <f t="shared" si="102"/>
        <v>11.820942278245612</v>
      </c>
      <c r="V114" s="74">
        <f t="shared" si="102"/>
        <v>12.60695178269177</v>
      </c>
      <c r="W114" s="74">
        <f t="shared" ref="W114" si="103">W82*1000000/W$6</f>
        <v>14.531686780104708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25.014770367982198</v>
      </c>
      <c r="C115" s="193">
        <f t="shared" si="104"/>
        <v>23.406780724849025</v>
      </c>
      <c r="D115" s="193">
        <f t="shared" si="104"/>
        <v>34.235147483563317</v>
      </c>
      <c r="E115" s="193">
        <f t="shared" si="104"/>
        <v>42.318419166557689</v>
      </c>
      <c r="F115" s="193">
        <f t="shared" si="104"/>
        <v>42.623539013943002</v>
      </c>
      <c r="G115" s="193">
        <f t="shared" si="104"/>
        <v>41.5278718968001</v>
      </c>
      <c r="H115" s="193">
        <f t="shared" si="104"/>
        <v>44.452880477884463</v>
      </c>
      <c r="I115" s="193">
        <f t="shared" si="104"/>
        <v>42.087402885766998</v>
      </c>
      <c r="J115" s="193">
        <f t="shared" si="104"/>
        <v>38.979660034389561</v>
      </c>
      <c r="K115" s="193">
        <f t="shared" si="104"/>
        <v>37.570560055424721</v>
      </c>
      <c r="L115" s="193">
        <f t="shared" si="104"/>
        <v>36.545888157359549</v>
      </c>
      <c r="M115" s="193">
        <f t="shared" si="104"/>
        <v>43.043448974158835</v>
      </c>
      <c r="N115" s="193">
        <f t="shared" si="104"/>
        <v>39.139027558735251</v>
      </c>
      <c r="O115" s="193">
        <f t="shared" si="104"/>
        <v>35.343191328540954</v>
      </c>
      <c r="P115" s="193">
        <f t="shared" si="104"/>
        <v>30.416552611138084</v>
      </c>
      <c r="Q115" s="193">
        <f t="shared" si="104"/>
        <v>33.666353542929308</v>
      </c>
      <c r="R115" s="193">
        <f t="shared" ref="R115:V115" si="105">R83*1000000/R$6</f>
        <v>28.60171809975451</v>
      </c>
      <c r="S115" s="193">
        <f t="shared" si="105"/>
        <v>26.183278337272466</v>
      </c>
      <c r="T115" s="193">
        <f t="shared" si="105"/>
        <v>23.932552560567984</v>
      </c>
      <c r="U115" s="193">
        <f t="shared" si="105"/>
        <v>21.784782596854928</v>
      </c>
      <c r="V115" s="193">
        <f t="shared" si="105"/>
        <v>22.359976632528859</v>
      </c>
      <c r="W115" s="193">
        <f t="shared" ref="W115" si="106">W83*1000000/W$6</f>
        <v>23.904289299013428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0.56424806802425409</v>
      </c>
      <c r="C118" s="206">
        <f t="shared" si="110"/>
        <v>0.57126342134677877</v>
      </c>
      <c r="D118" s="206">
        <f t="shared" si="110"/>
        <v>0.55982059871250867</v>
      </c>
      <c r="E118" s="206">
        <f t="shared" si="110"/>
        <v>0.56539501267060932</v>
      </c>
      <c r="F118" s="206">
        <f t="shared" si="110"/>
        <v>0.56558747452511327</v>
      </c>
      <c r="G118" s="206">
        <f t="shared" si="110"/>
        <v>0.57300209006718339</v>
      </c>
      <c r="H118" s="206">
        <f t="shared" si="110"/>
        <v>0.57557680939594602</v>
      </c>
      <c r="I118" s="206">
        <f t="shared" si="110"/>
        <v>0.58526583837739798</v>
      </c>
      <c r="J118" s="206">
        <f t="shared" si="110"/>
        <v>0.5878303334071</v>
      </c>
      <c r="K118" s="206">
        <f t="shared" si="110"/>
        <v>0.59550378771756418</v>
      </c>
      <c r="L118" s="206">
        <f t="shared" si="110"/>
        <v>0.60282591173343869</v>
      </c>
      <c r="M118" s="206">
        <f t="shared" si="110"/>
        <v>0.60878153770467658</v>
      </c>
      <c r="N118" s="206">
        <f t="shared" si="110"/>
        <v>0.62824526751582044</v>
      </c>
      <c r="O118" s="206">
        <f t="shared" si="110"/>
        <v>0.63051726302517774</v>
      </c>
      <c r="P118" s="206">
        <f t="shared" si="110"/>
        <v>0.6358058379734044</v>
      </c>
      <c r="Q118" s="206">
        <f t="shared" si="110"/>
        <v>0.64898819331595459</v>
      </c>
      <c r="R118" s="206">
        <f t="shared" ref="R118:V118" si="111">IF(R104=0,"",R104/R97)</f>
        <v>0.65264601144288781</v>
      </c>
      <c r="S118" s="206">
        <f t="shared" si="111"/>
        <v>0.66111833171747192</v>
      </c>
      <c r="T118" s="206">
        <f t="shared" si="111"/>
        <v>0.66927708318640811</v>
      </c>
      <c r="U118" s="206">
        <f t="shared" si="111"/>
        <v>0.67995562225325246</v>
      </c>
      <c r="V118" s="206">
        <f t="shared" si="111"/>
        <v>0.68543329576483969</v>
      </c>
      <c r="W118" s="206">
        <f t="shared" ref="W118" si="112">IF(W104=0,"",W104/W97)</f>
        <v>0.6976304119794684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0.54047172349278139</v>
      </c>
      <c r="C119" s="199">
        <f t="shared" si="113"/>
        <v>0.54464915726409702</v>
      </c>
      <c r="D119" s="199">
        <f t="shared" si="113"/>
        <v>0.53574560862914311</v>
      </c>
      <c r="E119" s="199">
        <f t="shared" si="113"/>
        <v>0.54311660086615976</v>
      </c>
      <c r="F119" s="199">
        <f t="shared" si="113"/>
        <v>0.53996127145848094</v>
      </c>
      <c r="G119" s="199">
        <f t="shared" si="113"/>
        <v>0.54725329392662647</v>
      </c>
      <c r="H119" s="199">
        <f t="shared" si="113"/>
        <v>0.5502317802457104</v>
      </c>
      <c r="I119" s="199">
        <f t="shared" si="113"/>
        <v>0.55569242455877199</v>
      </c>
      <c r="J119" s="199">
        <f t="shared" si="113"/>
        <v>0.56060950642359741</v>
      </c>
      <c r="K119" s="199">
        <f t="shared" si="113"/>
        <v>0.56924969984134677</v>
      </c>
      <c r="L119" s="199">
        <f t="shared" si="113"/>
        <v>0.57656648194765758</v>
      </c>
      <c r="M119" s="199">
        <f t="shared" si="113"/>
        <v>0.58646488149709664</v>
      </c>
      <c r="N119" s="199">
        <f t="shared" si="113"/>
        <v>0.5983052771195313</v>
      </c>
      <c r="O119" s="199">
        <f t="shared" si="113"/>
        <v>0.60831109696114449</v>
      </c>
      <c r="P119" s="199">
        <f t="shared" si="113"/>
        <v>0.61243853289182726</v>
      </c>
      <c r="Q119" s="199">
        <f t="shared" si="113"/>
        <v>0.61777062198135357</v>
      </c>
      <c r="R119" s="199">
        <f t="shared" ref="R119:V119" si="114">IF(R105=0,"",R105/R98)</f>
        <v>0.62120473765426831</v>
      </c>
      <c r="S119" s="199">
        <f t="shared" si="114"/>
        <v>0.62842919636233219</v>
      </c>
      <c r="T119" s="199">
        <f t="shared" si="114"/>
        <v>0.63566601742072526</v>
      </c>
      <c r="U119" s="199">
        <f t="shared" si="114"/>
        <v>0.64278891291838713</v>
      </c>
      <c r="V119" s="199">
        <f t="shared" si="114"/>
        <v>0.64881160135608662</v>
      </c>
      <c r="W119" s="199">
        <f t="shared" ref="W119" si="115">IF(W105=0,"",W105/W98)</f>
        <v>0.65840617481857822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1.6278268451584421</v>
      </c>
      <c r="C120" s="200">
        <f t="shared" si="116"/>
        <v>1.7457554724459758</v>
      </c>
      <c r="D120" s="200">
        <f t="shared" si="116"/>
        <v>1.8663413070152959</v>
      </c>
      <c r="E120" s="200">
        <f t="shared" si="116"/>
        <v>1.9573058449438825</v>
      </c>
      <c r="F120" s="200">
        <f t="shared" si="116"/>
        <v>2.0500036325977455</v>
      </c>
      <c r="G120" s="200">
        <f t="shared" si="116"/>
        <v>2.1412264320370498</v>
      </c>
      <c r="H120" s="200">
        <f t="shared" si="116"/>
        <v>2.2361343394345847</v>
      </c>
      <c r="I120" s="200">
        <f t="shared" si="116"/>
        <v>2.3013298874099171</v>
      </c>
      <c r="J120" s="200">
        <f t="shared" si="116"/>
        <v>2.3688942906289161</v>
      </c>
      <c r="K120" s="200">
        <f t="shared" si="116"/>
        <v>2.4606978176549985</v>
      </c>
      <c r="L120" s="200">
        <f t="shared" si="116"/>
        <v>2.5323056820994361</v>
      </c>
      <c r="M120" s="200">
        <f t="shared" si="116"/>
        <v>2.5954548531117521</v>
      </c>
      <c r="N120" s="200">
        <f t="shared" si="116"/>
        <v>2.6778175935167523</v>
      </c>
      <c r="O120" s="200">
        <f t="shared" si="116"/>
        <v>2.7570007004308601</v>
      </c>
      <c r="P120" s="200">
        <f t="shared" si="116"/>
        <v>2.8459957492890315</v>
      </c>
      <c r="Q120" s="200">
        <f t="shared" si="116"/>
        <v>2.9188131916864291</v>
      </c>
      <c r="R120" s="200">
        <f t="shared" ref="R120:V120" si="117">IF(R106=0,"",R106/R99)</f>
        <v>3.0116847282643913</v>
      </c>
      <c r="S120" s="200">
        <f t="shared" si="117"/>
        <v>3.1060324813668969</v>
      </c>
      <c r="T120" s="200">
        <f t="shared" si="117"/>
        <v>3.1922249933243818</v>
      </c>
      <c r="U120" s="200">
        <f t="shared" si="117"/>
        <v>3.2753672992048379</v>
      </c>
      <c r="V120" s="200">
        <f t="shared" si="117"/>
        <v>3.3529993651928414</v>
      </c>
      <c r="W120" s="200">
        <f t="shared" ref="W120" si="118">IF(W106=0,"",W106/W99)</f>
        <v>3.4147363937385924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0.59818240715698245</v>
      </c>
      <c r="C121" s="200">
        <f t="shared" si="119"/>
        <v>0.60747099129753579</v>
      </c>
      <c r="D121" s="200">
        <f t="shared" si="119"/>
        <v>0.59827859588331</v>
      </c>
      <c r="E121" s="200">
        <f t="shared" si="119"/>
        <v>0.60392953926341308</v>
      </c>
      <c r="F121" s="200">
        <f t="shared" si="119"/>
        <v>0.60862034995906378</v>
      </c>
      <c r="G121" s="200">
        <f t="shared" si="119"/>
        <v>0.61427041808630833</v>
      </c>
      <c r="H121" s="200">
        <f t="shared" si="119"/>
        <v>0.61499961117028001</v>
      </c>
      <c r="I121" s="200">
        <f t="shared" si="119"/>
        <v>0.61649639184020899</v>
      </c>
      <c r="J121" s="200">
        <f t="shared" si="119"/>
        <v>0.61471065228120747</v>
      </c>
      <c r="K121" s="200">
        <f t="shared" si="119"/>
        <v>0.61854234697694865</v>
      </c>
      <c r="L121" s="200">
        <f t="shared" si="119"/>
        <v>0.62658846204449659</v>
      </c>
      <c r="M121" s="200">
        <f t="shared" si="119"/>
        <v>0.6300035189002382</v>
      </c>
      <c r="N121" s="200">
        <f t="shared" si="119"/>
        <v>0.63567861479860421</v>
      </c>
      <c r="O121" s="200">
        <f t="shared" si="119"/>
        <v>0.64189859326775112</v>
      </c>
      <c r="P121" s="200">
        <f t="shared" si="119"/>
        <v>0.64745357161584394</v>
      </c>
      <c r="Q121" s="200">
        <f t="shared" si="119"/>
        <v>0.65836620532835666</v>
      </c>
      <c r="R121" s="200">
        <f t="shared" ref="R121:V121" si="120">IF(R107=0,"",R107/R100)</f>
        <v>0.66376829705943863</v>
      </c>
      <c r="S121" s="200">
        <f t="shared" si="120"/>
        <v>0.67337799485123995</v>
      </c>
      <c r="T121" s="200">
        <f t="shared" si="120"/>
        <v>0.68356244238566555</v>
      </c>
      <c r="U121" s="200">
        <f t="shared" si="120"/>
        <v>0.69451168566255361</v>
      </c>
      <c r="V121" s="200">
        <f t="shared" si="120"/>
        <v>0.70533097807785095</v>
      </c>
      <c r="W121" s="200">
        <f t="shared" ref="W121" si="121">IF(W107=0,"",W107/W100)</f>
        <v>0.71531780724731442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0.69796572595272766</v>
      </c>
      <c r="C122" s="201">
        <f t="shared" si="122"/>
        <v>0.69934699160346425</v>
      </c>
      <c r="D122" s="201">
        <f t="shared" si="122"/>
        <v>0.69165680769461724</v>
      </c>
      <c r="E122" s="201">
        <f t="shared" si="122"/>
        <v>0.68777037204280866</v>
      </c>
      <c r="F122" s="201">
        <f t="shared" si="122"/>
        <v>0.68887255363061173</v>
      </c>
      <c r="G122" s="201">
        <f t="shared" si="122"/>
        <v>0.69198884047129061</v>
      </c>
      <c r="H122" s="201">
        <f t="shared" si="122"/>
        <v>0.6930613476431432</v>
      </c>
      <c r="I122" s="201">
        <f t="shared" si="122"/>
        <v>0.69683626003565846</v>
      </c>
      <c r="J122" s="201">
        <f t="shared" si="122"/>
        <v>0.69988896726486072</v>
      </c>
      <c r="K122" s="201">
        <f t="shared" si="122"/>
        <v>0.70065174999136548</v>
      </c>
      <c r="L122" s="201">
        <f t="shared" si="122"/>
        <v>0.70336684521058246</v>
      </c>
      <c r="M122" s="201">
        <f t="shared" si="122"/>
        <v>0.70174642869966808</v>
      </c>
      <c r="N122" s="201">
        <f t="shared" si="122"/>
        <v>0.70454998975759531</v>
      </c>
      <c r="O122" s="201">
        <f t="shared" si="122"/>
        <v>0.70809312770204058</v>
      </c>
      <c r="P122" s="201">
        <f t="shared" si="122"/>
        <v>0.71346165232596737</v>
      </c>
      <c r="Q122" s="201">
        <f t="shared" si="122"/>
        <v>0.71048517755478591</v>
      </c>
      <c r="R122" s="201">
        <f t="shared" ref="R122:V122" si="123">IF(R108=0,"",R108/R101)</f>
        <v>0.71757723504209092</v>
      </c>
      <c r="S122" s="201">
        <f t="shared" si="123"/>
        <v>0.72669493408630259</v>
      </c>
      <c r="T122" s="201">
        <f t="shared" si="123"/>
        <v>0.73609791448879247</v>
      </c>
      <c r="U122" s="201">
        <f t="shared" si="123"/>
        <v>0.74744262239980563</v>
      </c>
      <c r="V122" s="201">
        <f t="shared" si="123"/>
        <v>0.75600282777630812</v>
      </c>
      <c r="W122" s="201">
        <f t="shared" ref="W122" si="124">IF(W108=0,"",W108/W101)</f>
        <v>0.76966157203963648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116.78463514212287</v>
      </c>
      <c r="C126" s="203">
        <f t="shared" si="125"/>
        <v>110.23422983333224</v>
      </c>
      <c r="D126" s="203">
        <f t="shared" si="125"/>
        <v>122.27383154182698</v>
      </c>
      <c r="E126" s="203">
        <f t="shared" si="125"/>
        <v>129.87694643439093</v>
      </c>
      <c r="F126" s="203">
        <f t="shared" si="125"/>
        <v>122.17573866496366</v>
      </c>
      <c r="G126" s="203">
        <f t="shared" si="125"/>
        <v>123.29336627586892</v>
      </c>
      <c r="H126" s="203">
        <f t="shared" si="125"/>
        <v>128.6923971131302</v>
      </c>
      <c r="I126" s="203">
        <f t="shared" si="125"/>
        <v>122.27366111747808</v>
      </c>
      <c r="J126" s="203">
        <f t="shared" si="125"/>
        <v>126.70393528671731</v>
      </c>
      <c r="K126" s="203">
        <f t="shared" si="125"/>
        <v>128.04485483039466</v>
      </c>
      <c r="L126" s="203">
        <f t="shared" si="125"/>
        <v>136.41431624985933</v>
      </c>
      <c r="M126" s="203">
        <f t="shared" si="125"/>
        <v>145.96317729220999</v>
      </c>
      <c r="N126" s="203">
        <f t="shared" si="125"/>
        <v>139.71211485292616</v>
      </c>
      <c r="O126" s="203">
        <f t="shared" si="125"/>
        <v>130.49973155034965</v>
      </c>
      <c r="P126" s="203">
        <f t="shared" si="125"/>
        <v>123.54737978607831</v>
      </c>
      <c r="Q126" s="203">
        <f t="shared" si="125"/>
        <v>119.10029697951947</v>
      </c>
      <c r="R126" s="203">
        <f t="shared" ref="R126:V126" si="126">IF(R96=0,0,R96/R$19)</f>
        <v>121.84700534125362</v>
      </c>
      <c r="S126" s="203">
        <f t="shared" si="126"/>
        <v>125.28617415058899</v>
      </c>
      <c r="T126" s="203">
        <f t="shared" si="126"/>
        <v>119.72157446092443</v>
      </c>
      <c r="U126" s="203">
        <f t="shared" si="126"/>
        <v>116.14081401159245</v>
      </c>
      <c r="V126" s="203">
        <f t="shared" si="126"/>
        <v>126.93283094286659</v>
      </c>
      <c r="W126" s="203">
        <f t="shared" ref="W126" si="127">IF(W96=0,0,W96/W$19)</f>
        <v>127.67558362832723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99.16417958009761</v>
      </c>
      <c r="C127" s="192">
        <f t="shared" si="128"/>
        <v>92.114730365884142</v>
      </c>
      <c r="D127" s="192">
        <f t="shared" si="128"/>
        <v>103.60509015236802</v>
      </c>
      <c r="E127" s="192">
        <f t="shared" si="128"/>
        <v>110.68459469265488</v>
      </c>
      <c r="F127" s="192">
        <f t="shared" si="128"/>
        <v>102.37354347749617</v>
      </c>
      <c r="G127" s="192">
        <f t="shared" si="128"/>
        <v>102.44237448554223</v>
      </c>
      <c r="H127" s="192">
        <f t="shared" si="128"/>
        <v>106.85079665869077</v>
      </c>
      <c r="I127" s="192">
        <f t="shared" si="128"/>
        <v>99.559610797055839</v>
      </c>
      <c r="J127" s="192">
        <f t="shared" si="128"/>
        <v>103.31851756294813</v>
      </c>
      <c r="K127" s="192">
        <f t="shared" si="128"/>
        <v>103.74252007110996</v>
      </c>
      <c r="L127" s="192">
        <f t="shared" si="128"/>
        <v>111.68469077394521</v>
      </c>
      <c r="M127" s="192">
        <f t="shared" si="128"/>
        <v>120.74619245330376</v>
      </c>
      <c r="N127" s="192">
        <f t="shared" si="128"/>
        <v>114.61433429233986</v>
      </c>
      <c r="O127" s="192">
        <f t="shared" si="128"/>
        <v>105.51063278750381</v>
      </c>
      <c r="P127" s="192">
        <f t="shared" si="128"/>
        <v>99.023679104889979</v>
      </c>
      <c r="Q127" s="192">
        <f t="shared" si="128"/>
        <v>95.19671907959804</v>
      </c>
      <c r="R127" s="192">
        <f t="shared" ref="R127:V127" si="129">IF(R97=0,0,R97/R$19)</f>
        <v>97.882261939360532</v>
      </c>
      <c r="S127" s="192">
        <f t="shared" si="129"/>
        <v>100.44229370844579</v>
      </c>
      <c r="T127" s="192">
        <f t="shared" si="129"/>
        <v>95.424904801718327</v>
      </c>
      <c r="U127" s="192">
        <f t="shared" si="129"/>
        <v>92.099939596163154</v>
      </c>
      <c r="V127" s="192">
        <f t="shared" si="129"/>
        <v>101.94936294155771</v>
      </c>
      <c r="W127" s="192">
        <f t="shared" ref="W127" si="130">IF(W97=0,0,W97/W$19)</f>
        <v>101.45568762206909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75.11577663753782</v>
      </c>
      <c r="C128" s="74">
        <f t="shared" si="131"/>
        <v>67.952697538707213</v>
      </c>
      <c r="D128" s="74">
        <f t="shared" si="131"/>
        <v>78.697773487394471</v>
      </c>
      <c r="E128" s="74">
        <f t="shared" si="131"/>
        <v>85.496884887391829</v>
      </c>
      <c r="F128" s="74">
        <f t="shared" si="131"/>
        <v>76.926906466278623</v>
      </c>
      <c r="G128" s="74">
        <f t="shared" si="131"/>
        <v>76.033237199257215</v>
      </c>
      <c r="H128" s="74">
        <f t="shared" si="131"/>
        <v>80.030974364520674</v>
      </c>
      <c r="I128" s="74">
        <f t="shared" si="131"/>
        <v>72.417543352288646</v>
      </c>
      <c r="J128" s="74">
        <f t="shared" si="131"/>
        <v>74.448760843441775</v>
      </c>
      <c r="K128" s="74">
        <f t="shared" si="131"/>
        <v>73.565703514307941</v>
      </c>
      <c r="L128" s="74">
        <f t="shared" si="131"/>
        <v>81.230498175819733</v>
      </c>
      <c r="M128" s="74">
        <f t="shared" si="131"/>
        <v>88.765283545112794</v>
      </c>
      <c r="N128" s="74">
        <f t="shared" si="131"/>
        <v>84.257715736833205</v>
      </c>
      <c r="O128" s="74">
        <f t="shared" si="131"/>
        <v>77.054415804464597</v>
      </c>
      <c r="P128" s="74">
        <f t="shared" si="131"/>
        <v>71.151904280493298</v>
      </c>
      <c r="Q128" s="74">
        <f t="shared" si="131"/>
        <v>66.142049986091152</v>
      </c>
      <c r="R128" s="74">
        <f t="shared" ref="R128:V128" si="132">IF(R98=0,0,R98/R$19)</f>
        <v>69.122019701150435</v>
      </c>
      <c r="S128" s="74">
        <f t="shared" si="132"/>
        <v>70.800976069281219</v>
      </c>
      <c r="T128" s="74">
        <f t="shared" si="132"/>
        <v>66.231156429297428</v>
      </c>
      <c r="U128" s="74">
        <f t="shared" si="132"/>
        <v>63.676853085207121</v>
      </c>
      <c r="V128" s="74">
        <f t="shared" si="132"/>
        <v>72.207417900713921</v>
      </c>
      <c r="W128" s="74">
        <f t="shared" ref="W128" si="133">IF(W98=0,0,W98/W$19)</f>
        <v>70.428273803044831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0.10434223945840836</v>
      </c>
      <c r="C129" s="74">
        <f t="shared" si="134"/>
        <v>0.11880150863076053</v>
      </c>
      <c r="D129" s="74">
        <f t="shared" si="134"/>
        <v>8.5891132941532458E-2</v>
      </c>
      <c r="E129" s="74">
        <f t="shared" si="134"/>
        <v>0.11941874575887657</v>
      </c>
      <c r="F129" s="74">
        <f t="shared" si="134"/>
        <v>7.1746457901707555E-2</v>
      </c>
      <c r="G129" s="74">
        <f t="shared" si="134"/>
        <v>8.0151517576681514E-2</v>
      </c>
      <c r="H129" s="74">
        <f t="shared" si="134"/>
        <v>0.12500394901737852</v>
      </c>
      <c r="I129" s="74">
        <f t="shared" si="134"/>
        <v>0.28860125530782277</v>
      </c>
      <c r="J129" s="74">
        <f t="shared" si="134"/>
        <v>0.21910155495086489</v>
      </c>
      <c r="K129" s="74">
        <f t="shared" si="134"/>
        <v>0.21140841734561577</v>
      </c>
      <c r="L129" s="74">
        <f t="shared" si="134"/>
        <v>0.32941341937745433</v>
      </c>
      <c r="M129" s="74">
        <f t="shared" si="134"/>
        <v>0.26193542062304953</v>
      </c>
      <c r="N129" s="74">
        <f t="shared" si="134"/>
        <v>0.78026135152429088</v>
      </c>
      <c r="O129" s="74">
        <f t="shared" si="134"/>
        <v>0.35141623960052426</v>
      </c>
      <c r="P129" s="74">
        <f t="shared" si="134"/>
        <v>0.32614974383864104</v>
      </c>
      <c r="Q129" s="74">
        <f t="shared" si="134"/>
        <v>0.54786916657863083</v>
      </c>
      <c r="R129" s="74">
        <f t="shared" ref="R129:V129" si="135">IF(R99=0,0,R99/R$19)</f>
        <v>0.55033364883528069</v>
      </c>
      <c r="S129" s="74">
        <f t="shared" si="135"/>
        <v>0.57052415145950819</v>
      </c>
      <c r="T129" s="74">
        <f t="shared" si="135"/>
        <v>0.50617946895356714</v>
      </c>
      <c r="U129" s="74">
        <f t="shared" si="135"/>
        <v>0.55208181830459968</v>
      </c>
      <c r="V129" s="74">
        <f t="shared" si="135"/>
        <v>0.57373023610967799</v>
      </c>
      <c r="W129" s="74">
        <f t="shared" ref="W129" si="136">IF(W99=0,0,W99/W$19)</f>
        <v>0.60212658435350996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15.300566700978395</v>
      </c>
      <c r="C130" s="74">
        <f t="shared" si="137"/>
        <v>15.352902751638347</v>
      </c>
      <c r="D130" s="74">
        <f t="shared" si="137"/>
        <v>15.955896373784741</v>
      </c>
      <c r="E130" s="74">
        <f t="shared" si="137"/>
        <v>15.854166990809174</v>
      </c>
      <c r="F130" s="74">
        <f t="shared" si="137"/>
        <v>15.74414665709608</v>
      </c>
      <c r="G130" s="74">
        <f t="shared" si="137"/>
        <v>16.736465492964282</v>
      </c>
      <c r="H130" s="74">
        <f t="shared" si="137"/>
        <v>16.850986628579438</v>
      </c>
      <c r="I130" s="74">
        <f t="shared" si="137"/>
        <v>16.799589512821157</v>
      </c>
      <c r="J130" s="74">
        <f t="shared" si="137"/>
        <v>18.481585619658475</v>
      </c>
      <c r="K130" s="74">
        <f t="shared" si="137"/>
        <v>19.653277438327557</v>
      </c>
      <c r="L130" s="74">
        <f t="shared" si="137"/>
        <v>19.944459908403925</v>
      </c>
      <c r="M130" s="74">
        <f t="shared" si="137"/>
        <v>20.743327966099805</v>
      </c>
      <c r="N130" s="74">
        <f t="shared" si="137"/>
        <v>19.359895099023962</v>
      </c>
      <c r="O130" s="74">
        <f t="shared" si="137"/>
        <v>18.37692325301645</v>
      </c>
      <c r="P130" s="74">
        <f t="shared" si="137"/>
        <v>18.138727161178785</v>
      </c>
      <c r="Q130" s="74">
        <f t="shared" si="137"/>
        <v>17.879385422959182</v>
      </c>
      <c r="R130" s="74">
        <f t="shared" ref="R130:V130" si="138">IF(R100=0,0,R100/R$19)</f>
        <v>17.77916377320178</v>
      </c>
      <c r="S130" s="74">
        <f t="shared" si="138"/>
        <v>18.50863458898629</v>
      </c>
      <c r="T130" s="74">
        <f t="shared" si="138"/>
        <v>18.423587764528794</v>
      </c>
      <c r="U130" s="74">
        <f t="shared" si="138"/>
        <v>17.894091131672038</v>
      </c>
      <c r="V130" s="74">
        <f t="shared" si="138"/>
        <v>18.639394307621448</v>
      </c>
      <c r="W130" s="74">
        <f t="shared" ref="W130" si="139">IF(W100=0,0,W100/W$19)</f>
        <v>19.599583657627225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8.6434940021229849</v>
      </c>
      <c r="C131" s="193">
        <f t="shared" si="140"/>
        <v>8.690328566907823</v>
      </c>
      <c r="D131" s="193">
        <f t="shared" si="140"/>
        <v>8.8655291582472611</v>
      </c>
      <c r="E131" s="193">
        <f t="shared" si="140"/>
        <v>9.2141240686949963</v>
      </c>
      <c r="F131" s="193">
        <f t="shared" si="140"/>
        <v>9.6307438962197622</v>
      </c>
      <c r="G131" s="193">
        <f t="shared" si="140"/>
        <v>9.5925202757440626</v>
      </c>
      <c r="H131" s="193">
        <f t="shared" si="140"/>
        <v>9.8438317165732716</v>
      </c>
      <c r="I131" s="193">
        <f t="shared" si="140"/>
        <v>10.053876676638199</v>
      </c>
      <c r="J131" s="193">
        <f t="shared" si="140"/>
        <v>10.169069544896988</v>
      </c>
      <c r="K131" s="193">
        <f t="shared" si="140"/>
        <v>10.312130701128863</v>
      </c>
      <c r="L131" s="193">
        <f t="shared" si="140"/>
        <v>10.180319270344075</v>
      </c>
      <c r="M131" s="193">
        <f t="shared" si="140"/>
        <v>10.975645521468097</v>
      </c>
      <c r="N131" s="193">
        <f t="shared" si="140"/>
        <v>10.216462104958387</v>
      </c>
      <c r="O131" s="193">
        <f t="shared" si="140"/>
        <v>9.7278774904222338</v>
      </c>
      <c r="P131" s="193">
        <f t="shared" si="140"/>
        <v>9.4068979193792686</v>
      </c>
      <c r="Q131" s="193">
        <f t="shared" si="140"/>
        <v>10.627414503969053</v>
      </c>
      <c r="R131" s="193">
        <f t="shared" ref="R131:V131" si="141">IF(R101=0,0,R101/R$19)</f>
        <v>10.430744816173037</v>
      </c>
      <c r="S131" s="193">
        <f t="shared" si="141"/>
        <v>10.562158898718762</v>
      </c>
      <c r="T131" s="193">
        <f t="shared" si="141"/>
        <v>10.263981138938538</v>
      </c>
      <c r="U131" s="193">
        <f t="shared" si="141"/>
        <v>9.9769135609793924</v>
      </c>
      <c r="V131" s="193">
        <f t="shared" si="141"/>
        <v>10.52882049711266</v>
      </c>
      <c r="W131" s="193">
        <f t="shared" ref="W131" si="142">IF(W101=0,0,W101/W$19)</f>
        <v>10.82570357704353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17.620455562025246</v>
      </c>
      <c r="C132" s="77">
        <f t="shared" si="143"/>
        <v>18.119499467448083</v>
      </c>
      <c r="D132" s="77">
        <f t="shared" si="143"/>
        <v>18.668741389458965</v>
      </c>
      <c r="E132" s="77">
        <f t="shared" si="143"/>
        <v>19.192351741736054</v>
      </c>
      <c r="F132" s="77">
        <f t="shared" si="143"/>
        <v>19.802195187467515</v>
      </c>
      <c r="G132" s="77">
        <f t="shared" si="143"/>
        <v>20.850991790326702</v>
      </c>
      <c r="H132" s="77">
        <f t="shared" si="143"/>
        <v>21.84160045443943</v>
      </c>
      <c r="I132" s="77">
        <f t="shared" si="143"/>
        <v>22.714050320422256</v>
      </c>
      <c r="J132" s="77">
        <f t="shared" si="143"/>
        <v>23.385417723769208</v>
      </c>
      <c r="K132" s="77">
        <f t="shared" si="143"/>
        <v>24.302334759284683</v>
      </c>
      <c r="L132" s="77">
        <f t="shared" si="143"/>
        <v>24.729625475914116</v>
      </c>
      <c r="M132" s="77">
        <f t="shared" si="143"/>
        <v>25.216984838906228</v>
      </c>
      <c r="N132" s="77">
        <f t="shared" si="143"/>
        <v>25.09778056058628</v>
      </c>
      <c r="O132" s="77">
        <f t="shared" si="143"/>
        <v>24.989098762845817</v>
      </c>
      <c r="P132" s="77">
        <f t="shared" si="143"/>
        <v>24.52370068118832</v>
      </c>
      <c r="Q132" s="77">
        <f t="shared" si="143"/>
        <v>23.903577899921444</v>
      </c>
      <c r="R132" s="77">
        <f t="shared" ref="R132:V132" si="144">IF(R102=0,0,R102/R$19)</f>
        <v>23.964743401893106</v>
      </c>
      <c r="S132" s="77">
        <f t="shared" si="144"/>
        <v>24.843880442143181</v>
      </c>
      <c r="T132" s="77">
        <f t="shared" si="144"/>
        <v>24.296669659206096</v>
      </c>
      <c r="U132" s="77">
        <f t="shared" si="144"/>
        <v>24.04087441542929</v>
      </c>
      <c r="V132" s="77">
        <f t="shared" si="144"/>
        <v>24.983468001308879</v>
      </c>
      <c r="W132" s="77">
        <f t="shared" ref="W132" si="145">IF(W102=0,0,W102/W$19)</f>
        <v>26.219896006258136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55.953196745280266</v>
      </c>
      <c r="C134" s="153">
        <f t="shared" si="146"/>
        <v>52.621776025250995</v>
      </c>
      <c r="D134" s="153">
        <f t="shared" si="146"/>
        <v>58.000263598762096</v>
      </c>
      <c r="E134" s="153">
        <f t="shared" si="146"/>
        <v>62.580517818694865</v>
      </c>
      <c r="F134" s="153">
        <f t="shared" si="146"/>
        <v>57.901193913623935</v>
      </c>
      <c r="G134" s="153">
        <f t="shared" si="146"/>
        <v>58.69969469166081</v>
      </c>
      <c r="H134" s="153">
        <f t="shared" si="146"/>
        <v>61.500840622224246</v>
      </c>
      <c r="I134" s="153">
        <f t="shared" si="146"/>
        <v>58.268839081666329</v>
      </c>
      <c r="J134" s="153">
        <f t="shared" si="146"/>
        <v>60.733758626155108</v>
      </c>
      <c r="K134" s="153">
        <f t="shared" si="146"/>
        <v>61.779063649711418</v>
      </c>
      <c r="L134" s="153">
        <f t="shared" si="146"/>
        <v>67.326425542470673</v>
      </c>
      <c r="M134" s="153">
        <f t="shared" si="146"/>
        <v>73.508052713707073</v>
      </c>
      <c r="N134" s="153">
        <f t="shared" si="146"/>
        <v>72.005913108638723</v>
      </c>
      <c r="O134" s="153">
        <f t="shared" si="146"/>
        <v>66.526275405231473</v>
      </c>
      <c r="P134" s="153">
        <f t="shared" si="146"/>
        <v>62.959833272494073</v>
      </c>
      <c r="Q134" s="153">
        <f t="shared" si="146"/>
        <v>61.78154672507479</v>
      </c>
      <c r="R134" s="153">
        <f t="shared" ref="R134:V134" si="147">IF(R104=0,0,R104/R$19)</f>
        <v>63.882467845731639</v>
      </c>
      <c r="S134" s="153">
        <f t="shared" si="147"/>
        <v>66.404241650404003</v>
      </c>
      <c r="T134" s="153">
        <f t="shared" si="147"/>
        <v>63.865701949034715</v>
      </c>
      <c r="U134" s="153">
        <f t="shared" si="147"/>
        <v>62.623871737596083</v>
      </c>
      <c r="V134" s="153">
        <f t="shared" si="147"/>
        <v>69.879487842157715</v>
      </c>
      <c r="W134" s="153">
        <f t="shared" ref="W134" si="148">IF(W104=0,0,W104/W$19)</f>
        <v>70.778573153444313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40.597953260788877</v>
      </c>
      <c r="C135" s="74">
        <f t="shared" si="149"/>
        <v>37.010379448278968</v>
      </c>
      <c r="D135" s="74">
        <f t="shared" si="149"/>
        <v>42.161986554762592</v>
      </c>
      <c r="E135" s="74">
        <f t="shared" si="149"/>
        <v>46.434777504685584</v>
      </c>
      <c r="F135" s="74">
        <f t="shared" si="149"/>
        <v>41.537550224899441</v>
      </c>
      <c r="G135" s="74">
        <f t="shared" si="149"/>
        <v>41.609439505198019</v>
      </c>
      <c r="H135" s="74">
        <f t="shared" si="149"/>
        <v>44.035585499389022</v>
      </c>
      <c r="I135" s="74">
        <f t="shared" si="149"/>
        <v>40.241880246023257</v>
      </c>
      <c r="J135" s="74">
        <f t="shared" si="149"/>
        <v>41.73668307029034</v>
      </c>
      <c r="K135" s="74">
        <f t="shared" si="149"/>
        <v>41.877254644137295</v>
      </c>
      <c r="L135" s="74">
        <f t="shared" si="149"/>
        <v>46.834782560088001</v>
      </c>
      <c r="M135" s="74">
        <f t="shared" si="149"/>
        <v>52.057721495340765</v>
      </c>
      <c r="N135" s="74">
        <f t="shared" si="149"/>
        <v>50.411835963384689</v>
      </c>
      <c r="O135" s="74">
        <f t="shared" si="149"/>
        <v>46.873056203714007</v>
      </c>
      <c r="P135" s="74">
        <f t="shared" si="149"/>
        <v>43.576167870005037</v>
      </c>
      <c r="Q135" s="74">
        <f t="shared" si="149"/>
        <v>40.86061535902931</v>
      </c>
      <c r="R135" s="74">
        <f t="shared" ref="R135:V135" si="150">IF(R105=0,0,R105/R$19)</f>
        <v>42.938926114586316</v>
      </c>
      <c r="S135" s="74">
        <f t="shared" si="150"/>
        <v>44.493400492887112</v>
      </c>
      <c r="T135" s="74">
        <f t="shared" si="150"/>
        <v>42.100895436580558</v>
      </c>
      <c r="U135" s="74">
        <f t="shared" si="150"/>
        <v>40.930775172704131</v>
      </c>
      <c r="V135" s="74">
        <f t="shared" si="150"/>
        <v>46.849010437950348</v>
      </c>
      <c r="W135" s="74">
        <f t="shared" ref="W135" si="151">IF(W105=0,0,W105/W$19)</f>
        <v>46.37041035373823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0.16985109847434759</v>
      </c>
      <c r="C136" s="74">
        <f t="shared" si="152"/>
        <v>0.207398383826988</v>
      </c>
      <c r="D136" s="74">
        <f t="shared" si="152"/>
        <v>0.16030216931512423</v>
      </c>
      <c r="E136" s="74">
        <f t="shared" si="152"/>
        <v>0.23373900906971659</v>
      </c>
      <c r="F136" s="74">
        <f t="shared" si="152"/>
        <v>0.14708049932452172</v>
      </c>
      <c r="G136" s="74">
        <f t="shared" si="152"/>
        <v>0.17162254800307261</v>
      </c>
      <c r="H136" s="74">
        <f t="shared" si="152"/>
        <v>0.27952562296269023</v>
      </c>
      <c r="I136" s="74">
        <f t="shared" si="152"/>
        <v>0.6641666943839124</v>
      </c>
      <c r="J136" s="74">
        <f t="shared" si="152"/>
        <v>0.51902842259102155</v>
      </c>
      <c r="K136" s="74">
        <f t="shared" si="152"/>
        <v>0.52021223119625393</v>
      </c>
      <c r="L136" s="74">
        <f t="shared" si="152"/>
        <v>0.8341754736493322</v>
      </c>
      <c r="M136" s="74">
        <f t="shared" si="152"/>
        <v>0.67984155865796203</v>
      </c>
      <c r="N136" s="74">
        <f t="shared" si="152"/>
        <v>2.0893975746529057</v>
      </c>
      <c r="O136" s="74">
        <f t="shared" si="152"/>
        <v>0.96885481872142432</v>
      </c>
      <c r="P136" s="74">
        <f t="shared" si="152"/>
        <v>0.92822078459647894</v>
      </c>
      <c r="Q136" s="74">
        <f t="shared" si="152"/>
        <v>1.5991277507279573</v>
      </c>
      <c r="R136" s="74">
        <f t="shared" ref="R136:V136" si="153">IF(R106=0,0,R106/R$19)</f>
        <v>1.6574314456472334</v>
      </c>
      <c r="S136" s="74">
        <f t="shared" si="153"/>
        <v>1.7720665458375195</v>
      </c>
      <c r="T136" s="74">
        <f t="shared" si="153"/>
        <v>1.61583875190124</v>
      </c>
      <c r="U136" s="74">
        <f t="shared" si="153"/>
        <v>1.8082707341604327</v>
      </c>
      <c r="V136" s="74">
        <f t="shared" si="153"/>
        <v>1.9237171174676895</v>
      </c>
      <c r="W136" s="74">
        <f t="shared" ref="W136" si="154">IF(W106=0,0,W106/W$19)</f>
        <v>2.0561035612294409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9.1525298200572252</v>
      </c>
      <c r="C137" s="74">
        <f t="shared" si="155"/>
        <v>9.3264430538324117</v>
      </c>
      <c r="D137" s="74">
        <f t="shared" si="155"/>
        <v>9.546071278567533</v>
      </c>
      <c r="E137" s="74">
        <f t="shared" si="155"/>
        <v>9.5747997661645972</v>
      </c>
      <c r="F137" s="74">
        <f t="shared" si="155"/>
        <v>9.5822080482486403</v>
      </c>
      <c r="G137" s="74">
        <f t="shared" si="155"/>
        <v>10.280715655650241</v>
      </c>
      <c r="H137" s="74">
        <f t="shared" si="155"/>
        <v>10.363350224411942</v>
      </c>
      <c r="I137" s="74">
        <f t="shared" si="155"/>
        <v>10.356886319050858</v>
      </c>
      <c r="J137" s="74">
        <f t="shared" si="155"/>
        <v>11.360827551451244</v>
      </c>
      <c r="K137" s="74">
        <f t="shared" si="155"/>
        <v>12.156384352492241</v>
      </c>
      <c r="L137" s="74">
        <f t="shared" si="155"/>
        <v>12.496968460314937</v>
      </c>
      <c r="M137" s="74">
        <f t="shared" si="155"/>
        <v>13.068369612344599</v>
      </c>
      <c r="N137" s="74">
        <f t="shared" si="155"/>
        <v>12.306671299193841</v>
      </c>
      <c r="O137" s="74">
        <f t="shared" si="155"/>
        <v>11.796121184700683</v>
      </c>
      <c r="P137" s="74">
        <f t="shared" si="155"/>
        <v>11.743983685070521</v>
      </c>
      <c r="Q137" s="74">
        <f t="shared" si="155"/>
        <v>11.771183134516772</v>
      </c>
      <c r="R137" s="74">
        <f t="shared" ref="R137:V137" si="156">IF(R107=0,0,R107/R$19)</f>
        <v>11.801245260879011</v>
      </c>
      <c r="S137" s="74">
        <f t="shared" si="156"/>
        <v>12.46330724696589</v>
      </c>
      <c r="T137" s="74">
        <f t="shared" si="156"/>
        <v>12.593672649827965</v>
      </c>
      <c r="U137" s="74">
        <f t="shared" si="156"/>
        <v>12.427655395256899</v>
      </c>
      <c r="V137" s="74">
        <f t="shared" si="156"/>
        <v>13.146942217773361</v>
      </c>
      <c r="W137" s="74">
        <f t="shared" ref="W137" si="157">IF(W107=0,0,W107/W$19)</f>
        <v>14.019931204934206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6.0328625659598174</v>
      </c>
      <c r="C138" s="77">
        <f t="shared" si="158"/>
        <v>6.077555139312631</v>
      </c>
      <c r="D138" s="77">
        <f t="shared" si="158"/>
        <v>6.1319035961168478</v>
      </c>
      <c r="E138" s="77">
        <f t="shared" si="158"/>
        <v>6.3372015387749547</v>
      </c>
      <c r="F138" s="77">
        <f t="shared" si="158"/>
        <v>6.6343551411513344</v>
      </c>
      <c r="G138" s="77">
        <f t="shared" si="158"/>
        <v>6.6379169828094788</v>
      </c>
      <c r="H138" s="77">
        <f t="shared" si="158"/>
        <v>6.8223792754605874</v>
      </c>
      <c r="I138" s="77">
        <f t="shared" si="158"/>
        <v>7.0059058222082982</v>
      </c>
      <c r="J138" s="77">
        <f t="shared" si="158"/>
        <v>7.1172195818225008</v>
      </c>
      <c r="K138" s="77">
        <f t="shared" si="158"/>
        <v>7.2252124218856251</v>
      </c>
      <c r="L138" s="77">
        <f t="shared" si="158"/>
        <v>7.1604990484184121</v>
      </c>
      <c r="M138" s="77">
        <f t="shared" si="158"/>
        <v>7.702120047363743</v>
      </c>
      <c r="N138" s="77">
        <f t="shared" si="158"/>
        <v>7.1980082714072919</v>
      </c>
      <c r="O138" s="77">
        <f t="shared" si="158"/>
        <v>6.8882431980953571</v>
      </c>
      <c r="P138" s="77">
        <f t="shared" si="158"/>
        <v>6.7114609328220372</v>
      </c>
      <c r="Q138" s="77">
        <f t="shared" si="158"/>
        <v>7.5506204808007604</v>
      </c>
      <c r="R138" s="77">
        <f t="shared" ref="R138:V138" si="159">IF(R108=0,0,R108/R$19)</f>
        <v>7.4848650246190704</v>
      </c>
      <c r="S138" s="77">
        <f t="shared" si="159"/>
        <v>7.6754673647134855</v>
      </c>
      <c r="T138" s="77">
        <f t="shared" si="159"/>
        <v>7.5552951107249591</v>
      </c>
      <c r="U138" s="77">
        <f t="shared" si="159"/>
        <v>7.4571704354746196</v>
      </c>
      <c r="V138" s="77">
        <f t="shared" si="159"/>
        <v>7.9598180689663245</v>
      </c>
      <c r="W138" s="77">
        <f t="shared" ref="W138" si="160">IF(W108=0,0,W108/W$19)</f>
        <v>8.332128033542439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4.9935815175972538</v>
      </c>
      <c r="C140" s="203">
        <f t="shared" si="161"/>
        <v>3.3675528662267662</v>
      </c>
      <c r="D140" s="203">
        <f t="shared" si="161"/>
        <v>6.1854280512733455</v>
      </c>
      <c r="E140" s="203">
        <f t="shared" si="161"/>
        <v>7.4210677762753923</v>
      </c>
      <c r="F140" s="203">
        <f t="shared" si="161"/>
        <v>5.8416521733508313</v>
      </c>
      <c r="G140" s="203">
        <f t="shared" si="161"/>
        <v>5.4388119364768412</v>
      </c>
      <c r="H140" s="203">
        <f t="shared" si="161"/>
        <v>6.0136643543515724</v>
      </c>
      <c r="I140" s="203">
        <f t="shared" si="161"/>
        <v>5.2823493997624693</v>
      </c>
      <c r="J140" s="203">
        <f t="shared" si="161"/>
        <v>5.0442953659903047</v>
      </c>
      <c r="K140" s="203">
        <f t="shared" si="161"/>
        <v>3.9649188576317766</v>
      </c>
      <c r="L140" s="203">
        <f t="shared" si="161"/>
        <v>5.0302734195406771</v>
      </c>
      <c r="M140" s="203">
        <f t="shared" si="161"/>
        <v>6.2725959272914231</v>
      </c>
      <c r="N140" s="203">
        <f t="shared" si="161"/>
        <v>5.9012511725560906</v>
      </c>
      <c r="O140" s="203">
        <f t="shared" si="161"/>
        <v>4.7615204176722479</v>
      </c>
      <c r="P140" s="203">
        <f t="shared" si="161"/>
        <v>3.4779693587609928</v>
      </c>
      <c r="Q140" s="203">
        <f t="shared" si="161"/>
        <v>3.515556224097522</v>
      </c>
      <c r="R140" s="203">
        <f t="shared" ref="R140:V140" si="162">IF(R110=0,0,R110/R$19)</f>
        <v>3.8141991796042323</v>
      </c>
      <c r="S140" s="203">
        <f t="shared" si="162"/>
        <v>3.95523128972847</v>
      </c>
      <c r="T140" s="203">
        <f t="shared" si="162"/>
        <v>3.1770782930665096</v>
      </c>
      <c r="U140" s="203">
        <f t="shared" si="162"/>
        <v>2.9353605739674733</v>
      </c>
      <c r="V140" s="203">
        <f t="shared" si="162"/>
        <v>2.9936812854426353</v>
      </c>
      <c r="W140" s="203">
        <f t="shared" ref="W140" si="163">IF(W110=0,0,W110/W$19)</f>
        <v>3.9127823687690015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4.9935815175972538</v>
      </c>
      <c r="C141" s="192">
        <f t="shared" si="164"/>
        <v>3.3675528662267662</v>
      </c>
      <c r="D141" s="192">
        <f t="shared" si="164"/>
        <v>6.1854280512733455</v>
      </c>
      <c r="E141" s="192">
        <f t="shared" si="164"/>
        <v>7.4210677762753923</v>
      </c>
      <c r="F141" s="192">
        <f t="shared" si="164"/>
        <v>5.8416521733508313</v>
      </c>
      <c r="G141" s="192">
        <f t="shared" si="164"/>
        <v>5.4388119364768412</v>
      </c>
      <c r="H141" s="192">
        <f t="shared" si="164"/>
        <v>6.0136643543515724</v>
      </c>
      <c r="I141" s="192">
        <f t="shared" si="164"/>
        <v>5.2823493997624693</v>
      </c>
      <c r="J141" s="192">
        <f t="shared" si="164"/>
        <v>5.0442953659903047</v>
      </c>
      <c r="K141" s="192">
        <f t="shared" si="164"/>
        <v>3.9649188576317766</v>
      </c>
      <c r="L141" s="192">
        <f t="shared" si="164"/>
        <v>5.0302734195406771</v>
      </c>
      <c r="M141" s="192">
        <f t="shared" si="164"/>
        <v>6.2725959272914231</v>
      </c>
      <c r="N141" s="192">
        <f t="shared" si="164"/>
        <v>5.9012511725560906</v>
      </c>
      <c r="O141" s="192">
        <f t="shared" si="164"/>
        <v>4.7615204176722479</v>
      </c>
      <c r="P141" s="192">
        <f t="shared" si="164"/>
        <v>3.4779693587609928</v>
      </c>
      <c r="Q141" s="192">
        <f t="shared" si="164"/>
        <v>3.515556224097522</v>
      </c>
      <c r="R141" s="192">
        <f t="shared" ref="R141:V141" si="165">IF(R111=0,0,R111/R$19)</f>
        <v>3.8141991796042323</v>
      </c>
      <c r="S141" s="192">
        <f t="shared" si="165"/>
        <v>3.95523128972847</v>
      </c>
      <c r="T141" s="192">
        <f t="shared" si="165"/>
        <v>3.1770782930665096</v>
      </c>
      <c r="U141" s="192">
        <f t="shared" si="165"/>
        <v>2.9353605739674733</v>
      </c>
      <c r="V141" s="192">
        <f t="shared" si="165"/>
        <v>2.9936812854426353</v>
      </c>
      <c r="W141" s="192">
        <f t="shared" ref="W141" si="166">IF(W111=0,0,W111/W$19)</f>
        <v>3.9127823687690015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4.6215997411336449</v>
      </c>
      <c r="C142" s="74">
        <f t="shared" si="167"/>
        <v>3.018772449849668</v>
      </c>
      <c r="D142" s="74">
        <f t="shared" si="167"/>
        <v>5.6798487590604472</v>
      </c>
      <c r="E142" s="74">
        <f t="shared" si="167"/>
        <v>6.797800986213419</v>
      </c>
      <c r="F142" s="74">
        <f t="shared" si="167"/>
        <v>5.2115544449599511</v>
      </c>
      <c r="G142" s="74">
        <f t="shared" si="167"/>
        <v>4.807929317581138</v>
      </c>
      <c r="H142" s="74">
        <f t="shared" si="167"/>
        <v>5.3237674248162241</v>
      </c>
      <c r="I142" s="74">
        <f t="shared" si="167"/>
        <v>4.6086860714229276</v>
      </c>
      <c r="J142" s="74">
        <f t="shared" si="167"/>
        <v>4.3956478841406428</v>
      </c>
      <c r="K142" s="74">
        <f t="shared" si="167"/>
        <v>3.3212566404733934</v>
      </c>
      <c r="L142" s="74">
        <f t="shared" si="167"/>
        <v>4.3887148829992579</v>
      </c>
      <c r="M142" s="74">
        <f t="shared" si="167"/>
        <v>5.5190546806073604</v>
      </c>
      <c r="N142" s="74">
        <f t="shared" si="167"/>
        <v>5.2125432018920019</v>
      </c>
      <c r="O142" s="74">
        <f t="shared" si="167"/>
        <v>4.1528436433381577</v>
      </c>
      <c r="P142" s="74">
        <f t="shared" si="167"/>
        <v>2.9561620969732321</v>
      </c>
      <c r="Q142" s="74">
        <f t="shared" si="167"/>
        <v>2.9150951873993964</v>
      </c>
      <c r="R142" s="74">
        <f t="shared" ref="R142:V142" si="168">IF(R112=0,0,R112/R$19)</f>
        <v>3.2693675025316984</v>
      </c>
      <c r="S142" s="74">
        <f t="shared" si="168"/>
        <v>3.44014535839844</v>
      </c>
      <c r="T142" s="74">
        <f t="shared" si="168"/>
        <v>2.6907237539438582</v>
      </c>
      <c r="U142" s="74">
        <f t="shared" si="168"/>
        <v>2.4770699609612645</v>
      </c>
      <c r="V142" s="74">
        <f t="shared" si="168"/>
        <v>2.5173392428156625</v>
      </c>
      <c r="W142" s="74">
        <f t="shared" ref="W142" si="169">IF(W112=0,0,W112/W$19)</f>
        <v>3.3899911266551026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3.9858636787170006E-2</v>
      </c>
      <c r="C144" s="74">
        <f t="shared" si="173"/>
        <v>3.7150582248287232E-2</v>
      </c>
      <c r="D144" s="74">
        <f t="shared" si="173"/>
        <v>4.8511792003395934E-2</v>
      </c>
      <c r="E144" s="74">
        <f t="shared" si="173"/>
        <v>5.6690726710463601E-2</v>
      </c>
      <c r="F144" s="74">
        <f t="shared" si="173"/>
        <v>5.7824958945340302E-2</v>
      </c>
      <c r="G144" s="74">
        <f t="shared" si="173"/>
        <v>7.174325196404259E-2</v>
      </c>
      <c r="H144" s="74">
        <f t="shared" si="173"/>
        <v>8.968043865064082E-2</v>
      </c>
      <c r="I144" s="74">
        <f t="shared" si="173"/>
        <v>0.10378008152136659</v>
      </c>
      <c r="J144" s="74">
        <f t="shared" si="173"/>
        <v>0.11935764700764386</v>
      </c>
      <c r="K144" s="74">
        <f t="shared" si="173"/>
        <v>0.13207747703596665</v>
      </c>
      <c r="L144" s="74">
        <f t="shared" si="173"/>
        <v>0.14255077071364733</v>
      </c>
      <c r="M144" s="74">
        <f t="shared" si="173"/>
        <v>0.16424183998542058</v>
      </c>
      <c r="N144" s="74">
        <f t="shared" si="173"/>
        <v>0.15307814720705054</v>
      </c>
      <c r="O144" s="74">
        <f t="shared" si="173"/>
        <v>0.12517442908202625</v>
      </c>
      <c r="P144" s="74">
        <f t="shared" si="173"/>
        <v>0.10588394537497484</v>
      </c>
      <c r="Q144" s="74">
        <f t="shared" si="173"/>
        <v>0.14035121004294501</v>
      </c>
      <c r="R144" s="74">
        <f t="shared" ref="R144:V144" si="174">IF(R114=0,0,R114/R$19)</f>
        <v>0.15408429962859582</v>
      </c>
      <c r="S144" s="74">
        <f t="shared" si="174"/>
        <v>0.15753044064607069</v>
      </c>
      <c r="T144" s="74">
        <f t="shared" si="174"/>
        <v>0.15971635938366582</v>
      </c>
      <c r="U144" s="74">
        <f t="shared" si="174"/>
        <v>0.1612054762437849</v>
      </c>
      <c r="V144" s="74">
        <f t="shared" si="174"/>
        <v>0.17174002509334399</v>
      </c>
      <c r="W144" s="74">
        <f t="shared" ref="W144" si="175">IF(W114=0,0,W114/W$19)</f>
        <v>0.19765436855676619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0.33212313967643925</v>
      </c>
      <c r="C145" s="193">
        <f t="shared" si="176"/>
        <v>0.31162983412881107</v>
      </c>
      <c r="D145" s="193">
        <f t="shared" si="176"/>
        <v>0.45706750020950204</v>
      </c>
      <c r="E145" s="193">
        <f t="shared" si="176"/>
        <v>0.56657606335151034</v>
      </c>
      <c r="F145" s="193">
        <f t="shared" si="176"/>
        <v>0.57227276944554062</v>
      </c>
      <c r="G145" s="193">
        <f t="shared" si="176"/>
        <v>0.55913936693165978</v>
      </c>
      <c r="H145" s="193">
        <f t="shared" si="176"/>
        <v>0.60021649088470708</v>
      </c>
      <c r="I145" s="193">
        <f t="shared" si="176"/>
        <v>0.56988324681817515</v>
      </c>
      <c r="J145" s="193">
        <f t="shared" si="176"/>
        <v>0.52928983484201775</v>
      </c>
      <c r="K145" s="193">
        <f t="shared" si="176"/>
        <v>0.51158474012241628</v>
      </c>
      <c r="L145" s="193">
        <f t="shared" si="176"/>
        <v>0.49900776582777184</v>
      </c>
      <c r="M145" s="193">
        <f t="shared" si="176"/>
        <v>0.58929940669864145</v>
      </c>
      <c r="N145" s="193">
        <f t="shared" si="176"/>
        <v>0.53562982345703813</v>
      </c>
      <c r="O145" s="193">
        <f t="shared" si="176"/>
        <v>0.48350234525206481</v>
      </c>
      <c r="P145" s="193">
        <f t="shared" si="176"/>
        <v>0.4159233164127859</v>
      </c>
      <c r="Q145" s="193">
        <f t="shared" si="176"/>
        <v>0.46010982665518046</v>
      </c>
      <c r="R145" s="193">
        <f t="shared" ref="R145:V145" si="177">IF(R115=0,0,R115/R$19)</f>
        <v>0.39074737744393834</v>
      </c>
      <c r="S145" s="193">
        <f t="shared" si="177"/>
        <v>0.35755549068395881</v>
      </c>
      <c r="T145" s="193">
        <f t="shared" si="177"/>
        <v>0.32663817973898557</v>
      </c>
      <c r="U145" s="193">
        <f t="shared" si="177"/>
        <v>0.29708513676242382</v>
      </c>
      <c r="V145" s="193">
        <f t="shared" si="177"/>
        <v>0.30460201753362881</v>
      </c>
      <c r="W145" s="193">
        <f t="shared" ref="W145" si="178">IF(W115=0,0,W115/W$19)</f>
        <v>0.32513687355713272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2983.9986589956925</v>
      </c>
      <c r="C150" s="203">
        <f t="shared" si="182"/>
        <v>2818.5866856584998</v>
      </c>
      <c r="D150" s="203">
        <f t="shared" si="182"/>
        <v>3128.5251972501574</v>
      </c>
      <c r="E150" s="203">
        <f t="shared" si="182"/>
        <v>3325.2530969805152</v>
      </c>
      <c r="F150" s="203">
        <f t="shared" si="182"/>
        <v>3130.1498861157825</v>
      </c>
      <c r="G150" s="203">
        <f t="shared" si="182"/>
        <v>3160.9009890391881</v>
      </c>
      <c r="H150" s="203">
        <f t="shared" si="182"/>
        <v>3290.0037237670053</v>
      </c>
      <c r="I150" s="203">
        <f t="shared" si="182"/>
        <v>3166.2823681941627</v>
      </c>
      <c r="J150" s="203">
        <f t="shared" si="182"/>
        <v>3269.4296968795688</v>
      </c>
      <c r="K150" s="203">
        <f t="shared" si="182"/>
        <v>3292.5618300712767</v>
      </c>
      <c r="L150" s="203">
        <f t="shared" si="182"/>
        <v>3515.3382631573127</v>
      </c>
      <c r="M150" s="203">
        <f t="shared" si="182"/>
        <v>3746.9493913437827</v>
      </c>
      <c r="N150" s="203">
        <f t="shared" si="182"/>
        <v>3734.0560354098639</v>
      </c>
      <c r="O150" s="203">
        <f t="shared" si="182"/>
        <v>3579.4765415910279</v>
      </c>
      <c r="P150" s="203">
        <f t="shared" si="182"/>
        <v>3475.0170342950701</v>
      </c>
      <c r="Q150" s="203">
        <f t="shared" si="182"/>
        <v>3541.0803757408498</v>
      </c>
      <c r="R150" s="203">
        <f t="shared" ref="R150:V150" si="183">IF(R96=0,0,R96/R$17)</f>
        <v>3661.2858313865781</v>
      </c>
      <c r="S150" s="203">
        <f t="shared" si="183"/>
        <v>3795.8327530862007</v>
      </c>
      <c r="T150" s="203">
        <f t="shared" si="183"/>
        <v>3677.9523332795261</v>
      </c>
      <c r="U150" s="203">
        <f t="shared" si="183"/>
        <v>3591.911130780843</v>
      </c>
      <c r="V150" s="203">
        <f t="shared" si="183"/>
        <v>3983.6606064721159</v>
      </c>
      <c r="W150" s="203">
        <f t="shared" ref="W150" si="184">IF(W96=0,0,W96/W$17)</f>
        <v>4039.0690558353658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2533.7732016485916</v>
      </c>
      <c r="C151" s="192">
        <f t="shared" si="185"/>
        <v>2355.2879441789933</v>
      </c>
      <c r="D151" s="192">
        <f t="shared" si="185"/>
        <v>2650.8626663439422</v>
      </c>
      <c r="E151" s="192">
        <f t="shared" si="185"/>
        <v>2833.8693000894605</v>
      </c>
      <c r="F151" s="192">
        <f t="shared" si="185"/>
        <v>2622.8164360527626</v>
      </c>
      <c r="G151" s="192">
        <f t="shared" si="185"/>
        <v>2626.3392152530573</v>
      </c>
      <c r="H151" s="192">
        <f t="shared" si="185"/>
        <v>2731.6261626981295</v>
      </c>
      <c r="I151" s="192">
        <f t="shared" si="185"/>
        <v>2578.1009366205267</v>
      </c>
      <c r="J151" s="192">
        <f t="shared" si="185"/>
        <v>2665.999511329208</v>
      </c>
      <c r="K151" s="192">
        <f t="shared" si="185"/>
        <v>2667.6484751690136</v>
      </c>
      <c r="L151" s="192">
        <f t="shared" si="185"/>
        <v>2878.0664499130012</v>
      </c>
      <c r="M151" s="192">
        <f t="shared" si="185"/>
        <v>3099.6164972090655</v>
      </c>
      <c r="N151" s="192">
        <f t="shared" si="185"/>
        <v>3063.2729821556472</v>
      </c>
      <c r="O151" s="192">
        <f t="shared" si="185"/>
        <v>2894.0506655799563</v>
      </c>
      <c r="P151" s="192">
        <f t="shared" si="185"/>
        <v>2785.238928449025</v>
      </c>
      <c r="Q151" s="192">
        <f t="shared" si="185"/>
        <v>2830.3811352010889</v>
      </c>
      <c r="R151" s="192">
        <f t="shared" ref="R151:V151" si="186">IF(R97=0,0,R97/R$17)</f>
        <v>2941.1879083852691</v>
      </c>
      <c r="S151" s="192">
        <f t="shared" si="186"/>
        <v>3043.1302642808828</v>
      </c>
      <c r="T151" s="192">
        <f t="shared" si="186"/>
        <v>2931.5372174879649</v>
      </c>
      <c r="U151" s="192">
        <f t="shared" si="186"/>
        <v>2848.3940033921394</v>
      </c>
      <c r="V151" s="192">
        <f t="shared" si="186"/>
        <v>3199.579320719748</v>
      </c>
      <c r="W151" s="192">
        <f t="shared" ref="W151" si="187">IF(W97=0,0,W97/W$17)</f>
        <v>3209.5919734012446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1919.3053648115238</v>
      </c>
      <c r="C152" s="74">
        <f t="shared" si="188"/>
        <v>1737.4872471714309</v>
      </c>
      <c r="D152" s="74">
        <f t="shared" si="188"/>
        <v>2013.5785737488488</v>
      </c>
      <c r="E152" s="74">
        <f t="shared" si="188"/>
        <v>2188.9857211695657</v>
      </c>
      <c r="F152" s="74">
        <f t="shared" si="188"/>
        <v>1970.8720417477909</v>
      </c>
      <c r="G152" s="74">
        <f t="shared" si="188"/>
        <v>1949.2819599493862</v>
      </c>
      <c r="H152" s="74">
        <f t="shared" si="188"/>
        <v>2045.9810337087165</v>
      </c>
      <c r="I152" s="74">
        <f t="shared" si="188"/>
        <v>1875.255787458482</v>
      </c>
      <c r="J152" s="74">
        <f t="shared" si="188"/>
        <v>1921.0531152535571</v>
      </c>
      <c r="K152" s="74">
        <f t="shared" si="188"/>
        <v>1891.6779414088085</v>
      </c>
      <c r="L152" s="74">
        <f t="shared" si="188"/>
        <v>2093.275003847581</v>
      </c>
      <c r="M152" s="74">
        <f t="shared" si="188"/>
        <v>2278.6502138547885</v>
      </c>
      <c r="N152" s="74">
        <f t="shared" si="188"/>
        <v>2251.9380821639688</v>
      </c>
      <c r="O152" s="74">
        <f t="shared" si="188"/>
        <v>2113.525219717917</v>
      </c>
      <c r="P152" s="74">
        <f t="shared" si="188"/>
        <v>2001.2895443461912</v>
      </c>
      <c r="Q152" s="74">
        <f t="shared" si="188"/>
        <v>1966.530068831762</v>
      </c>
      <c r="R152" s="74">
        <f t="shared" ref="R152:V152" si="189">IF(R98=0,0,R98/R$17)</f>
        <v>2076.9937731326622</v>
      </c>
      <c r="S152" s="74">
        <f t="shared" si="189"/>
        <v>2145.0783834393792</v>
      </c>
      <c r="T152" s="74">
        <f t="shared" si="189"/>
        <v>2034.679525572411</v>
      </c>
      <c r="U152" s="74">
        <f t="shared" si="189"/>
        <v>1969.3472903248494</v>
      </c>
      <c r="V152" s="74">
        <f t="shared" si="189"/>
        <v>2266.157967560157</v>
      </c>
      <c r="W152" s="74">
        <f t="shared" ref="W152" si="190">IF(W98=0,0,W98/W$17)</f>
        <v>2228.0271081577816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2.6660793369058107</v>
      </c>
      <c r="C153" s="74">
        <f t="shared" si="191"/>
        <v>3.0376440327934642</v>
      </c>
      <c r="D153" s="74">
        <f t="shared" si="191"/>
        <v>2.1976294538216634</v>
      </c>
      <c r="E153" s="74">
        <f t="shared" si="191"/>
        <v>3.0574906869467573</v>
      </c>
      <c r="F153" s="74">
        <f t="shared" si="191"/>
        <v>1.838148633143011</v>
      </c>
      <c r="G153" s="74">
        <f t="shared" si="191"/>
        <v>2.0548632812429788</v>
      </c>
      <c r="H153" s="74">
        <f t="shared" si="191"/>
        <v>3.1957090471414946</v>
      </c>
      <c r="I153" s="74">
        <f t="shared" si="191"/>
        <v>7.4733434639035394</v>
      </c>
      <c r="J153" s="74">
        <f t="shared" si="191"/>
        <v>5.6536296900949052</v>
      </c>
      <c r="K153" s="74">
        <f t="shared" si="191"/>
        <v>5.4361831752627525</v>
      </c>
      <c r="L153" s="74">
        <f t="shared" si="191"/>
        <v>8.4888421491922852</v>
      </c>
      <c r="M153" s="74">
        <f t="shared" si="191"/>
        <v>6.7240161736825481</v>
      </c>
      <c r="N153" s="74">
        <f t="shared" si="191"/>
        <v>20.853879507324013</v>
      </c>
      <c r="O153" s="74">
        <f t="shared" si="191"/>
        <v>9.6389944334781141</v>
      </c>
      <c r="P153" s="74">
        <f t="shared" si="191"/>
        <v>9.1736135362213762</v>
      </c>
      <c r="Q153" s="74">
        <f t="shared" si="191"/>
        <v>16.289201651434134</v>
      </c>
      <c r="R153" s="74">
        <f t="shared" ref="R153:V153" si="192">IF(R99=0,0,R99/R$17)</f>
        <v>16.536547495547659</v>
      </c>
      <c r="S153" s="74">
        <f t="shared" si="192"/>
        <v>17.285341141742673</v>
      </c>
      <c r="T153" s="74">
        <f t="shared" si="192"/>
        <v>15.55027961567278</v>
      </c>
      <c r="U153" s="74">
        <f t="shared" si="192"/>
        <v>17.074349315926828</v>
      </c>
      <c r="V153" s="74">
        <f t="shared" si="192"/>
        <v>18.005952623563651</v>
      </c>
      <c r="W153" s="74">
        <f t="shared" ref="W153" si="193">IF(W99=0,0,W99/W$17)</f>
        <v>19.048519579420301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390.94929279036444</v>
      </c>
      <c r="C154" s="74">
        <f t="shared" si="194"/>
        <v>392.55943773004617</v>
      </c>
      <c r="D154" s="74">
        <f t="shared" si="194"/>
        <v>408.25108055129579</v>
      </c>
      <c r="E154" s="74">
        <f t="shared" si="194"/>
        <v>405.91590219489984</v>
      </c>
      <c r="F154" s="74">
        <f t="shared" si="194"/>
        <v>403.36599888167433</v>
      </c>
      <c r="G154" s="74">
        <f t="shared" si="194"/>
        <v>429.07669672480284</v>
      </c>
      <c r="H154" s="74">
        <f t="shared" si="194"/>
        <v>430.79319369922564</v>
      </c>
      <c r="I154" s="74">
        <f t="shared" si="194"/>
        <v>435.02618291799701</v>
      </c>
      <c r="J154" s="74">
        <f t="shared" si="194"/>
        <v>476.89319778111286</v>
      </c>
      <c r="K154" s="74">
        <f t="shared" si="194"/>
        <v>505.36689830256159</v>
      </c>
      <c r="L154" s="74">
        <f t="shared" si="194"/>
        <v>513.96015448702303</v>
      </c>
      <c r="M154" s="74">
        <f t="shared" si="194"/>
        <v>532.49183485107812</v>
      </c>
      <c r="N154" s="74">
        <f t="shared" si="194"/>
        <v>517.42780656861703</v>
      </c>
      <c r="O154" s="74">
        <f t="shared" si="194"/>
        <v>504.06054410473467</v>
      </c>
      <c r="P154" s="74">
        <f t="shared" si="194"/>
        <v>510.18796169264942</v>
      </c>
      <c r="Q154" s="74">
        <f t="shared" si="194"/>
        <v>531.58843812484349</v>
      </c>
      <c r="R154" s="74">
        <f t="shared" ref="R154:V154" si="195">IF(R100=0,0,R100/R$17)</f>
        <v>534.23225490373375</v>
      </c>
      <c r="S154" s="74">
        <f t="shared" si="195"/>
        <v>560.76164719766905</v>
      </c>
      <c r="T154" s="74">
        <f t="shared" si="195"/>
        <v>565.98886133129781</v>
      </c>
      <c r="U154" s="74">
        <f t="shared" si="195"/>
        <v>553.41428125899074</v>
      </c>
      <c r="V154" s="74">
        <f t="shared" si="195"/>
        <v>584.97884495457276</v>
      </c>
      <c r="W154" s="74">
        <f t="shared" ref="W154" si="196">IF(W100=0,0,W100/W$17)</f>
        <v>620.04080662149897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220.85246470979777</v>
      </c>
      <c r="C155" s="193">
        <f t="shared" si="197"/>
        <v>222.20361524472278</v>
      </c>
      <c r="D155" s="193">
        <f t="shared" si="197"/>
        <v>226.83538258997547</v>
      </c>
      <c r="E155" s="193">
        <f t="shared" si="197"/>
        <v>235.91018603804787</v>
      </c>
      <c r="F155" s="193">
        <f t="shared" si="197"/>
        <v>246.74024679015449</v>
      </c>
      <c r="G155" s="193">
        <f t="shared" si="197"/>
        <v>245.92569529762548</v>
      </c>
      <c r="H155" s="193">
        <f t="shared" si="197"/>
        <v>251.65622624304601</v>
      </c>
      <c r="I155" s="193">
        <f t="shared" si="197"/>
        <v>260.34562278014351</v>
      </c>
      <c r="J155" s="193">
        <f t="shared" si="197"/>
        <v>262.39956860444244</v>
      </c>
      <c r="K155" s="193">
        <f t="shared" si="197"/>
        <v>265.16745228238079</v>
      </c>
      <c r="L155" s="193">
        <f t="shared" si="197"/>
        <v>262.34244942920475</v>
      </c>
      <c r="M155" s="193">
        <f t="shared" si="197"/>
        <v>281.75043232951629</v>
      </c>
      <c r="N155" s="193">
        <f t="shared" si="197"/>
        <v>273.05321391573676</v>
      </c>
      <c r="O155" s="193">
        <f t="shared" si="197"/>
        <v>266.82590732382613</v>
      </c>
      <c r="P155" s="193">
        <f t="shared" si="197"/>
        <v>264.58780887396301</v>
      </c>
      <c r="Q155" s="193">
        <f t="shared" si="197"/>
        <v>315.97342659304866</v>
      </c>
      <c r="R155" s="193">
        <f t="shared" ref="R155:V155" si="198">IF(R101=0,0,R101/R$17)</f>
        <v>313.42533285332541</v>
      </c>
      <c r="S155" s="193">
        <f t="shared" si="198"/>
        <v>320.00489250209159</v>
      </c>
      <c r="T155" s="193">
        <f t="shared" si="198"/>
        <v>315.31855096858334</v>
      </c>
      <c r="U155" s="193">
        <f t="shared" si="198"/>
        <v>308.55808249237231</v>
      </c>
      <c r="V155" s="193">
        <f t="shared" si="198"/>
        <v>330.43655558145417</v>
      </c>
      <c r="W155" s="193">
        <f t="shared" ref="W155" si="199">IF(W101=0,0,W101/W$17)</f>
        <v>342.4755390425438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450.22545734710036</v>
      </c>
      <c r="C156" s="77">
        <f t="shared" si="200"/>
        <v>463.29874147950602</v>
      </c>
      <c r="D156" s="77">
        <f t="shared" si="200"/>
        <v>477.66253090621524</v>
      </c>
      <c r="E156" s="77">
        <f t="shared" si="200"/>
        <v>491.38379689105523</v>
      </c>
      <c r="F156" s="77">
        <f t="shared" si="200"/>
        <v>507.33345006302011</v>
      </c>
      <c r="G156" s="77">
        <f t="shared" si="200"/>
        <v>534.5617737861312</v>
      </c>
      <c r="H156" s="77">
        <f t="shared" si="200"/>
        <v>558.37756106887559</v>
      </c>
      <c r="I156" s="77">
        <f t="shared" si="200"/>
        <v>588.18143157363659</v>
      </c>
      <c r="J156" s="77">
        <f t="shared" si="200"/>
        <v>603.4301855503619</v>
      </c>
      <c r="K156" s="77">
        <f t="shared" si="200"/>
        <v>624.91335490226322</v>
      </c>
      <c r="L156" s="77">
        <f t="shared" si="200"/>
        <v>637.27181324431126</v>
      </c>
      <c r="M156" s="77">
        <f t="shared" si="200"/>
        <v>647.33289413471687</v>
      </c>
      <c r="N156" s="77">
        <f t="shared" si="200"/>
        <v>670.78305325421638</v>
      </c>
      <c r="O156" s="77">
        <f t="shared" si="200"/>
        <v>685.42587601107073</v>
      </c>
      <c r="P156" s="77">
        <f t="shared" si="200"/>
        <v>689.77810584604481</v>
      </c>
      <c r="Q156" s="77">
        <f t="shared" si="200"/>
        <v>710.69924053976115</v>
      </c>
      <c r="R156" s="77">
        <f t="shared" ref="R156:V156" si="201">IF(R102=0,0,R102/R$17)</f>
        <v>720.0979230013096</v>
      </c>
      <c r="S156" s="77">
        <f t="shared" si="201"/>
        <v>752.70248880531756</v>
      </c>
      <c r="T156" s="77">
        <f t="shared" si="201"/>
        <v>746.41511579156133</v>
      </c>
      <c r="U156" s="77">
        <f t="shared" si="201"/>
        <v>743.5171273887031</v>
      </c>
      <c r="V156" s="77">
        <f t="shared" si="201"/>
        <v>784.08128575236833</v>
      </c>
      <c r="W156" s="77">
        <f t="shared" ref="W156" si="202">IF(W102=0,0,W102/W$17)</f>
        <v>829.47708243412114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1429.6766338418465</v>
      </c>
      <c r="C158" s="153">
        <f t="shared" si="203"/>
        <v>1345.4898492485127</v>
      </c>
      <c r="D158" s="153">
        <f t="shared" si="203"/>
        <v>1484.0075249773026</v>
      </c>
      <c r="E158" s="153">
        <f t="shared" si="203"/>
        <v>1602.2555688309315</v>
      </c>
      <c r="F158" s="153">
        <f t="shared" si="203"/>
        <v>1483.4321242100402</v>
      </c>
      <c r="G158" s="153">
        <f t="shared" si="203"/>
        <v>1504.8978595654082</v>
      </c>
      <c r="H158" s="153">
        <f t="shared" si="203"/>
        <v>1572.2606711882809</v>
      </c>
      <c r="I158" s="153">
        <f t="shared" si="203"/>
        <v>1508.8744060927675</v>
      </c>
      <c r="J158" s="153">
        <f t="shared" si="203"/>
        <v>1567.155381607814</v>
      </c>
      <c r="K158" s="153">
        <f t="shared" si="203"/>
        <v>1588.5947712621321</v>
      </c>
      <c r="L158" s="153">
        <f t="shared" si="203"/>
        <v>1734.9730316982259</v>
      </c>
      <c r="M158" s="153">
        <f t="shared" si="203"/>
        <v>1886.9892974657182</v>
      </c>
      <c r="N158" s="153">
        <f t="shared" si="203"/>
        <v>1924.4867541483595</v>
      </c>
      <c r="O158" s="153">
        <f t="shared" si="203"/>
        <v>1824.7489047176678</v>
      </c>
      <c r="P158" s="153">
        <f t="shared" si="203"/>
        <v>1770.8711708586793</v>
      </c>
      <c r="Q158" s="153">
        <f t="shared" si="203"/>
        <v>1836.8839393297151</v>
      </c>
      <c r="R158" s="153">
        <f t="shared" ref="R158:V158" si="204">IF(R104=0,0,R104/R$17)</f>
        <v>1919.5545573116956</v>
      </c>
      <c r="S158" s="153">
        <f t="shared" si="204"/>
        <v>2011.8692035203264</v>
      </c>
      <c r="T158" s="153">
        <f t="shared" si="204"/>
        <v>1962.0106781727441</v>
      </c>
      <c r="U158" s="153">
        <f t="shared" si="204"/>
        <v>1936.7815169989351</v>
      </c>
      <c r="V158" s="153">
        <f t="shared" si="204"/>
        <v>2193.0981988619637</v>
      </c>
      <c r="W158" s="153">
        <f t="shared" ref="W158" si="205">IF(W104=0,0,W104/W$17)</f>
        <v>2239.1089706899052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1037.3302784286259</v>
      </c>
      <c r="C159" s="74">
        <f t="shared" si="206"/>
        <v>946.32096492903565</v>
      </c>
      <c r="D159" s="74">
        <f t="shared" si="206"/>
        <v>1078.7658785156789</v>
      </c>
      <c r="E159" s="74">
        <f t="shared" si="206"/>
        <v>1188.874484226174</v>
      </c>
      <c r="F159" s="74">
        <f t="shared" si="206"/>
        <v>1064.1945735441095</v>
      </c>
      <c r="G159" s="74">
        <f t="shared" si="206"/>
        <v>1066.7509733740519</v>
      </c>
      <c r="H159" s="74">
        <f t="shared" si="206"/>
        <v>1125.7637865265058</v>
      </c>
      <c r="I159" s="74">
        <f t="shared" si="206"/>
        <v>1042.0654352006732</v>
      </c>
      <c r="J159" s="74">
        <f t="shared" si="206"/>
        <v>1076.9606387558108</v>
      </c>
      <c r="K159" s="74">
        <f t="shared" si="206"/>
        <v>1076.8371003434609</v>
      </c>
      <c r="L159" s="74">
        <f t="shared" si="206"/>
        <v>1206.9122047173691</v>
      </c>
      <c r="M159" s="74">
        <f t="shared" si="206"/>
        <v>1336.3483276416825</v>
      </c>
      <c r="N159" s="74">
        <f t="shared" si="206"/>
        <v>1347.3464383051394</v>
      </c>
      <c r="O159" s="74">
        <f t="shared" si="206"/>
        <v>1285.68084486165</v>
      </c>
      <c r="P159" s="74">
        <f t="shared" si="206"/>
        <v>1225.6668324311349</v>
      </c>
      <c r="Q159" s="74">
        <f t="shared" si="206"/>
        <v>1214.8645037672316</v>
      </c>
      <c r="R159" s="74">
        <f t="shared" ref="R159:V159" si="207">IF(R105=0,0,R105/R$17)</f>
        <v>1290.2383719484242</v>
      </c>
      <c r="S159" s="74">
        <f t="shared" si="207"/>
        <v>1348.0298846390197</v>
      </c>
      <c r="T159" s="74">
        <f t="shared" si="207"/>
        <v>1293.3766307481051</v>
      </c>
      <c r="U159" s="74">
        <f t="shared" si="207"/>
        <v>1265.8746039066814</v>
      </c>
      <c r="V159" s="74">
        <f t="shared" si="207"/>
        <v>1470.3095798585598</v>
      </c>
      <c r="W159" s="74">
        <f t="shared" ref="W159" si="208">IF(W105=0,0,W105/W$17)</f>
        <v>1466.9468056742635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4.3399155159374967</v>
      </c>
      <c r="C160" s="74">
        <f t="shared" si="209"/>
        <v>5.3029836935920533</v>
      </c>
      <c r="D160" s="74">
        <f t="shared" si="209"/>
        <v>4.1015266271808342</v>
      </c>
      <c r="E160" s="74">
        <f t="shared" si="209"/>
        <v>5.9844443924223745</v>
      </c>
      <c r="F160" s="74">
        <f t="shared" si="209"/>
        <v>3.7682113751977528</v>
      </c>
      <c r="G160" s="74">
        <f t="shared" si="209"/>
        <v>4.3999275720198483</v>
      </c>
      <c r="H160" s="74">
        <f t="shared" si="209"/>
        <v>7.1460347391548726</v>
      </c>
      <c r="I160" s="74">
        <f t="shared" si="209"/>
        <v>17.198628672360773</v>
      </c>
      <c r="J160" s="74">
        <f t="shared" si="209"/>
        <v>13.392851094195947</v>
      </c>
      <c r="K160" s="74">
        <f t="shared" si="209"/>
        <v>13.376804075741875</v>
      </c>
      <c r="L160" s="74">
        <f t="shared" si="209"/>
        <v>21.496343208844813</v>
      </c>
      <c r="M160" s="74">
        <f t="shared" si="209"/>
        <v>17.451880410386284</v>
      </c>
      <c r="N160" s="74">
        <f t="shared" si="209"/>
        <v>55.842885437790713</v>
      </c>
      <c r="O160" s="74">
        <f t="shared" si="209"/>
        <v>26.57471440454832</v>
      </c>
      <c r="P160" s="74">
        <f t="shared" si="209"/>
        <v>26.108065129706358</v>
      </c>
      <c r="Q160" s="74">
        <f t="shared" si="209"/>
        <v>47.545136662246314</v>
      </c>
      <c r="R160" s="74">
        <f t="shared" ref="R160:V160" si="210">IF(R106=0,0,R106/R$17)</f>
        <v>49.802867550559654</v>
      </c>
      <c r="S160" s="74">
        <f t="shared" si="210"/>
        <v>53.688831037760316</v>
      </c>
      <c r="T160" s="74">
        <f t="shared" si="210"/>
        <v>49.639991242333309</v>
      </c>
      <c r="U160" s="74">
        <f t="shared" si="210"/>
        <v>55.924765404587227</v>
      </c>
      <c r="V160" s="74">
        <f t="shared" si="210"/>
        <v>60.373947716501306</v>
      </c>
      <c r="W160" s="74">
        <f t="shared" ref="W160" si="211">IF(W106=0,0,W106/W$17)</f>
        <v>65.045673054688649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233.85898903766011</v>
      </c>
      <c r="C161" s="74">
        <f t="shared" si="212"/>
        <v>238.46847078107444</v>
      </c>
      <c r="D161" s="74">
        <f t="shared" si="212"/>
        <v>244.24788324007335</v>
      </c>
      <c r="E161" s="74">
        <f t="shared" si="212"/>
        <v>245.14460379225852</v>
      </c>
      <c r="F161" s="74">
        <f t="shared" si="212"/>
        <v>245.496755400952</v>
      </c>
      <c r="G161" s="74">
        <f t="shared" si="212"/>
        <v>263.56912188823674</v>
      </c>
      <c r="H161" s="74">
        <f t="shared" si="212"/>
        <v>264.93764661982686</v>
      </c>
      <c r="I161" s="74">
        <f t="shared" si="212"/>
        <v>268.19207212496389</v>
      </c>
      <c r="J161" s="74">
        <f t="shared" si="212"/>
        <v>293.15132867649879</v>
      </c>
      <c r="K161" s="74">
        <f t="shared" si="212"/>
        <v>312.59082736052738</v>
      </c>
      <c r="L161" s="74">
        <f t="shared" si="212"/>
        <v>322.04150275217563</v>
      </c>
      <c r="M161" s="74">
        <f t="shared" si="212"/>
        <v>335.47172974182376</v>
      </c>
      <c r="N161" s="74">
        <f t="shared" si="212"/>
        <v>328.91779133781858</v>
      </c>
      <c r="O161" s="74">
        <f t="shared" si="212"/>
        <v>323.55575418260639</v>
      </c>
      <c r="P161" s="74">
        <f t="shared" si="212"/>
        <v>330.32301799331321</v>
      </c>
      <c r="Q161" s="74">
        <f t="shared" si="212"/>
        <v>349.97986280468115</v>
      </c>
      <c r="R161" s="74">
        <f t="shared" ref="R161:V161" si="213">IF(R107=0,0,R107/R$17)</f>
        <v>354.60643407167527</v>
      </c>
      <c r="S161" s="74">
        <f t="shared" si="213"/>
        <v>377.60455357944483</v>
      </c>
      <c r="T161" s="74">
        <f t="shared" si="213"/>
        <v>386.88872841470373</v>
      </c>
      <c r="U161" s="74">
        <f t="shared" si="213"/>
        <v>384.35268534691227</v>
      </c>
      <c r="V161" s="74">
        <f t="shared" si="213"/>
        <v>412.60370086666035</v>
      </c>
      <c r="W161" s="74">
        <f t="shared" ref="W161" si="214">IF(W107=0,0,W107/W$17)</f>
        <v>443.52623019634677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154.14745085962318</v>
      </c>
      <c r="C162" s="77">
        <f t="shared" si="215"/>
        <v>155.39742984481055</v>
      </c>
      <c r="D162" s="77">
        <f t="shared" si="215"/>
        <v>156.89223659436959</v>
      </c>
      <c r="E162" s="77">
        <f t="shared" si="215"/>
        <v>162.25203642007639</v>
      </c>
      <c r="F162" s="77">
        <f t="shared" si="215"/>
        <v>169.97258388978108</v>
      </c>
      <c r="G162" s="77">
        <f t="shared" si="215"/>
        <v>170.17783673109977</v>
      </c>
      <c r="H162" s="77">
        <f t="shared" si="215"/>
        <v>174.41320330279319</v>
      </c>
      <c r="I162" s="77">
        <f t="shared" si="215"/>
        <v>181.41827009476955</v>
      </c>
      <c r="J162" s="77">
        <f t="shared" si="215"/>
        <v>183.65056308130821</v>
      </c>
      <c r="K162" s="77">
        <f t="shared" si="215"/>
        <v>185.79003948240199</v>
      </c>
      <c r="L162" s="77">
        <f t="shared" si="215"/>
        <v>184.52298101983652</v>
      </c>
      <c r="M162" s="77">
        <f t="shared" si="215"/>
        <v>197.71735967182556</v>
      </c>
      <c r="N162" s="77">
        <f t="shared" si="215"/>
        <v>192.37963906761081</v>
      </c>
      <c r="O162" s="77">
        <f t="shared" si="215"/>
        <v>188.93759126886286</v>
      </c>
      <c r="P162" s="77">
        <f t="shared" si="215"/>
        <v>188.77325530452489</v>
      </c>
      <c r="Q162" s="77">
        <f t="shared" si="215"/>
        <v>224.4944360955563</v>
      </c>
      <c r="R162" s="77">
        <f t="shared" ref="R162:V162" si="216">IF(R108=0,0,R108/R$17)</f>
        <v>224.90688374103627</v>
      </c>
      <c r="S162" s="77">
        <f t="shared" si="216"/>
        <v>232.54593426410179</v>
      </c>
      <c r="T162" s="77">
        <f t="shared" si="216"/>
        <v>232.10532776760223</v>
      </c>
      <c r="U162" s="77">
        <f t="shared" si="216"/>
        <v>230.62946234075432</v>
      </c>
      <c r="V162" s="77">
        <f t="shared" si="216"/>
        <v>249.81097042024254</v>
      </c>
      <c r="W162" s="77">
        <f t="shared" ref="W162" si="217">IF(W108=0,0,W108/W$17)</f>
        <v>263.59026176460617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127.59247424939139</v>
      </c>
      <c r="C164" s="203">
        <f t="shared" si="218"/>
        <v>86.105193335580438</v>
      </c>
      <c r="D164" s="203">
        <f t="shared" si="218"/>
        <v>158.26172509828476</v>
      </c>
      <c r="E164" s="203">
        <f t="shared" si="218"/>
        <v>190.00237750760436</v>
      </c>
      <c r="F164" s="203">
        <f t="shared" si="218"/>
        <v>149.663485442759</v>
      </c>
      <c r="G164" s="203">
        <f t="shared" si="218"/>
        <v>139.43609902532552</v>
      </c>
      <c r="H164" s="203">
        <f t="shared" si="218"/>
        <v>153.73851574082582</v>
      </c>
      <c r="I164" s="203">
        <f t="shared" si="218"/>
        <v>136.7866931786682</v>
      </c>
      <c r="J164" s="203">
        <f t="shared" si="218"/>
        <v>130.16145893244084</v>
      </c>
      <c r="K164" s="203">
        <f t="shared" si="218"/>
        <v>101.95443235310169</v>
      </c>
      <c r="L164" s="203">
        <f t="shared" si="218"/>
        <v>129.62798269256254</v>
      </c>
      <c r="M164" s="203">
        <f t="shared" si="218"/>
        <v>161.02074460093601</v>
      </c>
      <c r="N164" s="203">
        <f t="shared" si="218"/>
        <v>157.72148736385037</v>
      </c>
      <c r="O164" s="203">
        <f t="shared" si="218"/>
        <v>130.6037218228964</v>
      </c>
      <c r="P164" s="203">
        <f t="shared" si="218"/>
        <v>97.824840861680812</v>
      </c>
      <c r="Q164" s="203">
        <f t="shared" si="218"/>
        <v>104.52423269025138</v>
      </c>
      <c r="R164" s="203">
        <f t="shared" ref="R164:V164" si="219">IF(R110=0,0,R110/R$17)</f>
        <v>114.60990260089069</v>
      </c>
      <c r="S164" s="203">
        <f t="shared" si="219"/>
        <v>119.83282734403876</v>
      </c>
      <c r="T164" s="203">
        <f t="shared" si="219"/>
        <v>97.602646587391675</v>
      </c>
      <c r="U164" s="203">
        <f t="shared" si="219"/>
        <v>90.782507495053537</v>
      </c>
      <c r="V164" s="203">
        <f t="shared" si="219"/>
        <v>93.953708560384413</v>
      </c>
      <c r="W164" s="203">
        <f t="shared" ref="W164" si="220">IF(W110=0,0,W110/W$17)</f>
        <v>123.78246285460223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127.59247424939139</v>
      </c>
      <c r="C165" s="192">
        <f t="shared" si="221"/>
        <v>86.105193335580438</v>
      </c>
      <c r="D165" s="192">
        <f t="shared" si="221"/>
        <v>158.26172509828476</v>
      </c>
      <c r="E165" s="192">
        <f t="shared" si="221"/>
        <v>190.00237750760436</v>
      </c>
      <c r="F165" s="192">
        <f t="shared" si="221"/>
        <v>149.663485442759</v>
      </c>
      <c r="G165" s="192">
        <f t="shared" si="221"/>
        <v>139.43609902532552</v>
      </c>
      <c r="H165" s="192">
        <f t="shared" si="221"/>
        <v>153.73851574082582</v>
      </c>
      <c r="I165" s="192">
        <f t="shared" si="221"/>
        <v>136.7866931786682</v>
      </c>
      <c r="J165" s="192">
        <f t="shared" si="221"/>
        <v>130.16145893244084</v>
      </c>
      <c r="K165" s="192">
        <f t="shared" si="221"/>
        <v>101.95443235310169</v>
      </c>
      <c r="L165" s="192">
        <f t="shared" si="221"/>
        <v>129.62798269256254</v>
      </c>
      <c r="M165" s="192">
        <f t="shared" si="221"/>
        <v>161.02074460093601</v>
      </c>
      <c r="N165" s="192">
        <f t="shared" si="221"/>
        <v>157.72148736385037</v>
      </c>
      <c r="O165" s="192">
        <f t="shared" si="221"/>
        <v>130.6037218228964</v>
      </c>
      <c r="P165" s="192">
        <f t="shared" si="221"/>
        <v>97.824840861680812</v>
      </c>
      <c r="Q165" s="192">
        <f t="shared" si="221"/>
        <v>104.52423269025138</v>
      </c>
      <c r="R165" s="192">
        <f t="shared" ref="R165:V165" si="222">IF(R111=0,0,R111/R$17)</f>
        <v>114.60990260089069</v>
      </c>
      <c r="S165" s="192">
        <f t="shared" si="222"/>
        <v>119.83282734403876</v>
      </c>
      <c r="T165" s="192">
        <f t="shared" si="222"/>
        <v>97.602646587391675</v>
      </c>
      <c r="U165" s="192">
        <f t="shared" si="222"/>
        <v>90.782507495053537</v>
      </c>
      <c r="V165" s="192">
        <f t="shared" si="222"/>
        <v>93.953708560384413</v>
      </c>
      <c r="W165" s="192">
        <f t="shared" ref="W165" si="223">IF(W111=0,0,W111/W$17)</f>
        <v>123.78246285460223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118.08785816023357</v>
      </c>
      <c r="C166" s="74">
        <f t="shared" si="224"/>
        <v>77.187202623391883</v>
      </c>
      <c r="D166" s="74">
        <f t="shared" si="224"/>
        <v>145.32586192174819</v>
      </c>
      <c r="E166" s="74">
        <f t="shared" si="224"/>
        <v>174.04481243699624</v>
      </c>
      <c r="F166" s="74">
        <f t="shared" si="224"/>
        <v>133.52034316004224</v>
      </c>
      <c r="G166" s="74">
        <f t="shared" si="224"/>
        <v>123.26201314974701</v>
      </c>
      <c r="H166" s="74">
        <f t="shared" si="224"/>
        <v>136.101394060736</v>
      </c>
      <c r="I166" s="74">
        <f t="shared" si="224"/>
        <v>119.34214871073789</v>
      </c>
      <c r="J166" s="74">
        <f t="shared" si="224"/>
        <v>113.42395717161152</v>
      </c>
      <c r="K166" s="74">
        <f t="shared" si="224"/>
        <v>85.403219495061322</v>
      </c>
      <c r="L166" s="74">
        <f t="shared" si="224"/>
        <v>113.09529511578056</v>
      </c>
      <c r="M166" s="74">
        <f t="shared" si="224"/>
        <v>141.67695551663266</v>
      </c>
      <c r="N166" s="74">
        <f t="shared" si="224"/>
        <v>139.31453563170959</v>
      </c>
      <c r="O166" s="74">
        <f t="shared" si="224"/>
        <v>113.90832935536811</v>
      </c>
      <c r="P166" s="74">
        <f t="shared" si="224"/>
        <v>83.147968503310793</v>
      </c>
      <c r="Q166" s="74">
        <f t="shared" si="224"/>
        <v>86.671373819426108</v>
      </c>
      <c r="R166" s="74">
        <f t="shared" ref="R166:V166" si="225">IF(R112=0,0,R112/R$17)</f>
        <v>98.238679572720926</v>
      </c>
      <c r="S166" s="74">
        <f t="shared" si="225"/>
        <v>104.22711456645496</v>
      </c>
      <c r="T166" s="74">
        <f t="shared" si="225"/>
        <v>82.661406296978669</v>
      </c>
      <c r="U166" s="74">
        <f t="shared" si="225"/>
        <v>76.608858308945116</v>
      </c>
      <c r="V166" s="74">
        <f t="shared" si="225"/>
        <v>79.004187492240504</v>
      </c>
      <c r="W166" s="74">
        <f t="shared" ref="W166" si="226">IF(W112=0,0,W112/W$17)</f>
        <v>107.2437491187718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1.0184397851444078</v>
      </c>
      <c r="C168" s="74">
        <f t="shared" si="230"/>
        <v>0.94990582006879432</v>
      </c>
      <c r="D168" s="74">
        <f t="shared" si="230"/>
        <v>1.2412333999238898</v>
      </c>
      <c r="E168" s="74">
        <f t="shared" si="230"/>
        <v>1.4514586286433364</v>
      </c>
      <c r="F168" s="74">
        <f t="shared" si="230"/>
        <v>1.4814789796667898</v>
      </c>
      <c r="G168" s="74">
        <f t="shared" si="230"/>
        <v>1.8392986008884256</v>
      </c>
      <c r="H168" s="74">
        <f t="shared" si="230"/>
        <v>2.2926682828846272</v>
      </c>
      <c r="I168" s="74">
        <f t="shared" si="230"/>
        <v>2.6873902301424213</v>
      </c>
      <c r="J168" s="74">
        <f t="shared" si="230"/>
        <v>3.0798683150085915</v>
      </c>
      <c r="K168" s="74">
        <f t="shared" si="230"/>
        <v>3.3962571950021947</v>
      </c>
      <c r="L168" s="74">
        <f t="shared" si="230"/>
        <v>3.6734720556337948</v>
      </c>
      <c r="M168" s="74">
        <f t="shared" si="230"/>
        <v>4.216172008468595</v>
      </c>
      <c r="N168" s="74">
        <f t="shared" si="230"/>
        <v>4.0912871447803081</v>
      </c>
      <c r="O168" s="74">
        <f t="shared" si="230"/>
        <v>3.4334088444717739</v>
      </c>
      <c r="P168" s="74">
        <f t="shared" si="230"/>
        <v>2.9781976313338845</v>
      </c>
      <c r="Q168" s="74">
        <f t="shared" si="230"/>
        <v>4.1729108003821187</v>
      </c>
      <c r="R168" s="74">
        <f t="shared" ref="R168:V168" si="231">IF(R114=0,0,R114/R$17)</f>
        <v>4.6299591975142249</v>
      </c>
      <c r="S168" s="74">
        <f t="shared" si="231"/>
        <v>4.7727469552524902</v>
      </c>
      <c r="T168" s="74">
        <f t="shared" si="231"/>
        <v>4.9066273919559453</v>
      </c>
      <c r="U168" s="74">
        <f t="shared" si="231"/>
        <v>4.9856353202852697</v>
      </c>
      <c r="V168" s="74">
        <f t="shared" si="231"/>
        <v>5.3898898136671187</v>
      </c>
      <c r="W168" s="74">
        <f t="shared" ref="W168" si="232">IF(W114=0,0,W114/W$17)</f>
        <v>6.2528764004896722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8.4861763040134015</v>
      </c>
      <c r="C169" s="193">
        <f t="shared" si="233"/>
        <v>7.9680848921197747</v>
      </c>
      <c r="D169" s="193">
        <f t="shared" si="233"/>
        <v>11.694629776612649</v>
      </c>
      <c r="E169" s="193">
        <f t="shared" si="233"/>
        <v>14.506106441964825</v>
      </c>
      <c r="F169" s="193">
        <f t="shared" si="233"/>
        <v>14.661663303049981</v>
      </c>
      <c r="G169" s="193">
        <f t="shared" si="233"/>
        <v>14.334787274690081</v>
      </c>
      <c r="H169" s="193">
        <f t="shared" si="233"/>
        <v>15.344453397205196</v>
      </c>
      <c r="I169" s="193">
        <f t="shared" si="233"/>
        <v>14.757154237787875</v>
      </c>
      <c r="J169" s="193">
        <f t="shared" si="233"/>
        <v>13.657633445820727</v>
      </c>
      <c r="K169" s="193">
        <f t="shared" si="233"/>
        <v>13.154955663038178</v>
      </c>
      <c r="L169" s="193">
        <f t="shared" si="233"/>
        <v>12.859215521148203</v>
      </c>
      <c r="M169" s="193">
        <f t="shared" si="233"/>
        <v>15.127617075834721</v>
      </c>
      <c r="N169" s="193">
        <f t="shared" si="233"/>
        <v>14.315664587360466</v>
      </c>
      <c r="O169" s="193">
        <f t="shared" si="233"/>
        <v>13.26198362305654</v>
      </c>
      <c r="P169" s="193">
        <f t="shared" si="233"/>
        <v>11.698674727036135</v>
      </c>
      <c r="Q169" s="193">
        <f t="shared" si="233"/>
        <v>13.679948070443151</v>
      </c>
      <c r="R169" s="193">
        <f t="shared" ref="R169:V169" si="234">IF(R115=0,0,R115/R$17)</f>
        <v>11.74126383065555</v>
      </c>
      <c r="S169" s="193">
        <f t="shared" si="234"/>
        <v>10.832965822331309</v>
      </c>
      <c r="T169" s="193">
        <f t="shared" si="234"/>
        <v>10.034612898457057</v>
      </c>
      <c r="U169" s="193">
        <f t="shared" si="234"/>
        <v>9.1880138658231498</v>
      </c>
      <c r="V169" s="193">
        <f t="shared" si="234"/>
        <v>9.5596312544767876</v>
      </c>
      <c r="W169" s="193">
        <f t="shared" ref="W169" si="235">IF(W115=0,0,W115/W$17)</f>
        <v>10.285837335340767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2778727</v>
      </c>
      <c r="C3" s="67">
        <f t="shared" si="0"/>
        <v>2774224</v>
      </c>
      <c r="D3" s="67">
        <f t="shared" si="0"/>
        <v>2687965</v>
      </c>
      <c r="E3" s="67">
        <f t="shared" si="0"/>
        <v>2675608</v>
      </c>
      <c r="F3" s="67">
        <f t="shared" si="0"/>
        <v>2664179</v>
      </c>
      <c r="G3" s="67">
        <f t="shared" si="0"/>
        <v>2653978</v>
      </c>
      <c r="H3" s="67">
        <f t="shared" si="0"/>
        <v>2633542</v>
      </c>
      <c r="I3" s="67">
        <f t="shared" si="0"/>
        <v>2655215</v>
      </c>
      <c r="J3" s="67">
        <f t="shared" si="0"/>
        <v>2634146</v>
      </c>
      <c r="K3" s="67">
        <f t="shared" si="0"/>
        <v>2614537</v>
      </c>
      <c r="L3" s="67">
        <f t="shared" si="0"/>
        <v>2611459</v>
      </c>
      <c r="M3" s="67">
        <f t="shared" si="0"/>
        <v>2589986</v>
      </c>
      <c r="N3" s="67">
        <f t="shared" si="0"/>
        <v>2680038</v>
      </c>
      <c r="O3" s="67">
        <f t="shared" si="0"/>
        <v>2733415</v>
      </c>
      <c r="P3" s="67">
        <f t="shared" si="0"/>
        <v>2786799</v>
      </c>
      <c r="Q3" s="67">
        <f t="shared" si="0"/>
        <v>2926533</v>
      </c>
      <c r="R3" s="67">
        <f t="shared" si="0"/>
        <v>2936693</v>
      </c>
      <c r="S3" s="67">
        <f t="shared" si="0"/>
        <v>2938295</v>
      </c>
      <c r="T3" s="67">
        <f t="shared" si="0"/>
        <v>2955989</v>
      </c>
      <c r="U3" s="67">
        <f t="shared" si="0"/>
        <v>2952357</v>
      </c>
      <c r="V3" s="67">
        <f t="shared" si="0"/>
        <v>2971989</v>
      </c>
      <c r="W3" s="67">
        <f t="shared" si="0"/>
        <v>2976139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2778727</v>
      </c>
      <c r="C4" s="71">
        <f t="shared" si="1"/>
        <v>2774224</v>
      </c>
      <c r="D4" s="71">
        <f t="shared" si="1"/>
        <v>2687965</v>
      </c>
      <c r="E4" s="71">
        <f t="shared" si="1"/>
        <v>2675608</v>
      </c>
      <c r="F4" s="71">
        <f t="shared" si="1"/>
        <v>2664179</v>
      </c>
      <c r="G4" s="71">
        <f t="shared" si="1"/>
        <v>2653978</v>
      </c>
      <c r="H4" s="71">
        <f t="shared" si="1"/>
        <v>2633542</v>
      </c>
      <c r="I4" s="71">
        <f t="shared" si="1"/>
        <v>2655215</v>
      </c>
      <c r="J4" s="71">
        <f t="shared" si="1"/>
        <v>2634146</v>
      </c>
      <c r="K4" s="71">
        <f t="shared" si="1"/>
        <v>2614537</v>
      </c>
      <c r="L4" s="71">
        <f t="shared" si="1"/>
        <v>2611459</v>
      </c>
      <c r="M4" s="71">
        <f t="shared" si="1"/>
        <v>2589986</v>
      </c>
      <c r="N4" s="71">
        <f t="shared" si="1"/>
        <v>2680038</v>
      </c>
      <c r="O4" s="71">
        <f t="shared" si="1"/>
        <v>2733415</v>
      </c>
      <c r="P4" s="71">
        <f t="shared" si="1"/>
        <v>2786799</v>
      </c>
      <c r="Q4" s="71">
        <f t="shared" si="1"/>
        <v>2926533</v>
      </c>
      <c r="R4" s="71">
        <f t="shared" ref="R4:V4" si="2">SUM(R5:R13)</f>
        <v>2936693</v>
      </c>
      <c r="S4" s="71">
        <f t="shared" si="2"/>
        <v>2938295</v>
      </c>
      <c r="T4" s="71">
        <f t="shared" si="2"/>
        <v>2955989</v>
      </c>
      <c r="U4" s="71">
        <f t="shared" si="2"/>
        <v>2952357</v>
      </c>
      <c r="V4" s="71">
        <f t="shared" si="2"/>
        <v>2971989</v>
      </c>
      <c r="W4" s="71">
        <f t="shared" ref="W4" si="3">SUM(W5:W13)</f>
        <v>2976139</v>
      </c>
      <c r="DA4" s="88" t="s">
        <v>334</v>
      </c>
    </row>
    <row r="5" spans="1:105" ht="12" customHeight="1" x14ac:dyDescent="0.25">
      <c r="A5" s="28" t="s">
        <v>51</v>
      </c>
      <c r="B5" s="82">
        <v>474597</v>
      </c>
      <c r="C5" s="82">
        <v>471175</v>
      </c>
      <c r="D5" s="82">
        <v>471110</v>
      </c>
      <c r="E5" s="82">
        <v>476823</v>
      </c>
      <c r="F5" s="82">
        <v>484084</v>
      </c>
      <c r="G5" s="82">
        <v>481920</v>
      </c>
      <c r="H5" s="82">
        <v>456921</v>
      </c>
      <c r="I5" s="82">
        <v>420331</v>
      </c>
      <c r="J5" s="82">
        <v>380893</v>
      </c>
      <c r="K5" s="82">
        <v>351191</v>
      </c>
      <c r="L5" s="82">
        <v>354589</v>
      </c>
      <c r="M5" s="82">
        <v>366425</v>
      </c>
      <c r="N5" s="82">
        <v>370052</v>
      </c>
      <c r="O5" s="82">
        <v>354179</v>
      </c>
      <c r="P5" s="82">
        <v>318177</v>
      </c>
      <c r="Q5" s="82">
        <v>313502</v>
      </c>
      <c r="R5" s="82">
        <v>314568</v>
      </c>
      <c r="S5" s="82">
        <v>308721</v>
      </c>
      <c r="T5" s="82">
        <v>274326</v>
      </c>
      <c r="U5" s="82">
        <v>253628</v>
      </c>
      <c r="V5" s="82">
        <v>247857</v>
      </c>
      <c r="W5" s="82">
        <v>246145</v>
      </c>
      <c r="DA5" s="89" t="s">
        <v>335</v>
      </c>
    </row>
    <row r="6" spans="1:105" ht="12" customHeight="1" x14ac:dyDescent="0.25">
      <c r="A6" s="28" t="s">
        <v>74</v>
      </c>
      <c r="B6" s="82">
        <v>52</v>
      </c>
      <c r="C6" s="82">
        <v>56</v>
      </c>
      <c r="D6" s="82">
        <v>54</v>
      </c>
      <c r="E6" s="82">
        <v>53</v>
      </c>
      <c r="F6" s="82">
        <v>53</v>
      </c>
      <c r="G6" s="82">
        <v>54</v>
      </c>
      <c r="H6" s="82">
        <v>53</v>
      </c>
      <c r="I6" s="82">
        <v>56</v>
      </c>
      <c r="J6" s="82">
        <v>58</v>
      </c>
      <c r="K6" s="82">
        <v>110</v>
      </c>
      <c r="L6" s="82">
        <v>203</v>
      </c>
      <c r="M6" s="82">
        <v>405</v>
      </c>
      <c r="N6" s="82">
        <v>521</v>
      </c>
      <c r="O6" s="82">
        <v>869</v>
      </c>
      <c r="P6" s="82">
        <v>1290</v>
      </c>
      <c r="Q6" s="82">
        <v>1573</v>
      </c>
      <c r="R6" s="82">
        <v>1566</v>
      </c>
      <c r="S6" s="82">
        <v>1484</v>
      </c>
      <c r="T6" s="82">
        <v>1390</v>
      </c>
      <c r="U6" s="82">
        <v>1230</v>
      </c>
      <c r="V6" s="82">
        <v>1143</v>
      </c>
      <c r="W6" s="82">
        <v>1129</v>
      </c>
      <c r="DA6" s="89" t="s">
        <v>336</v>
      </c>
    </row>
    <row r="7" spans="1:105" ht="12" customHeight="1" x14ac:dyDescent="0.25">
      <c r="A7" s="28" t="s">
        <v>205</v>
      </c>
      <c r="B7" s="82">
        <v>5947</v>
      </c>
      <c r="C7" s="82">
        <v>5329</v>
      </c>
      <c r="D7" s="82">
        <v>4809</v>
      </c>
      <c r="E7" s="82">
        <v>4198</v>
      </c>
      <c r="F7" s="82">
        <v>3764</v>
      </c>
      <c r="G7" s="82">
        <v>2712</v>
      </c>
      <c r="H7" s="82">
        <v>2404</v>
      </c>
      <c r="I7" s="82">
        <v>2303</v>
      </c>
      <c r="J7" s="82">
        <v>2178</v>
      </c>
      <c r="K7" s="82">
        <v>2321</v>
      </c>
      <c r="L7" s="82">
        <v>2271</v>
      </c>
      <c r="M7" s="82">
        <v>2012</v>
      </c>
      <c r="N7" s="82">
        <v>1795</v>
      </c>
      <c r="O7" s="82">
        <v>1595</v>
      </c>
      <c r="P7" s="82">
        <v>1323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337</v>
      </c>
    </row>
    <row r="8" spans="1:105" ht="12" customHeight="1" x14ac:dyDescent="0.25">
      <c r="A8" s="28" t="s">
        <v>192</v>
      </c>
      <c r="B8" s="82">
        <v>643</v>
      </c>
      <c r="C8" s="82">
        <v>1270</v>
      </c>
      <c r="D8" s="82">
        <v>3092</v>
      </c>
      <c r="E8" s="82">
        <v>6941</v>
      </c>
      <c r="F8" s="82">
        <v>14239</v>
      </c>
      <c r="G8" s="82">
        <v>26637</v>
      </c>
      <c r="H8" s="82">
        <v>41437</v>
      </c>
      <c r="I8" s="82">
        <v>57687</v>
      </c>
      <c r="J8" s="82">
        <v>69934</v>
      </c>
      <c r="K8" s="82">
        <v>80265</v>
      </c>
      <c r="L8" s="82">
        <v>81770</v>
      </c>
      <c r="M8" s="82">
        <v>81973</v>
      </c>
      <c r="N8" s="82">
        <v>80259</v>
      </c>
      <c r="O8" s="82">
        <v>80248</v>
      </c>
      <c r="P8" s="82">
        <v>85631</v>
      </c>
      <c r="Q8" s="82">
        <v>96597</v>
      </c>
      <c r="R8" s="82">
        <v>111419</v>
      </c>
      <c r="S8" s="82">
        <v>129359</v>
      </c>
      <c r="T8" s="82">
        <v>149154</v>
      </c>
      <c r="U8" s="82">
        <v>168413</v>
      </c>
      <c r="V8" s="82">
        <v>188782</v>
      </c>
      <c r="W8" s="82">
        <v>211119</v>
      </c>
      <c r="DA8" s="89" t="s">
        <v>338</v>
      </c>
    </row>
    <row r="9" spans="1:105" ht="12" customHeight="1" x14ac:dyDescent="0.25">
      <c r="A9" s="28" t="s">
        <v>207</v>
      </c>
      <c r="B9" s="82">
        <v>739493</v>
      </c>
      <c r="C9" s="82">
        <v>784684</v>
      </c>
      <c r="D9" s="82">
        <v>867774</v>
      </c>
      <c r="E9" s="82">
        <v>930877</v>
      </c>
      <c r="F9" s="82">
        <v>980800</v>
      </c>
      <c r="G9" s="82">
        <v>990728</v>
      </c>
      <c r="H9" s="82">
        <v>1025264</v>
      </c>
      <c r="I9" s="82">
        <v>1098168</v>
      </c>
      <c r="J9" s="82">
        <v>1133887</v>
      </c>
      <c r="K9" s="82">
        <v>1150713</v>
      </c>
      <c r="L9" s="82">
        <v>1180390</v>
      </c>
      <c r="M9" s="82">
        <v>1181477</v>
      </c>
      <c r="N9" s="82">
        <v>1290650</v>
      </c>
      <c r="O9" s="82">
        <v>1360411</v>
      </c>
      <c r="P9" s="82">
        <v>1429090</v>
      </c>
      <c r="Q9" s="82">
        <v>1556424</v>
      </c>
      <c r="R9" s="82">
        <v>1561666</v>
      </c>
      <c r="S9" s="82">
        <v>1557325</v>
      </c>
      <c r="T9" s="82">
        <v>1598096</v>
      </c>
      <c r="U9" s="82">
        <v>1600605</v>
      </c>
      <c r="V9" s="82">
        <v>1622799</v>
      </c>
      <c r="W9" s="82">
        <v>1604053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1116096</v>
      </c>
      <c r="C11" s="82">
        <v>1094521</v>
      </c>
      <c r="D11" s="82">
        <v>957523</v>
      </c>
      <c r="E11" s="82">
        <v>926477</v>
      </c>
      <c r="F11" s="82">
        <v>899964</v>
      </c>
      <c r="G11" s="82">
        <v>886373</v>
      </c>
      <c r="H11" s="82">
        <v>845469</v>
      </c>
      <c r="I11" s="82">
        <v>807535</v>
      </c>
      <c r="J11" s="82">
        <v>755946</v>
      </c>
      <c r="K11" s="82">
        <v>721858</v>
      </c>
      <c r="L11" s="82">
        <v>676423</v>
      </c>
      <c r="M11" s="82">
        <v>644109</v>
      </c>
      <c r="N11" s="82">
        <v>629827</v>
      </c>
      <c r="O11" s="82">
        <v>638462</v>
      </c>
      <c r="P11" s="82">
        <v>660448</v>
      </c>
      <c r="Q11" s="82">
        <v>688966</v>
      </c>
      <c r="R11" s="82">
        <v>690916</v>
      </c>
      <c r="S11" s="82">
        <v>690174</v>
      </c>
      <c r="T11" s="82">
        <v>680108</v>
      </c>
      <c r="U11" s="82">
        <v>669398</v>
      </c>
      <c r="V11" s="82">
        <v>652549</v>
      </c>
      <c r="W11" s="82">
        <v>650740</v>
      </c>
      <c r="DA11" s="89" t="s">
        <v>341</v>
      </c>
    </row>
    <row r="12" spans="1:105" ht="12" customHeight="1" x14ac:dyDescent="0.25">
      <c r="A12" s="28" t="s">
        <v>95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DA12" s="89" t="s">
        <v>342</v>
      </c>
    </row>
    <row r="13" spans="1:105" ht="12" customHeight="1" x14ac:dyDescent="0.25">
      <c r="A13" s="73" t="s">
        <v>94</v>
      </c>
      <c r="B13" s="83">
        <v>441899</v>
      </c>
      <c r="C13" s="83">
        <v>417189</v>
      </c>
      <c r="D13" s="83">
        <v>383603</v>
      </c>
      <c r="E13" s="83">
        <v>330239</v>
      </c>
      <c r="F13" s="83">
        <v>281275</v>
      </c>
      <c r="G13" s="83">
        <v>265554</v>
      </c>
      <c r="H13" s="83">
        <v>261994</v>
      </c>
      <c r="I13" s="83">
        <v>269135</v>
      </c>
      <c r="J13" s="83">
        <v>291250</v>
      </c>
      <c r="K13" s="83">
        <v>308079</v>
      </c>
      <c r="L13" s="83">
        <v>315813</v>
      </c>
      <c r="M13" s="83">
        <v>313585</v>
      </c>
      <c r="N13" s="83">
        <v>306934</v>
      </c>
      <c r="O13" s="83">
        <v>297651</v>
      </c>
      <c r="P13" s="83">
        <v>290840</v>
      </c>
      <c r="Q13" s="83">
        <v>269471</v>
      </c>
      <c r="R13" s="83">
        <v>256558</v>
      </c>
      <c r="S13" s="83">
        <v>251232</v>
      </c>
      <c r="T13" s="83">
        <v>252915</v>
      </c>
      <c r="U13" s="83">
        <v>259083</v>
      </c>
      <c r="V13" s="83">
        <v>258859</v>
      </c>
      <c r="W13" s="83">
        <v>262953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2336828</v>
      </c>
      <c r="C14" s="85">
        <f t="shared" si="4"/>
        <v>2357035</v>
      </c>
      <c r="D14" s="85">
        <f t="shared" si="4"/>
        <v>2304362</v>
      </c>
      <c r="E14" s="85">
        <f t="shared" si="4"/>
        <v>2345369</v>
      </c>
      <c r="F14" s="85">
        <f t="shared" si="4"/>
        <v>2382904</v>
      </c>
      <c r="G14" s="85">
        <f t="shared" si="4"/>
        <v>2388424</v>
      </c>
      <c r="H14" s="85">
        <f t="shared" si="4"/>
        <v>2371548</v>
      </c>
      <c r="I14" s="85">
        <f t="shared" si="4"/>
        <v>2386080</v>
      </c>
      <c r="J14" s="85">
        <f t="shared" si="4"/>
        <v>2342896</v>
      </c>
      <c r="K14" s="85">
        <f t="shared" si="4"/>
        <v>2306458</v>
      </c>
      <c r="L14" s="85">
        <f t="shared" si="4"/>
        <v>2295646</v>
      </c>
      <c r="M14" s="85">
        <f t="shared" si="4"/>
        <v>2276401</v>
      </c>
      <c r="N14" s="85">
        <f t="shared" si="4"/>
        <v>2373104</v>
      </c>
      <c r="O14" s="85">
        <f t="shared" si="4"/>
        <v>2435764</v>
      </c>
      <c r="P14" s="85">
        <f t="shared" si="4"/>
        <v>2495959</v>
      </c>
      <c r="Q14" s="85">
        <f t="shared" si="4"/>
        <v>2657062</v>
      </c>
      <c r="R14" s="85">
        <f t="shared" ref="R14:V14" si="5">SUM(R5:R11)</f>
        <v>2680135</v>
      </c>
      <c r="S14" s="85">
        <f t="shared" si="5"/>
        <v>2687063</v>
      </c>
      <c r="T14" s="85">
        <f t="shared" si="5"/>
        <v>2703074</v>
      </c>
      <c r="U14" s="85">
        <f t="shared" si="5"/>
        <v>2693274</v>
      </c>
      <c r="V14" s="85">
        <f t="shared" si="5"/>
        <v>2713130</v>
      </c>
      <c r="W14" s="85">
        <f t="shared" ref="W14" si="6">SUM(W5:W11)</f>
        <v>2713186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98612</v>
      </c>
      <c r="C15" s="71">
        <f t="shared" si="7"/>
        <v>121608</v>
      </c>
      <c r="D15" s="71">
        <f t="shared" si="7"/>
        <v>154328</v>
      </c>
      <c r="E15" s="71">
        <f t="shared" si="7"/>
        <v>179363</v>
      </c>
      <c r="F15" s="71">
        <f t="shared" si="7"/>
        <v>209143</v>
      </c>
      <c r="G15" s="71">
        <f t="shared" si="7"/>
        <v>239404</v>
      </c>
      <c r="H15" s="71">
        <f t="shared" si="7"/>
        <v>271228</v>
      </c>
      <c r="I15" s="71">
        <f t="shared" si="7"/>
        <v>303612</v>
      </c>
      <c r="J15" s="71">
        <f t="shared" si="7"/>
        <v>367333</v>
      </c>
      <c r="K15" s="71">
        <f t="shared" si="7"/>
        <v>469951</v>
      </c>
      <c r="L15" s="71">
        <f t="shared" si="7"/>
        <v>536897</v>
      </c>
      <c r="M15" s="71">
        <f t="shared" si="7"/>
        <v>594531</v>
      </c>
      <c r="N15" s="71">
        <f t="shared" si="7"/>
        <v>717890</v>
      </c>
      <c r="O15" s="71">
        <f t="shared" si="7"/>
        <v>788921</v>
      </c>
      <c r="P15" s="71">
        <f t="shared" si="7"/>
        <v>888327</v>
      </c>
      <c r="Q15" s="71">
        <f t="shared" si="7"/>
        <v>942033</v>
      </c>
      <c r="R15" s="71">
        <f t="shared" si="7"/>
        <v>1027822</v>
      </c>
      <c r="S15" s="71">
        <f t="shared" si="7"/>
        <v>1094231</v>
      </c>
      <c r="T15" s="71">
        <f t="shared" si="7"/>
        <v>1162388</v>
      </c>
      <c r="U15" s="71">
        <f t="shared" si="7"/>
        <v>1239848</v>
      </c>
      <c r="V15" s="71">
        <f t="shared" si="7"/>
        <v>1311219</v>
      </c>
      <c r="W15" s="71">
        <f t="shared" si="7"/>
        <v>1367809</v>
      </c>
      <c r="DA15" s="88" t="s">
        <v>344</v>
      </c>
    </row>
    <row r="16" spans="1:105" ht="12" customHeight="1" x14ac:dyDescent="0.25">
      <c r="A16" s="28" t="s">
        <v>91</v>
      </c>
      <c r="B16" s="82">
        <v>98612</v>
      </c>
      <c r="C16" s="82">
        <v>121608</v>
      </c>
      <c r="D16" s="82">
        <v>154328</v>
      </c>
      <c r="E16" s="82">
        <v>179363</v>
      </c>
      <c r="F16" s="82">
        <v>209143</v>
      </c>
      <c r="G16" s="82">
        <v>239404</v>
      </c>
      <c r="H16" s="82">
        <v>271228</v>
      </c>
      <c r="I16" s="82">
        <v>303612</v>
      </c>
      <c r="J16" s="82">
        <v>367333</v>
      </c>
      <c r="K16" s="82">
        <v>469951</v>
      </c>
      <c r="L16" s="82">
        <v>536897</v>
      </c>
      <c r="M16" s="82">
        <v>594531</v>
      </c>
      <c r="N16" s="82">
        <v>717890</v>
      </c>
      <c r="O16" s="82">
        <v>788921</v>
      </c>
      <c r="P16" s="82">
        <v>888327</v>
      </c>
      <c r="Q16" s="82">
        <v>942033</v>
      </c>
      <c r="R16" s="82">
        <v>1027822</v>
      </c>
      <c r="S16" s="82">
        <v>1094231</v>
      </c>
      <c r="T16" s="82">
        <v>1162388</v>
      </c>
      <c r="U16" s="82">
        <v>1239848</v>
      </c>
      <c r="V16" s="82">
        <v>1311219</v>
      </c>
      <c r="W16" s="82">
        <v>1367809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2778727</v>
      </c>
      <c r="C17" s="71">
        <f t="shared" si="8"/>
        <v>2774224</v>
      </c>
      <c r="D17" s="71">
        <f t="shared" si="8"/>
        <v>2687965</v>
      </c>
      <c r="E17" s="71">
        <f t="shared" si="8"/>
        <v>2675608</v>
      </c>
      <c r="F17" s="71">
        <f t="shared" si="8"/>
        <v>2664179</v>
      </c>
      <c r="G17" s="71">
        <f t="shared" si="8"/>
        <v>2653978</v>
      </c>
      <c r="H17" s="71">
        <f t="shared" si="8"/>
        <v>2633542</v>
      </c>
      <c r="I17" s="71">
        <f t="shared" si="8"/>
        <v>2655215</v>
      </c>
      <c r="J17" s="71">
        <f t="shared" si="8"/>
        <v>2634146</v>
      </c>
      <c r="K17" s="71">
        <f t="shared" si="8"/>
        <v>2614537</v>
      </c>
      <c r="L17" s="71">
        <f t="shared" si="8"/>
        <v>2611459</v>
      </c>
      <c r="M17" s="71">
        <f t="shared" si="8"/>
        <v>2589986</v>
      </c>
      <c r="N17" s="71">
        <f t="shared" si="8"/>
        <v>2680038</v>
      </c>
      <c r="O17" s="71">
        <f t="shared" si="8"/>
        <v>2733415</v>
      </c>
      <c r="P17" s="71">
        <f t="shared" si="8"/>
        <v>2786799</v>
      </c>
      <c r="Q17" s="71">
        <f t="shared" si="8"/>
        <v>2926533</v>
      </c>
      <c r="R17" s="71">
        <f t="shared" ref="R17:V17" si="9">SUM(R18:R25)</f>
        <v>2936693</v>
      </c>
      <c r="S17" s="71">
        <f t="shared" si="9"/>
        <v>2938295</v>
      </c>
      <c r="T17" s="71">
        <f t="shared" si="9"/>
        <v>2955989</v>
      </c>
      <c r="U17" s="71">
        <f t="shared" si="9"/>
        <v>2952357</v>
      </c>
      <c r="V17" s="71">
        <f t="shared" si="9"/>
        <v>2971989</v>
      </c>
      <c r="W17" s="71">
        <f t="shared" ref="W17" si="10">SUM(W18:W25)</f>
        <v>2976139</v>
      </c>
      <c r="DA17" s="88" t="s">
        <v>346</v>
      </c>
    </row>
    <row r="18" spans="1:105" ht="12" customHeight="1" x14ac:dyDescent="0.25">
      <c r="A18" s="28" t="s">
        <v>51</v>
      </c>
      <c r="B18" s="82">
        <v>9851</v>
      </c>
      <c r="C18" s="82">
        <v>10404</v>
      </c>
      <c r="D18" s="82">
        <v>13266</v>
      </c>
      <c r="E18" s="82">
        <v>15124</v>
      </c>
      <c r="F18" s="82">
        <v>16104</v>
      </c>
      <c r="G18" s="82">
        <v>16774</v>
      </c>
      <c r="H18" s="82">
        <v>17704</v>
      </c>
      <c r="I18" s="82">
        <v>17973</v>
      </c>
      <c r="J18" s="82">
        <v>18055</v>
      </c>
      <c r="K18" s="82">
        <v>19024</v>
      </c>
      <c r="L18" s="82">
        <v>20547</v>
      </c>
      <c r="M18" s="82">
        <v>20906</v>
      </c>
      <c r="N18" s="82">
        <v>21139</v>
      </c>
      <c r="O18" s="82">
        <v>20758</v>
      </c>
      <c r="P18" s="82">
        <v>20549</v>
      </c>
      <c r="Q18" s="82">
        <v>19996</v>
      </c>
      <c r="R18" s="82">
        <v>20574</v>
      </c>
      <c r="S18" s="82">
        <v>20177</v>
      </c>
      <c r="T18" s="82">
        <v>17647</v>
      </c>
      <c r="U18" s="82">
        <v>16656</v>
      </c>
      <c r="V18" s="82">
        <v>16376</v>
      </c>
      <c r="W18" s="82">
        <v>16045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11491</v>
      </c>
      <c r="C19" s="82">
        <v>11073</v>
      </c>
      <c r="D19" s="82">
        <v>10383</v>
      </c>
      <c r="E19" s="82">
        <v>9966</v>
      </c>
      <c r="F19" s="82">
        <v>9637</v>
      </c>
      <c r="G19" s="82">
        <v>9352</v>
      </c>
      <c r="H19" s="82">
        <v>9149</v>
      </c>
      <c r="I19" s="82">
        <v>8885</v>
      </c>
      <c r="J19" s="82">
        <v>8451</v>
      </c>
      <c r="K19" s="82">
        <v>8035</v>
      </c>
      <c r="L19" s="82">
        <v>7769</v>
      </c>
      <c r="M19" s="82">
        <v>7628</v>
      </c>
      <c r="N19" s="82">
        <v>7581</v>
      </c>
      <c r="O19" s="82">
        <v>7414</v>
      </c>
      <c r="P19" s="82">
        <v>7060</v>
      </c>
      <c r="Q19" s="82">
        <v>6430</v>
      </c>
      <c r="R19" s="82">
        <v>5609</v>
      </c>
      <c r="S19" s="82">
        <v>4911</v>
      </c>
      <c r="T19" s="82">
        <v>4487</v>
      </c>
      <c r="U19" s="82">
        <v>4273</v>
      </c>
      <c r="V19" s="82">
        <v>4207</v>
      </c>
      <c r="W19" s="82">
        <v>4211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349</v>
      </c>
    </row>
    <row r="21" spans="1:105" ht="12" customHeight="1" x14ac:dyDescent="0.25">
      <c r="A21" s="28" t="s">
        <v>192</v>
      </c>
      <c r="B21" s="82">
        <v>225</v>
      </c>
      <c r="C21" s="82">
        <v>668</v>
      </c>
      <c r="D21" s="82">
        <v>1528</v>
      </c>
      <c r="E21" s="82">
        <v>3417</v>
      </c>
      <c r="F21" s="82">
        <v>6989</v>
      </c>
      <c r="G21" s="82">
        <v>13078</v>
      </c>
      <c r="H21" s="82">
        <v>20350</v>
      </c>
      <c r="I21" s="82">
        <v>28336</v>
      </c>
      <c r="J21" s="82">
        <v>34331</v>
      </c>
      <c r="K21" s="82">
        <v>39370</v>
      </c>
      <c r="L21" s="82">
        <v>40203</v>
      </c>
      <c r="M21" s="82">
        <v>40409</v>
      </c>
      <c r="N21" s="82">
        <v>39635</v>
      </c>
      <c r="O21" s="82">
        <v>40868</v>
      </c>
      <c r="P21" s="82">
        <v>46770</v>
      </c>
      <c r="Q21" s="82">
        <v>59019</v>
      </c>
      <c r="R21" s="82">
        <v>70238</v>
      </c>
      <c r="S21" s="82">
        <v>79203</v>
      </c>
      <c r="T21" s="82">
        <v>89251</v>
      </c>
      <c r="U21" s="82">
        <v>98161</v>
      </c>
      <c r="V21" s="82">
        <v>106825</v>
      </c>
      <c r="W21" s="82">
        <v>111259</v>
      </c>
      <c r="DA21" s="89" t="s">
        <v>350</v>
      </c>
    </row>
    <row r="22" spans="1:105" ht="12" customHeight="1" x14ac:dyDescent="0.25">
      <c r="A22" s="28" t="s">
        <v>207</v>
      </c>
      <c r="B22" s="82">
        <v>61275</v>
      </c>
      <c r="C22" s="82">
        <v>66194</v>
      </c>
      <c r="D22" s="82">
        <v>70752</v>
      </c>
      <c r="E22" s="82">
        <v>76735</v>
      </c>
      <c r="F22" s="82">
        <v>86096</v>
      </c>
      <c r="G22" s="82">
        <v>94498</v>
      </c>
      <c r="H22" s="82">
        <v>104182</v>
      </c>
      <c r="I22" s="82">
        <v>115146</v>
      </c>
      <c r="J22" s="82">
        <v>126437</v>
      </c>
      <c r="K22" s="82">
        <v>136952</v>
      </c>
      <c r="L22" s="82">
        <v>146325</v>
      </c>
      <c r="M22" s="82">
        <v>150159</v>
      </c>
      <c r="N22" s="82">
        <v>155480</v>
      </c>
      <c r="O22" s="82">
        <v>158230</v>
      </c>
      <c r="P22" s="82">
        <v>155411</v>
      </c>
      <c r="Q22" s="82">
        <v>145299</v>
      </c>
      <c r="R22" s="82">
        <v>137624</v>
      </c>
      <c r="S22" s="82">
        <v>131904</v>
      </c>
      <c r="T22" s="82">
        <v>132324</v>
      </c>
      <c r="U22" s="82">
        <v>132246</v>
      </c>
      <c r="V22" s="82">
        <v>132536</v>
      </c>
      <c r="W22" s="82">
        <v>131386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988213</v>
      </c>
      <c r="C24" s="82">
        <v>975123</v>
      </c>
      <c r="D24" s="82">
        <v>892080</v>
      </c>
      <c r="E24" s="82">
        <v>874645</v>
      </c>
      <c r="F24" s="82">
        <v>862686</v>
      </c>
      <c r="G24" s="82">
        <v>862991</v>
      </c>
      <c r="H24" s="82">
        <v>827974</v>
      </c>
      <c r="I24" s="82">
        <v>791674</v>
      </c>
      <c r="J24" s="82">
        <v>741342</v>
      </c>
      <c r="K24" s="82">
        <v>707818</v>
      </c>
      <c r="L24" s="82">
        <v>663808</v>
      </c>
      <c r="M24" s="82">
        <v>631441</v>
      </c>
      <c r="N24" s="82">
        <v>614826</v>
      </c>
      <c r="O24" s="82">
        <v>617253</v>
      </c>
      <c r="P24" s="82">
        <v>633759</v>
      </c>
      <c r="Q24" s="82">
        <v>665006</v>
      </c>
      <c r="R24" s="82">
        <v>666513</v>
      </c>
      <c r="S24" s="82">
        <v>666089</v>
      </c>
      <c r="T24" s="82">
        <v>651446</v>
      </c>
      <c r="U24" s="82">
        <v>638137</v>
      </c>
      <c r="V24" s="82">
        <v>622166</v>
      </c>
      <c r="W24" s="82">
        <v>623472</v>
      </c>
      <c r="DA24" s="89" t="s">
        <v>353</v>
      </c>
    </row>
    <row r="25" spans="1:105" ht="12" customHeight="1" x14ac:dyDescent="0.25">
      <c r="A25" s="73" t="s">
        <v>53</v>
      </c>
      <c r="B25" s="83">
        <v>1707672</v>
      </c>
      <c r="C25" s="83">
        <v>1710762</v>
      </c>
      <c r="D25" s="83">
        <v>1699956</v>
      </c>
      <c r="E25" s="83">
        <v>1695721</v>
      </c>
      <c r="F25" s="83">
        <v>1682667</v>
      </c>
      <c r="G25" s="83">
        <v>1657285</v>
      </c>
      <c r="H25" s="83">
        <v>1654183</v>
      </c>
      <c r="I25" s="83">
        <v>1693201</v>
      </c>
      <c r="J25" s="83">
        <v>1705530</v>
      </c>
      <c r="K25" s="83">
        <v>1703338</v>
      </c>
      <c r="L25" s="83">
        <v>1732807</v>
      </c>
      <c r="M25" s="83">
        <v>1739443</v>
      </c>
      <c r="N25" s="83">
        <v>1841377</v>
      </c>
      <c r="O25" s="83">
        <v>1888892</v>
      </c>
      <c r="P25" s="83">
        <v>1923250</v>
      </c>
      <c r="Q25" s="83">
        <v>2030783</v>
      </c>
      <c r="R25" s="83">
        <v>2036135</v>
      </c>
      <c r="S25" s="83">
        <v>2036011</v>
      </c>
      <c r="T25" s="83">
        <v>2060834</v>
      </c>
      <c r="U25" s="83">
        <v>2062884</v>
      </c>
      <c r="V25" s="83">
        <v>2089879</v>
      </c>
      <c r="W25" s="83">
        <v>2089766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124879</v>
      </c>
      <c r="M26" s="85">
        <v>144585</v>
      </c>
      <c r="N26" s="85">
        <v>156890</v>
      </c>
      <c r="O26" s="85">
        <v>179418</v>
      </c>
      <c r="P26" s="85">
        <v>190690</v>
      </c>
      <c r="Q26" s="85">
        <v>191512</v>
      </c>
      <c r="R26" s="85">
        <v>193697</v>
      </c>
      <c r="S26" s="85">
        <v>195789</v>
      </c>
      <c r="T26" s="85">
        <v>196205</v>
      </c>
      <c r="U26" s="85">
        <v>205242</v>
      </c>
      <c r="V26" s="85">
        <v>205648</v>
      </c>
      <c r="W26" s="85">
        <v>205811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2778727</v>
      </c>
      <c r="C27" s="71">
        <f t="shared" si="11"/>
        <v>2774224</v>
      </c>
      <c r="D27" s="71">
        <f t="shared" si="11"/>
        <v>2687965</v>
      </c>
      <c r="E27" s="71">
        <f t="shared" si="11"/>
        <v>2675608</v>
      </c>
      <c r="F27" s="71">
        <f t="shared" si="11"/>
        <v>2664179</v>
      </c>
      <c r="G27" s="71">
        <f t="shared" si="11"/>
        <v>2653978</v>
      </c>
      <c r="H27" s="71">
        <f t="shared" si="11"/>
        <v>2633542</v>
      </c>
      <c r="I27" s="71">
        <f t="shared" si="11"/>
        <v>2655215</v>
      </c>
      <c r="J27" s="71">
        <f t="shared" si="11"/>
        <v>2634146</v>
      </c>
      <c r="K27" s="71">
        <f t="shared" si="11"/>
        <v>2614537</v>
      </c>
      <c r="L27" s="71">
        <f t="shared" si="11"/>
        <v>2611459</v>
      </c>
      <c r="M27" s="71">
        <f t="shared" si="11"/>
        <v>2589986</v>
      </c>
      <c r="N27" s="71">
        <f t="shared" si="11"/>
        <v>2680038</v>
      </c>
      <c r="O27" s="71">
        <f t="shared" si="11"/>
        <v>2733415</v>
      </c>
      <c r="P27" s="71">
        <f t="shared" si="11"/>
        <v>2786799</v>
      </c>
      <c r="Q27" s="71">
        <f t="shared" si="11"/>
        <v>2926533</v>
      </c>
      <c r="R27" s="71">
        <f t="shared" ref="R27:V27" si="12">SUM(R28:R32)</f>
        <v>2936693</v>
      </c>
      <c r="S27" s="71">
        <f t="shared" si="12"/>
        <v>2938295</v>
      </c>
      <c r="T27" s="71">
        <f t="shared" si="12"/>
        <v>2955989</v>
      </c>
      <c r="U27" s="71">
        <f t="shared" si="12"/>
        <v>2952357</v>
      </c>
      <c r="V27" s="71">
        <f t="shared" si="12"/>
        <v>2971989</v>
      </c>
      <c r="W27" s="71">
        <f t="shared" ref="W27" si="13">SUM(W28:W32)</f>
        <v>2976139</v>
      </c>
      <c r="DA27" s="88" t="s">
        <v>356</v>
      </c>
    </row>
    <row r="28" spans="1:105" ht="12" customHeight="1" x14ac:dyDescent="0.25">
      <c r="A28" s="28" t="s">
        <v>51</v>
      </c>
      <c r="B28" s="82">
        <v>128785</v>
      </c>
      <c r="C28" s="82">
        <v>131150</v>
      </c>
      <c r="D28" s="82">
        <v>149763</v>
      </c>
      <c r="E28" s="82">
        <v>154438</v>
      </c>
      <c r="F28" s="82">
        <v>155544</v>
      </c>
      <c r="G28" s="82">
        <v>155000</v>
      </c>
      <c r="H28" s="82">
        <v>146853</v>
      </c>
      <c r="I28" s="82">
        <v>135126</v>
      </c>
      <c r="J28" s="82">
        <v>122377</v>
      </c>
      <c r="K28" s="82">
        <v>107455</v>
      </c>
      <c r="L28" s="82">
        <v>107731</v>
      </c>
      <c r="M28" s="82">
        <v>106512</v>
      </c>
      <c r="N28" s="82">
        <v>103897</v>
      </c>
      <c r="O28" s="82">
        <v>87591</v>
      </c>
      <c r="P28" s="82">
        <v>64549</v>
      </c>
      <c r="Q28" s="82">
        <v>39045</v>
      </c>
      <c r="R28" s="82">
        <v>27428</v>
      </c>
      <c r="S28" s="82">
        <v>22043</v>
      </c>
      <c r="T28" s="82">
        <v>19400</v>
      </c>
      <c r="U28" s="82">
        <v>17719</v>
      </c>
      <c r="V28" s="82">
        <v>16693</v>
      </c>
      <c r="W28" s="82">
        <v>18441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170311</v>
      </c>
      <c r="C29" s="82">
        <v>192363</v>
      </c>
      <c r="D29" s="82">
        <v>236655</v>
      </c>
      <c r="E29" s="82">
        <v>280264</v>
      </c>
      <c r="F29" s="82">
        <v>302661</v>
      </c>
      <c r="G29" s="82">
        <v>308131</v>
      </c>
      <c r="H29" s="82">
        <v>307313</v>
      </c>
      <c r="I29" s="82">
        <v>299117</v>
      </c>
      <c r="J29" s="82">
        <v>291930</v>
      </c>
      <c r="K29" s="82">
        <v>289174</v>
      </c>
      <c r="L29" s="82">
        <v>284261</v>
      </c>
      <c r="M29" s="82">
        <v>287457</v>
      </c>
      <c r="N29" s="82">
        <v>292534</v>
      </c>
      <c r="O29" s="82">
        <v>309086</v>
      </c>
      <c r="P29" s="82">
        <v>319611</v>
      </c>
      <c r="Q29" s="82">
        <v>327279</v>
      </c>
      <c r="R29" s="82">
        <v>315343</v>
      </c>
      <c r="S29" s="82">
        <v>286473</v>
      </c>
      <c r="T29" s="82">
        <v>256774</v>
      </c>
      <c r="U29" s="82">
        <v>236515</v>
      </c>
      <c r="V29" s="82">
        <v>222991</v>
      </c>
      <c r="W29" s="82">
        <v>220133</v>
      </c>
      <c r="DA29" s="89" t="s">
        <v>358</v>
      </c>
    </row>
    <row r="30" spans="1:105" ht="12" customHeight="1" x14ac:dyDescent="0.25">
      <c r="A30" s="28" t="s">
        <v>192</v>
      </c>
      <c r="B30" s="82">
        <v>315</v>
      </c>
      <c r="C30" s="82">
        <v>637</v>
      </c>
      <c r="D30" s="82">
        <v>1583</v>
      </c>
      <c r="E30" s="82">
        <v>3563</v>
      </c>
      <c r="F30" s="82">
        <v>7313</v>
      </c>
      <c r="G30" s="82">
        <v>13686</v>
      </c>
      <c r="H30" s="82">
        <v>21300</v>
      </c>
      <c r="I30" s="82">
        <v>29667</v>
      </c>
      <c r="J30" s="82">
        <v>35942</v>
      </c>
      <c r="K30" s="82">
        <v>41211</v>
      </c>
      <c r="L30" s="82">
        <v>42109</v>
      </c>
      <c r="M30" s="82">
        <v>42346</v>
      </c>
      <c r="N30" s="82">
        <v>41554</v>
      </c>
      <c r="O30" s="82">
        <v>39800</v>
      </c>
      <c r="P30" s="82">
        <v>39385</v>
      </c>
      <c r="Q30" s="82">
        <v>39224</v>
      </c>
      <c r="R30" s="82">
        <v>41879</v>
      </c>
      <c r="S30" s="82">
        <v>44956</v>
      </c>
      <c r="T30" s="82">
        <v>50092</v>
      </c>
      <c r="U30" s="82">
        <v>54204</v>
      </c>
      <c r="V30" s="82">
        <v>57823</v>
      </c>
      <c r="W30" s="82">
        <v>59767</v>
      </c>
      <c r="DA30" s="89" t="s">
        <v>359</v>
      </c>
    </row>
    <row r="31" spans="1:105" ht="12" customHeight="1" x14ac:dyDescent="0.25">
      <c r="A31" s="28" t="s">
        <v>207</v>
      </c>
      <c r="B31" s="82">
        <v>102231</v>
      </c>
      <c r="C31" s="82">
        <v>110739</v>
      </c>
      <c r="D31" s="82">
        <v>120636</v>
      </c>
      <c r="E31" s="82">
        <v>127895</v>
      </c>
      <c r="F31" s="82">
        <v>138324</v>
      </c>
      <c r="G31" s="82">
        <v>144260</v>
      </c>
      <c r="H31" s="82">
        <v>151097</v>
      </c>
      <c r="I31" s="82">
        <v>158484</v>
      </c>
      <c r="J31" s="82">
        <v>165291</v>
      </c>
      <c r="K31" s="82">
        <v>170162</v>
      </c>
      <c r="L31" s="82">
        <v>173118</v>
      </c>
      <c r="M31" s="82">
        <v>175601</v>
      </c>
      <c r="N31" s="82">
        <v>181896</v>
      </c>
      <c r="O31" s="82">
        <v>194495</v>
      </c>
      <c r="P31" s="82">
        <v>214472</v>
      </c>
      <c r="Q31" s="82">
        <v>248642</v>
      </c>
      <c r="R31" s="82">
        <v>269584</v>
      </c>
      <c r="S31" s="82">
        <v>276952</v>
      </c>
      <c r="T31" s="82">
        <v>278065</v>
      </c>
      <c r="U31" s="82">
        <v>275894</v>
      </c>
      <c r="V31" s="82">
        <v>271051</v>
      </c>
      <c r="W31" s="82">
        <v>269920</v>
      </c>
      <c r="DA31" s="89" t="s">
        <v>360</v>
      </c>
    </row>
    <row r="32" spans="1:105" ht="12" customHeight="1" x14ac:dyDescent="0.25">
      <c r="A32" s="32" t="s">
        <v>53</v>
      </c>
      <c r="B32" s="86">
        <v>2377085</v>
      </c>
      <c r="C32" s="86">
        <v>2339335</v>
      </c>
      <c r="D32" s="86">
        <v>2179328</v>
      </c>
      <c r="E32" s="86">
        <v>2109448</v>
      </c>
      <c r="F32" s="86">
        <v>2060337</v>
      </c>
      <c r="G32" s="86">
        <v>2032901</v>
      </c>
      <c r="H32" s="86">
        <v>2006979</v>
      </c>
      <c r="I32" s="86">
        <v>2032821</v>
      </c>
      <c r="J32" s="86">
        <v>2018606</v>
      </c>
      <c r="K32" s="86">
        <v>2006535</v>
      </c>
      <c r="L32" s="86">
        <v>2004240</v>
      </c>
      <c r="M32" s="86">
        <v>1978070</v>
      </c>
      <c r="N32" s="86">
        <v>2060157</v>
      </c>
      <c r="O32" s="86">
        <v>2102443</v>
      </c>
      <c r="P32" s="86">
        <v>2148782</v>
      </c>
      <c r="Q32" s="86">
        <v>2272343</v>
      </c>
      <c r="R32" s="86">
        <v>2282459</v>
      </c>
      <c r="S32" s="86">
        <v>2307871</v>
      </c>
      <c r="T32" s="86">
        <v>2351658</v>
      </c>
      <c r="U32" s="86">
        <v>2368025</v>
      </c>
      <c r="V32" s="86">
        <v>2403431</v>
      </c>
      <c r="W32" s="86">
        <v>2407878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1784.5074898389175</v>
      </c>
      <c r="C3" s="65">
        <f t="shared" si="0"/>
        <v>1650.4164859735595</v>
      </c>
      <c r="D3" s="65">
        <f t="shared" si="0"/>
        <v>1793.563878922374</v>
      </c>
      <c r="E3" s="65">
        <f t="shared" si="0"/>
        <v>1901.9590563253723</v>
      </c>
      <c r="F3" s="65">
        <f t="shared" si="0"/>
        <v>1746.6980955498493</v>
      </c>
      <c r="G3" s="65">
        <f t="shared" si="0"/>
        <v>1736.2683387133141</v>
      </c>
      <c r="H3" s="65">
        <f t="shared" si="0"/>
        <v>1791.9681365890276</v>
      </c>
      <c r="I3" s="65">
        <f t="shared" si="0"/>
        <v>1678.6857570095417</v>
      </c>
      <c r="J3" s="65">
        <f t="shared" si="0"/>
        <v>1723.3869009606196</v>
      </c>
      <c r="K3" s="65">
        <f t="shared" si="0"/>
        <v>1712.7814801595503</v>
      </c>
      <c r="L3" s="65">
        <f t="shared" si="0"/>
        <v>1836.6582737493566</v>
      </c>
      <c r="M3" s="65">
        <f t="shared" si="0"/>
        <v>1964.093714758719</v>
      </c>
      <c r="N3" s="65">
        <f t="shared" si="0"/>
        <v>1929.9473184352905</v>
      </c>
      <c r="O3" s="65">
        <f t="shared" si="0"/>
        <v>1812.7138920078935</v>
      </c>
      <c r="P3" s="65">
        <f t="shared" si="0"/>
        <v>1735.2486365750428</v>
      </c>
      <c r="Q3" s="65">
        <f t="shared" si="0"/>
        <v>1752.7915177285479</v>
      </c>
      <c r="R3" s="65">
        <f t="shared" ref="R3:V3" si="1">SUM(R4,R15,R17,R27)</f>
        <v>1809.1679277730009</v>
      </c>
      <c r="S3" s="65">
        <f t="shared" si="1"/>
        <v>1858.2873650520692</v>
      </c>
      <c r="T3" s="65">
        <f t="shared" si="1"/>
        <v>1777.0797124295395</v>
      </c>
      <c r="U3" s="65">
        <f t="shared" si="1"/>
        <v>1714.4341454093819</v>
      </c>
      <c r="V3" s="65">
        <f t="shared" si="1"/>
        <v>1912.452111397726</v>
      </c>
      <c r="W3" s="65">
        <f t="shared" ref="W3" si="2">SUM(W4,W15,W17,W27)</f>
        <v>1908.79595395051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1351.7448193728251</v>
      </c>
      <c r="C4" s="69">
        <f t="shared" si="3"/>
        <v>1217.5061669158786</v>
      </c>
      <c r="D4" s="69">
        <f t="shared" si="3"/>
        <v>1362.3798181249829</v>
      </c>
      <c r="E4" s="69">
        <f t="shared" si="3"/>
        <v>1469.1436956580715</v>
      </c>
      <c r="F4" s="69">
        <f t="shared" si="3"/>
        <v>1312.5274016790006</v>
      </c>
      <c r="G4" s="69">
        <f t="shared" si="3"/>
        <v>1288.6669515609569</v>
      </c>
      <c r="H4" s="69">
        <f t="shared" si="3"/>
        <v>1342.1795670788738</v>
      </c>
      <c r="I4" s="69">
        <f t="shared" si="3"/>
        <v>1221.0403155443325</v>
      </c>
      <c r="J4" s="69">
        <f t="shared" si="3"/>
        <v>1241.8298506089832</v>
      </c>
      <c r="K4" s="69">
        <f t="shared" si="3"/>
        <v>1214.5644280459674</v>
      </c>
      <c r="L4" s="69">
        <f t="shared" si="3"/>
        <v>1335.8381128293936</v>
      </c>
      <c r="M4" s="69">
        <f t="shared" si="3"/>
        <v>1443.8826761941623</v>
      </c>
      <c r="N4" s="69">
        <f t="shared" si="3"/>
        <v>1418.7837284734142</v>
      </c>
      <c r="O4" s="69">
        <f t="shared" si="3"/>
        <v>1323.8249670117448</v>
      </c>
      <c r="P4" s="69">
        <f t="shared" si="3"/>
        <v>1246.835565073919</v>
      </c>
      <c r="Q4" s="69">
        <f t="shared" si="3"/>
        <v>1217.8279388374876</v>
      </c>
      <c r="R4" s="69">
        <f t="shared" ref="R4:V4" si="4">SUM(R5:R14)</f>
        <v>1277.5894086273488</v>
      </c>
      <c r="S4" s="69">
        <f t="shared" si="4"/>
        <v>1309.8920226254863</v>
      </c>
      <c r="T4" s="69">
        <f t="shared" si="4"/>
        <v>1233.4101319337374</v>
      </c>
      <c r="U4" s="69">
        <f t="shared" si="4"/>
        <v>1185.3403127100835</v>
      </c>
      <c r="V4" s="69">
        <f t="shared" si="4"/>
        <v>1354.5276286028388</v>
      </c>
      <c r="W4" s="69">
        <f t="shared" ref="W4" si="5">SUM(W5:W14)</f>
        <v>1325.0435459049431</v>
      </c>
      <c r="DA4" s="88" t="s">
        <v>245</v>
      </c>
    </row>
    <row r="5" spans="1:105" ht="12" customHeight="1" x14ac:dyDescent="0.25">
      <c r="A5" s="28" t="s">
        <v>51</v>
      </c>
      <c r="B5" s="72">
        <v>229.80065764320184</v>
      </c>
      <c r="C5" s="72">
        <v>148.66354707668526</v>
      </c>
      <c r="D5" s="72">
        <v>273.26377318279827</v>
      </c>
      <c r="E5" s="72">
        <v>324.71221454196655</v>
      </c>
      <c r="F5" s="72">
        <v>244.73571429689102</v>
      </c>
      <c r="G5" s="72">
        <v>221.5130994838691</v>
      </c>
      <c r="H5" s="72">
        <v>237.48365916779019</v>
      </c>
      <c r="I5" s="72">
        <v>200.38118630411799</v>
      </c>
      <c r="J5" s="72">
        <v>186.31423423637798</v>
      </c>
      <c r="K5" s="72">
        <v>128.29213672431587</v>
      </c>
      <c r="L5" s="72">
        <v>179.86410623865476</v>
      </c>
      <c r="M5" s="72">
        <v>225.95931498996836</v>
      </c>
      <c r="N5" s="72">
        <v>219.05952995127532</v>
      </c>
      <c r="O5" s="72">
        <v>179.12461545810658</v>
      </c>
      <c r="P5" s="72">
        <v>124.81268749402881</v>
      </c>
      <c r="Q5" s="72">
        <v>129.39408062389481</v>
      </c>
      <c r="R5" s="72">
        <v>146.00324352727608</v>
      </c>
      <c r="S5" s="72">
        <v>153.84620237779868</v>
      </c>
      <c r="T5" s="72">
        <v>111.20088372981743</v>
      </c>
      <c r="U5" s="72">
        <v>99.191511489717243</v>
      </c>
      <c r="V5" s="72">
        <v>96.378608995368424</v>
      </c>
      <c r="W5" s="72">
        <v>134.12047871426884</v>
      </c>
      <c r="DA5" s="89" t="s">
        <v>363</v>
      </c>
    </row>
    <row r="6" spans="1:105" ht="12" customHeight="1" x14ac:dyDescent="0.25">
      <c r="A6" s="28" t="s">
        <v>74</v>
      </c>
      <c r="B6" s="72">
        <v>2.9651961730658982E-2</v>
      </c>
      <c r="C6" s="72">
        <v>3.3113919016592774E-2</v>
      </c>
      <c r="D6" s="72">
        <v>3.3701317112896582E-2</v>
      </c>
      <c r="E6" s="72">
        <v>3.2848020474816046E-2</v>
      </c>
      <c r="F6" s="72">
        <v>3.2852650105049015E-2</v>
      </c>
      <c r="G6" s="72">
        <v>3.2535252587159391E-2</v>
      </c>
      <c r="H6" s="72">
        <v>3.1025161269429443E-2</v>
      </c>
      <c r="I6" s="72">
        <v>3.1424239600706727E-2</v>
      </c>
      <c r="J6" s="72">
        <v>3.0376372039000898E-2</v>
      </c>
      <c r="K6" s="72">
        <v>3.332312987058117E-2</v>
      </c>
      <c r="L6" s="72">
        <v>3.7594344129161066E-2</v>
      </c>
      <c r="M6" s="72">
        <v>0.33227285755230096</v>
      </c>
      <c r="N6" s="72">
        <v>0.27554218018534365</v>
      </c>
      <c r="O6" s="72">
        <v>0.36255851724467186</v>
      </c>
      <c r="P6" s="72">
        <v>0.34605904270564741</v>
      </c>
      <c r="Q6" s="72">
        <v>1.2667813126970413</v>
      </c>
      <c r="R6" s="72">
        <v>1.0228432215534473</v>
      </c>
      <c r="S6" s="72">
        <v>0.6526607432884326</v>
      </c>
      <c r="T6" s="72">
        <v>0.59435368300372071</v>
      </c>
      <c r="U6" s="72">
        <v>0.5328556415400848</v>
      </c>
      <c r="V6" s="72">
        <v>0.54718639533772884</v>
      </c>
      <c r="W6" s="72">
        <v>0.56363810069743203</v>
      </c>
      <c r="DA6" s="89" t="s">
        <v>364</v>
      </c>
    </row>
    <row r="7" spans="1:105" ht="12" customHeight="1" x14ac:dyDescent="0.25">
      <c r="A7" s="28" t="s">
        <v>205</v>
      </c>
      <c r="B7" s="72">
        <v>4.1081685296646597</v>
      </c>
      <c r="C7" s="72">
        <v>3.081083404987103</v>
      </c>
      <c r="D7" s="72">
        <v>3.0810834049871012</v>
      </c>
      <c r="E7" s="72">
        <v>3.0810834049871012</v>
      </c>
      <c r="F7" s="72">
        <v>3.0810834049871012</v>
      </c>
      <c r="G7" s="72">
        <v>1.0269991401547713</v>
      </c>
      <c r="H7" s="72">
        <v>2</v>
      </c>
      <c r="I7" s="72">
        <v>1.0103181427343095</v>
      </c>
      <c r="J7" s="72">
        <v>1.0103181427343095</v>
      </c>
      <c r="K7" s="72">
        <v>2.0206362854686155</v>
      </c>
      <c r="L7" s="72">
        <v>2.0206362854686151</v>
      </c>
      <c r="M7" s="72">
        <v>1.0103181427343098</v>
      </c>
      <c r="N7" s="72">
        <v>1.0103181427343095</v>
      </c>
      <c r="O7" s="72">
        <v>0.99999999999999989</v>
      </c>
      <c r="P7" s="72">
        <v>1.0103181427343093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365</v>
      </c>
    </row>
    <row r="8" spans="1:105" ht="12" customHeight="1" x14ac:dyDescent="0.25">
      <c r="A8" s="28" t="s">
        <v>192</v>
      </c>
      <c r="B8" s="72">
        <v>0.16467847488770865</v>
      </c>
      <c r="C8" s="72">
        <v>0.65720621918468014</v>
      </c>
      <c r="D8" s="72">
        <v>1.0707632017603508</v>
      </c>
      <c r="E8" s="72">
        <v>2.6376768633586694</v>
      </c>
      <c r="F8" s="72">
        <v>4.8024951394555826</v>
      </c>
      <c r="G8" s="72">
        <v>11.643092226037576</v>
      </c>
      <c r="H8" s="72">
        <v>20.353647121579435</v>
      </c>
      <c r="I8" s="72">
        <v>26.750017692855899</v>
      </c>
      <c r="J8" s="72">
        <v>31.611696851139502</v>
      </c>
      <c r="K8" s="72">
        <v>40.92191990420902</v>
      </c>
      <c r="L8" s="72">
        <v>40.473289101487595</v>
      </c>
      <c r="M8" s="72">
        <v>46.328862138148473</v>
      </c>
      <c r="N8" s="72">
        <v>44.249622623483326</v>
      </c>
      <c r="O8" s="72">
        <v>37.217387981274491</v>
      </c>
      <c r="P8" s="72">
        <v>37.412935893761365</v>
      </c>
      <c r="Q8" s="72">
        <v>40.904829464029824</v>
      </c>
      <c r="R8" s="72">
        <v>46.665491544855222</v>
      </c>
      <c r="S8" s="72">
        <v>55.44001146460306</v>
      </c>
      <c r="T8" s="72">
        <v>62.304256233877879</v>
      </c>
      <c r="U8" s="72">
        <v>62.917149135377883</v>
      </c>
      <c r="V8" s="72">
        <v>78.539443011369059</v>
      </c>
      <c r="W8" s="72">
        <v>94.159104805579418</v>
      </c>
      <c r="DA8" s="89" t="s">
        <v>366</v>
      </c>
    </row>
    <row r="9" spans="1:105" ht="12" customHeight="1" x14ac:dyDescent="0.25">
      <c r="A9" s="28" t="s">
        <v>207</v>
      </c>
      <c r="B9" s="72">
        <v>473.78904930416354</v>
      </c>
      <c r="C9" s="72">
        <v>454.71748123007268</v>
      </c>
      <c r="D9" s="72">
        <v>550.36149639104804</v>
      </c>
      <c r="E9" s="72">
        <v>568.79161588975637</v>
      </c>
      <c r="F9" s="72">
        <v>591.95486195579986</v>
      </c>
      <c r="G9" s="72">
        <v>576.54993051085376</v>
      </c>
      <c r="H9" s="72">
        <v>610.55039725858774</v>
      </c>
      <c r="I9" s="72">
        <v>580.11143880303382</v>
      </c>
      <c r="J9" s="72">
        <v>609.52684741879045</v>
      </c>
      <c r="K9" s="72">
        <v>620.33690408867312</v>
      </c>
      <c r="L9" s="72">
        <v>677.24947346603346</v>
      </c>
      <c r="M9" s="72">
        <v>711.85920512085636</v>
      </c>
      <c r="N9" s="72">
        <v>723.08092576669537</v>
      </c>
      <c r="O9" s="72">
        <v>714.40854112926309</v>
      </c>
      <c r="P9" s="72">
        <v>698.83932358842094</v>
      </c>
      <c r="Q9" s="72">
        <v>679.14690933409747</v>
      </c>
      <c r="R9" s="72">
        <v>718.90085029139198</v>
      </c>
      <c r="S9" s="72">
        <v>720.40709850004828</v>
      </c>
      <c r="T9" s="72">
        <v>700.54890130887475</v>
      </c>
      <c r="U9" s="72">
        <v>673.88821056654263</v>
      </c>
      <c r="V9" s="72">
        <v>803.99394286806148</v>
      </c>
      <c r="W9" s="72">
        <v>712.13650520683996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430.57643561684245</v>
      </c>
      <c r="C11" s="72">
        <v>401.10365433533229</v>
      </c>
      <c r="D11" s="72">
        <v>370.93833237338669</v>
      </c>
      <c r="E11" s="72">
        <v>403.57204755796488</v>
      </c>
      <c r="F11" s="72">
        <v>350.74299542235821</v>
      </c>
      <c r="G11" s="72">
        <v>357.89923809171785</v>
      </c>
      <c r="H11" s="72">
        <v>346.00737773828502</v>
      </c>
      <c r="I11" s="72">
        <v>305.8699199367552</v>
      </c>
      <c r="J11" s="72">
        <v>282.0763280446198</v>
      </c>
      <c r="K11" s="72">
        <v>286.04582961269733</v>
      </c>
      <c r="L11" s="72">
        <v>285.61725543105371</v>
      </c>
      <c r="M11" s="72">
        <v>293.057420431727</v>
      </c>
      <c r="N11" s="72">
        <v>281.52513925112038</v>
      </c>
      <c r="O11" s="72">
        <v>260.31626528591221</v>
      </c>
      <c r="P11" s="72">
        <v>252.02169667438787</v>
      </c>
      <c r="Q11" s="72">
        <v>264.44632806681813</v>
      </c>
      <c r="R11" s="72">
        <v>261.28670630994651</v>
      </c>
      <c r="S11" s="72">
        <v>271.92028701212985</v>
      </c>
      <c r="T11" s="72">
        <v>256.62478538501534</v>
      </c>
      <c r="U11" s="72">
        <v>243.72540110021066</v>
      </c>
      <c r="V11" s="72">
        <v>265.11528374410852</v>
      </c>
      <c r="W11" s="72">
        <v>268.04741631914817</v>
      </c>
      <c r="DA11" s="89" t="s">
        <v>369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370</v>
      </c>
    </row>
    <row r="13" spans="1:105" ht="12" customHeight="1" x14ac:dyDescent="0.25">
      <c r="A13" s="73" t="s">
        <v>94</v>
      </c>
      <c r="B13" s="74">
        <v>209.02917105866879</v>
      </c>
      <c r="C13" s="74">
        <v>205.6017078328583</v>
      </c>
      <c r="D13" s="74">
        <v>159.06376856472153</v>
      </c>
      <c r="E13" s="74">
        <v>161.30895725758438</v>
      </c>
      <c r="F13" s="74">
        <v>112.58630959226333</v>
      </c>
      <c r="G13" s="74">
        <v>115.52330717598744</v>
      </c>
      <c r="H13" s="74">
        <v>120.9671405810257</v>
      </c>
      <c r="I13" s="74">
        <v>102.45218640390246</v>
      </c>
      <c r="J13" s="74">
        <v>126.73472358879465</v>
      </c>
      <c r="K13" s="74">
        <v>132.46277322956382</v>
      </c>
      <c r="L13" s="74">
        <v>145.57523161387371</v>
      </c>
      <c r="M13" s="74">
        <v>159.80728835180935</v>
      </c>
      <c r="N13" s="74">
        <v>144.11545388017396</v>
      </c>
      <c r="O13" s="74">
        <v>126.16977794363795</v>
      </c>
      <c r="P13" s="74">
        <v>127.54358424984505</v>
      </c>
      <c r="Q13" s="74">
        <v>97.770142884831046</v>
      </c>
      <c r="R13" s="74">
        <v>98.47727922672378</v>
      </c>
      <c r="S13" s="74">
        <v>102.13771006297848</v>
      </c>
      <c r="T13" s="74">
        <v>96.855301690095658</v>
      </c>
      <c r="U13" s="74">
        <v>99.971867694945104</v>
      </c>
      <c r="V13" s="74">
        <v>103.87979738592908</v>
      </c>
      <c r="W13" s="74">
        <v>109.89465126877654</v>
      </c>
      <c r="DA13" s="90" t="s">
        <v>371</v>
      </c>
    </row>
    <row r="14" spans="1:105" ht="12" customHeight="1" x14ac:dyDescent="0.25">
      <c r="A14" s="75" t="s">
        <v>97</v>
      </c>
      <c r="B14" s="76">
        <v>4.2470067836652063</v>
      </c>
      <c r="C14" s="76">
        <v>3.6483728977415906</v>
      </c>
      <c r="D14" s="76">
        <v>4.5668996891680163</v>
      </c>
      <c r="E14" s="76">
        <v>5.0072521219789028</v>
      </c>
      <c r="F14" s="76">
        <v>4.5910892171402864</v>
      </c>
      <c r="G14" s="76">
        <v>4.4787496797490691</v>
      </c>
      <c r="H14" s="76">
        <v>4.7863200503363075</v>
      </c>
      <c r="I14" s="76">
        <v>4.4338240213321978</v>
      </c>
      <c r="J14" s="76">
        <v>4.5253259544875144</v>
      </c>
      <c r="K14" s="76">
        <v>4.450905071169112</v>
      </c>
      <c r="L14" s="76">
        <v>5.0005263486926621</v>
      </c>
      <c r="M14" s="76">
        <v>5.5279941613662382</v>
      </c>
      <c r="N14" s="76">
        <v>5.4671966777460712</v>
      </c>
      <c r="O14" s="76">
        <v>5.2258206963057567</v>
      </c>
      <c r="P14" s="76">
        <v>4.8489599880352303</v>
      </c>
      <c r="Q14" s="76">
        <v>4.8988671511193429</v>
      </c>
      <c r="R14" s="76">
        <v>5.2329945056016367</v>
      </c>
      <c r="S14" s="76">
        <v>5.4880524646395203</v>
      </c>
      <c r="T14" s="76">
        <v>5.2816499030524335</v>
      </c>
      <c r="U14" s="76">
        <v>5.1133170817500613</v>
      </c>
      <c r="V14" s="76">
        <v>6.0733662026646256</v>
      </c>
      <c r="W14" s="76">
        <v>6.1217514896327234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1.8776891878553497</v>
      </c>
      <c r="C15" s="69">
        <f t="shared" si="6"/>
        <v>2.1285625830302051</v>
      </c>
      <c r="D15" s="69">
        <f t="shared" si="6"/>
        <v>1.4869079630845841</v>
      </c>
      <c r="E15" s="69">
        <f t="shared" si="6"/>
        <v>2.0520431557959617</v>
      </c>
      <c r="F15" s="69">
        <f t="shared" si="6"/>
        <v>1.2241385530130431</v>
      </c>
      <c r="G15" s="69">
        <f t="shared" si="6"/>
        <v>1.3584665815009609</v>
      </c>
      <c r="H15" s="69">
        <f t="shared" si="6"/>
        <v>2.0964101400429018</v>
      </c>
      <c r="I15" s="69">
        <f t="shared" si="6"/>
        <v>4.8661381142587112</v>
      </c>
      <c r="J15" s="69">
        <f t="shared" si="6"/>
        <v>3.6546860977981841</v>
      </c>
      <c r="K15" s="69">
        <f t="shared" si="6"/>
        <v>3.4903376333176981</v>
      </c>
      <c r="L15" s="69">
        <f t="shared" si="6"/>
        <v>5.4172141050939144</v>
      </c>
      <c r="M15" s="69">
        <f t="shared" si="6"/>
        <v>4.2607199686016815</v>
      </c>
      <c r="N15" s="69">
        <f t="shared" si="6"/>
        <v>13.138525057538494</v>
      </c>
      <c r="O15" s="69">
        <f t="shared" si="6"/>
        <v>6.0374682870491716</v>
      </c>
      <c r="P15" s="69">
        <f t="shared" si="6"/>
        <v>5.7153087365681765</v>
      </c>
      <c r="Q15" s="69">
        <f t="shared" si="6"/>
        <v>10.087537021113981</v>
      </c>
      <c r="R15" s="69">
        <f t="shared" si="6"/>
        <v>10.171873507213146</v>
      </c>
      <c r="S15" s="69">
        <f t="shared" si="6"/>
        <v>10.555292825069259</v>
      </c>
      <c r="T15" s="69">
        <f t="shared" si="6"/>
        <v>9.4264832330180575</v>
      </c>
      <c r="U15" s="69">
        <f t="shared" si="6"/>
        <v>10.276965701729246</v>
      </c>
      <c r="V15" s="69">
        <f t="shared" si="6"/>
        <v>10.762515524983277</v>
      </c>
      <c r="W15" s="69">
        <f t="shared" si="6"/>
        <v>11.328460877042161</v>
      </c>
      <c r="DA15" s="88" t="s">
        <v>246</v>
      </c>
    </row>
    <row r="16" spans="1:105" ht="12" customHeight="1" x14ac:dyDescent="0.25">
      <c r="A16" s="28" t="s">
        <v>91</v>
      </c>
      <c r="B16" s="72">
        <v>1.8776891878553497</v>
      </c>
      <c r="C16" s="72">
        <v>2.1285625830302051</v>
      </c>
      <c r="D16" s="72">
        <v>1.4869079630845841</v>
      </c>
      <c r="E16" s="72">
        <v>2.0520431557959617</v>
      </c>
      <c r="F16" s="72">
        <v>1.2241385530130431</v>
      </c>
      <c r="G16" s="72">
        <v>1.3584665815009609</v>
      </c>
      <c r="H16" s="72">
        <v>2.0964101400429018</v>
      </c>
      <c r="I16" s="72">
        <v>4.8661381142587112</v>
      </c>
      <c r="J16" s="72">
        <v>3.6546860977981841</v>
      </c>
      <c r="K16" s="72">
        <v>3.4903376333176981</v>
      </c>
      <c r="L16" s="72">
        <v>5.4172141050939144</v>
      </c>
      <c r="M16" s="72">
        <v>4.2607199686016815</v>
      </c>
      <c r="N16" s="72">
        <v>13.138525057538494</v>
      </c>
      <c r="O16" s="72">
        <v>6.0374682870491716</v>
      </c>
      <c r="P16" s="72">
        <v>5.7153087365681765</v>
      </c>
      <c r="Q16" s="72">
        <v>10.087537021113981</v>
      </c>
      <c r="R16" s="72">
        <v>10.171873507213146</v>
      </c>
      <c r="S16" s="72">
        <v>10.555292825069259</v>
      </c>
      <c r="T16" s="72">
        <v>9.4264832330180575</v>
      </c>
      <c r="U16" s="72">
        <v>10.276965701729246</v>
      </c>
      <c r="V16" s="72">
        <v>10.762515524983277</v>
      </c>
      <c r="W16" s="72">
        <v>11.328460877042161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275.34111603899987</v>
      </c>
      <c r="C17" s="69">
        <f t="shared" si="7"/>
        <v>275.07743558718869</v>
      </c>
      <c r="D17" s="69">
        <f t="shared" si="7"/>
        <v>276.22117166021025</v>
      </c>
      <c r="E17" s="69">
        <f t="shared" si="7"/>
        <v>272.43155718638894</v>
      </c>
      <c r="F17" s="69">
        <f t="shared" si="7"/>
        <v>268.62673741533996</v>
      </c>
      <c r="G17" s="69">
        <f t="shared" si="7"/>
        <v>283.66186632566701</v>
      </c>
      <c r="H17" s="69">
        <f t="shared" si="7"/>
        <v>282.60370584748534</v>
      </c>
      <c r="I17" s="69">
        <f t="shared" si="7"/>
        <v>283.25976179502811</v>
      </c>
      <c r="J17" s="69">
        <f t="shared" si="7"/>
        <v>308.27893505630283</v>
      </c>
      <c r="K17" s="69">
        <f t="shared" si="7"/>
        <v>324.47418471935731</v>
      </c>
      <c r="L17" s="69">
        <f t="shared" si="7"/>
        <v>327.98727428431084</v>
      </c>
      <c r="M17" s="69">
        <f t="shared" si="7"/>
        <v>337.41718271697471</v>
      </c>
      <c r="N17" s="69">
        <f t="shared" si="7"/>
        <v>325.9939331519285</v>
      </c>
      <c r="O17" s="69">
        <f t="shared" si="7"/>
        <v>315.72272095264259</v>
      </c>
      <c r="P17" s="69">
        <f t="shared" si="7"/>
        <v>317.85530350071463</v>
      </c>
      <c r="Q17" s="69">
        <f t="shared" si="7"/>
        <v>329.20078984401306</v>
      </c>
      <c r="R17" s="69">
        <f t="shared" ref="R17:V17" si="8">SUM(R18:R26)</f>
        <v>328.61411499692616</v>
      </c>
      <c r="S17" s="69">
        <f t="shared" si="8"/>
        <v>342.42907575284528</v>
      </c>
      <c r="T17" s="69">
        <f t="shared" si="8"/>
        <v>343.09894376671838</v>
      </c>
      <c r="U17" s="69">
        <f t="shared" si="8"/>
        <v>333.0972959561397</v>
      </c>
      <c r="V17" s="69">
        <f t="shared" si="8"/>
        <v>349.65347472764432</v>
      </c>
      <c r="W17" s="69">
        <f t="shared" ref="W17" si="9">SUM(W18:W26)</f>
        <v>368.74823739951125</v>
      </c>
      <c r="DA17" s="88" t="s">
        <v>247</v>
      </c>
    </row>
    <row r="18" spans="1:105" ht="12" customHeight="1" x14ac:dyDescent="0.25">
      <c r="A18" s="28" t="s">
        <v>51</v>
      </c>
      <c r="B18" s="72">
        <v>1.1178433920669271</v>
      </c>
      <c r="C18" s="72">
        <v>0.93278759726135441</v>
      </c>
      <c r="D18" s="72">
        <v>1.5042420763140842</v>
      </c>
      <c r="E18" s="72">
        <v>1.8037665403316407</v>
      </c>
      <c r="F18" s="72">
        <v>1.6875638282158758</v>
      </c>
      <c r="G18" s="72">
        <v>1.8170855185099601</v>
      </c>
      <c r="H18" s="72">
        <v>2.0569580468747173</v>
      </c>
      <c r="I18" s="72">
        <v>2.1099807849907375</v>
      </c>
      <c r="J18" s="72">
        <v>2.2921362555883995</v>
      </c>
      <c r="K18" s="72">
        <v>1.8624487146132334</v>
      </c>
      <c r="L18" s="72">
        <v>2.6833858794305914</v>
      </c>
      <c r="M18" s="72">
        <v>3.3440813986815701</v>
      </c>
      <c r="N18" s="72">
        <v>3.2420942008216298</v>
      </c>
      <c r="O18" s="72">
        <v>2.650902837489252</v>
      </c>
      <c r="P18" s="72">
        <v>1.8471625107480654</v>
      </c>
      <c r="Q18" s="72">
        <v>2.322906096273389</v>
      </c>
      <c r="R18" s="72">
        <v>2.6258717875226898</v>
      </c>
      <c r="S18" s="72">
        <v>2.7672924153607363</v>
      </c>
      <c r="T18" s="72">
        <v>1.9999761154103366</v>
      </c>
      <c r="U18" s="72">
        <v>1.7839399290272584</v>
      </c>
      <c r="V18" s="72">
        <v>1.73342406090367</v>
      </c>
      <c r="W18" s="72">
        <v>2.4123912580250217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1.383771649297602</v>
      </c>
      <c r="C19" s="72">
        <v>1.3814788079672706</v>
      </c>
      <c r="D19" s="72">
        <v>1.2300243207144894</v>
      </c>
      <c r="E19" s="72">
        <v>1.2155946115046674</v>
      </c>
      <c r="F19" s="72">
        <v>1.1876398497508323</v>
      </c>
      <c r="G19" s="72">
        <v>1.1753447536306021</v>
      </c>
      <c r="H19" s="72">
        <v>1.1760928434440308</v>
      </c>
      <c r="I19" s="72">
        <v>1.1661906951623939</v>
      </c>
      <c r="J19" s="72">
        <v>1.1617174073949244</v>
      </c>
      <c r="K19" s="72">
        <v>1.1576646435239428</v>
      </c>
      <c r="L19" s="72">
        <v>1.152307251361421</v>
      </c>
      <c r="M19" s="72">
        <v>1.1707652622527933</v>
      </c>
      <c r="N19" s="72">
        <v>1.1022069360848372</v>
      </c>
      <c r="O19" s="72">
        <v>1.0151905990255088</v>
      </c>
      <c r="P19" s="72">
        <v>0.9690455717970754</v>
      </c>
      <c r="Q19" s="72">
        <v>0.87675551734021151</v>
      </c>
      <c r="R19" s="72">
        <v>0.70645839304480806</v>
      </c>
      <c r="S19" s="72">
        <v>0.62845132320626718</v>
      </c>
      <c r="T19" s="72">
        <v>0.57131938473297006</v>
      </c>
      <c r="U19" s="72">
        <v>0.50759529951275439</v>
      </c>
      <c r="V19" s="72">
        <v>0.52077959300659138</v>
      </c>
      <c r="W19" s="72">
        <v>0.53616126874940295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376</v>
      </c>
    </row>
    <row r="21" spans="1:105" ht="12" customHeight="1" x14ac:dyDescent="0.25">
      <c r="A21" s="28" t="s">
        <v>192</v>
      </c>
      <c r="B21" s="72">
        <v>1.9315178025873455E-2</v>
      </c>
      <c r="C21" s="72">
        <v>9.1485037996619181E-2</v>
      </c>
      <c r="D21" s="72">
        <v>0.12327051979700919</v>
      </c>
      <c r="E21" s="72">
        <v>0.28076152351598704</v>
      </c>
      <c r="F21" s="72">
        <v>0.57482478795209402</v>
      </c>
      <c r="G21" s="72">
        <v>1.4958864434703474</v>
      </c>
      <c r="H21" s="72">
        <v>2.4945831817243116</v>
      </c>
      <c r="I21" s="72">
        <v>3.5971857294139435</v>
      </c>
      <c r="J21" s="72">
        <v>4.4906951606033063</v>
      </c>
      <c r="K21" s="72">
        <v>6.186839652808116</v>
      </c>
      <c r="L21" s="72">
        <v>5.6242357425921119</v>
      </c>
      <c r="M21" s="72">
        <v>6.0438521066208075</v>
      </c>
      <c r="N21" s="72">
        <v>5.7704213241616511</v>
      </c>
      <c r="O21" s="72">
        <v>4.8546861564918311</v>
      </c>
      <c r="P21" s="72">
        <v>4.8804815133276014</v>
      </c>
      <c r="Q21" s="72">
        <v>7.7982707557084163</v>
      </c>
      <c r="R21" s="72">
        <v>8.7856835769561474</v>
      </c>
      <c r="S21" s="72">
        <v>9.0659214674691881</v>
      </c>
      <c r="T21" s="72">
        <v>10.755111302187826</v>
      </c>
      <c r="U21" s="72">
        <v>11.323731728288907</v>
      </c>
      <c r="V21" s="72">
        <v>12.584384255278493</v>
      </c>
      <c r="W21" s="72">
        <v>13.834670870354447</v>
      </c>
      <c r="DA21" s="89" t="s">
        <v>377</v>
      </c>
    </row>
    <row r="22" spans="1:105" ht="12" customHeight="1" x14ac:dyDescent="0.25">
      <c r="A22" s="28" t="s">
        <v>207</v>
      </c>
      <c r="B22" s="72">
        <v>8.2286202351703857</v>
      </c>
      <c r="C22" s="72">
        <v>9.6203192453746968</v>
      </c>
      <c r="D22" s="72">
        <v>9.7536929229458202</v>
      </c>
      <c r="E22" s="72">
        <v>9.6101337493712062</v>
      </c>
      <c r="F22" s="72">
        <v>11.613482899627058</v>
      </c>
      <c r="G22" s="72">
        <v>12.586881829103568</v>
      </c>
      <c r="H22" s="72">
        <v>13.277001798716734</v>
      </c>
      <c r="I22" s="72">
        <v>14.56043872724244</v>
      </c>
      <c r="J22" s="72">
        <v>16.822647728036149</v>
      </c>
      <c r="K22" s="72">
        <v>19.091825783112473</v>
      </c>
      <c r="L22" s="72">
        <v>20.149780627965203</v>
      </c>
      <c r="M22" s="72">
        <v>20.915066399159262</v>
      </c>
      <c r="N22" s="72">
        <v>21.244769274863856</v>
      </c>
      <c r="O22" s="72">
        <v>20.989968472341644</v>
      </c>
      <c r="P22" s="72">
        <v>20.532530811120662</v>
      </c>
      <c r="Q22" s="72">
        <v>15.020684054647939</v>
      </c>
      <c r="R22" s="72">
        <v>15.899923569313078</v>
      </c>
      <c r="S22" s="72">
        <v>15.933242571892613</v>
      </c>
      <c r="T22" s="72">
        <v>15.494028852584311</v>
      </c>
      <c r="U22" s="72">
        <v>14.904389987580021</v>
      </c>
      <c r="V22" s="72">
        <v>17.781933696379095</v>
      </c>
      <c r="W22" s="72">
        <v>15.750310499665614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77.209978828557382</v>
      </c>
      <c r="C24" s="72">
        <v>88.315434228726204</v>
      </c>
      <c r="D24" s="72">
        <v>68.609732974850616</v>
      </c>
      <c r="E24" s="72">
        <v>71.61187333627413</v>
      </c>
      <c r="F24" s="72">
        <v>73.136798214787177</v>
      </c>
      <c r="G24" s="72">
        <v>79.85751169332093</v>
      </c>
      <c r="H24" s="72">
        <v>73.549286062230806</v>
      </c>
      <c r="I24" s="72">
        <v>71.291644981559543</v>
      </c>
      <c r="J24" s="72">
        <v>69.457033950221216</v>
      </c>
      <c r="K24" s="72">
        <v>74.969733585926775</v>
      </c>
      <c r="L24" s="72">
        <v>68.830036056478562</v>
      </c>
      <c r="M24" s="72">
        <v>66.333981115994476</v>
      </c>
      <c r="N24" s="72">
        <v>62.436855589808289</v>
      </c>
      <c r="O24" s="72">
        <v>58.017526631542623</v>
      </c>
      <c r="P24" s="72">
        <v>58.716824391820175</v>
      </c>
      <c r="Q24" s="72">
        <v>68.218246309794083</v>
      </c>
      <c r="R24" s="72">
        <v>63.328770904154979</v>
      </c>
      <c r="S24" s="72">
        <v>67.869824767750075</v>
      </c>
      <c r="T24" s="72">
        <v>67.17237712573278</v>
      </c>
      <c r="U24" s="72">
        <v>63.843386518018207</v>
      </c>
      <c r="V24" s="72">
        <v>64.826418749442595</v>
      </c>
      <c r="W24" s="72">
        <v>70.783452124531919</v>
      </c>
      <c r="DA24" s="89" t="s">
        <v>380</v>
      </c>
    </row>
    <row r="25" spans="1:105" ht="12" customHeight="1" x14ac:dyDescent="0.25">
      <c r="A25" s="73" t="s">
        <v>53</v>
      </c>
      <c r="B25" s="74">
        <v>187.38158675588173</v>
      </c>
      <c r="C25" s="74">
        <v>174.73593066986254</v>
      </c>
      <c r="D25" s="74">
        <v>195.00020884558825</v>
      </c>
      <c r="E25" s="74">
        <v>187.90942742539133</v>
      </c>
      <c r="F25" s="74">
        <v>180.4264278350069</v>
      </c>
      <c r="G25" s="74">
        <v>186.72915608763162</v>
      </c>
      <c r="H25" s="74">
        <v>190.04978391449475</v>
      </c>
      <c r="I25" s="74">
        <v>190.53432087665902</v>
      </c>
      <c r="J25" s="74">
        <v>214.05470455445885</v>
      </c>
      <c r="K25" s="74">
        <v>221.20567233937277</v>
      </c>
      <c r="L25" s="74">
        <v>223.09868951754055</v>
      </c>
      <c r="M25" s="74">
        <v>231.65586807657021</v>
      </c>
      <c r="N25" s="74">
        <v>223.95743105404719</v>
      </c>
      <c r="O25" s="74">
        <v>219.23769647071299</v>
      </c>
      <c r="P25" s="74">
        <v>221.47486489278671</v>
      </c>
      <c r="Q25" s="74">
        <v>225.31457199416991</v>
      </c>
      <c r="R25" s="74">
        <v>227.61805164985532</v>
      </c>
      <c r="S25" s="74">
        <v>236.19314802229971</v>
      </c>
      <c r="T25" s="74">
        <v>236.63424792502116</v>
      </c>
      <c r="U25" s="74">
        <v>229.78111405863083</v>
      </c>
      <c r="V25" s="74">
        <v>240.69647418346796</v>
      </c>
      <c r="W25" s="74">
        <v>253.17708112882971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6.44883920894239</v>
      </c>
      <c r="M26" s="77">
        <v>7.9535683576956142</v>
      </c>
      <c r="N26" s="77">
        <v>8.2401547721410147</v>
      </c>
      <c r="O26" s="77">
        <v>8.9567497850386921</v>
      </c>
      <c r="P26" s="77">
        <v>9.4343938091143578</v>
      </c>
      <c r="Q26" s="77">
        <v>9.6493551160791053</v>
      </c>
      <c r="R26" s="77">
        <v>9.6493551160791053</v>
      </c>
      <c r="S26" s="77">
        <v>9.9711951848667244</v>
      </c>
      <c r="T26" s="77">
        <v>10.471883061049009</v>
      </c>
      <c r="U26" s="77">
        <v>10.953138435081691</v>
      </c>
      <c r="V26" s="77">
        <v>11.51006018916595</v>
      </c>
      <c r="W26" s="77">
        <v>12.254170249355109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155.54386523923728</v>
      </c>
      <c r="C27" s="69">
        <f t="shared" si="10"/>
        <v>155.70432088746176</v>
      </c>
      <c r="D27" s="69">
        <f t="shared" si="10"/>
        <v>153.47598117409615</v>
      </c>
      <c r="E27" s="69">
        <f t="shared" si="10"/>
        <v>158.33176032511597</v>
      </c>
      <c r="F27" s="69">
        <f t="shared" si="10"/>
        <v>164.31981790249569</v>
      </c>
      <c r="G27" s="69">
        <f t="shared" si="10"/>
        <v>162.58105424518916</v>
      </c>
      <c r="H27" s="69">
        <f t="shared" si="10"/>
        <v>165.08845352262546</v>
      </c>
      <c r="I27" s="69">
        <f t="shared" si="10"/>
        <v>169.51954155592244</v>
      </c>
      <c r="J27" s="69">
        <f t="shared" si="10"/>
        <v>169.6234291975353</v>
      </c>
      <c r="K27" s="69">
        <f t="shared" si="10"/>
        <v>170.25252976090792</v>
      </c>
      <c r="L27" s="69">
        <f t="shared" si="10"/>
        <v>167.41567253055814</v>
      </c>
      <c r="M27" s="69">
        <f t="shared" si="10"/>
        <v>178.53313587898018</v>
      </c>
      <c r="N27" s="69">
        <f t="shared" si="10"/>
        <v>172.03113175240929</v>
      </c>
      <c r="O27" s="69">
        <f t="shared" si="10"/>
        <v>167.12873575645676</v>
      </c>
      <c r="P27" s="69">
        <f t="shared" si="10"/>
        <v>164.84245926384091</v>
      </c>
      <c r="Q27" s="69">
        <f t="shared" si="10"/>
        <v>195.6752520259331</v>
      </c>
      <c r="R27" s="69">
        <f t="shared" ref="R27:V27" si="11">SUM(R28:R32)</f>
        <v>192.79253064151277</v>
      </c>
      <c r="S27" s="69">
        <f t="shared" si="11"/>
        <v>195.41097384866825</v>
      </c>
      <c r="T27" s="69">
        <f t="shared" si="11"/>
        <v>191.14415349606583</v>
      </c>
      <c r="U27" s="69">
        <f t="shared" si="11"/>
        <v>185.71957104142933</v>
      </c>
      <c r="V27" s="69">
        <f t="shared" si="11"/>
        <v>197.50849254225952</v>
      </c>
      <c r="W27" s="69">
        <f t="shared" ref="W27" si="12">SUM(W28:W32)</f>
        <v>203.67570976901365</v>
      </c>
      <c r="DA27" s="88" t="s">
        <v>248</v>
      </c>
    </row>
    <row r="28" spans="1:105" ht="12" customHeight="1" x14ac:dyDescent="0.25">
      <c r="A28" s="28" t="s">
        <v>51</v>
      </c>
      <c r="B28" s="72">
        <v>9.7288764367862193</v>
      </c>
      <c r="C28" s="72">
        <v>7.1614469253655511</v>
      </c>
      <c r="D28" s="72">
        <v>12.177470553441399</v>
      </c>
      <c r="E28" s="72">
        <v>13.64403611460637</v>
      </c>
      <c r="F28" s="72">
        <v>12.062878366724524</v>
      </c>
      <c r="G28" s="72">
        <v>10.930949993321683</v>
      </c>
      <c r="H28" s="72">
        <v>11.395410300382393</v>
      </c>
      <c r="I28" s="72">
        <v>10.85750015078796</v>
      </c>
      <c r="J28" s="72">
        <v>9.8977567651272818</v>
      </c>
      <c r="K28" s="72">
        <v>6.9175555756882403</v>
      </c>
      <c r="L28" s="72">
        <v>8.7331613642877599</v>
      </c>
      <c r="M28" s="72">
        <v>9.0694325021496116</v>
      </c>
      <c r="N28" s="72">
        <v>8.7924429158307049</v>
      </c>
      <c r="O28" s="72">
        <v>7.1895719881532445</v>
      </c>
      <c r="P28" s="72">
        <v>5.0096254896340877</v>
      </c>
      <c r="Q28" s="72">
        <v>1.7308206745008117</v>
      </c>
      <c r="R28" s="72">
        <v>1.9532578580299989</v>
      </c>
      <c r="S28" s="72">
        <v>2.0578723607528424</v>
      </c>
      <c r="T28" s="72">
        <v>1.4875322441960446</v>
      </c>
      <c r="U28" s="72">
        <v>1.3269561478933791</v>
      </c>
      <c r="V28" s="72">
        <v>1.2891707270469093</v>
      </c>
      <c r="W28" s="72">
        <v>1.7940431833381101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11.01374749817208</v>
      </c>
      <c r="C29" s="72">
        <v>13.272079671984326</v>
      </c>
      <c r="D29" s="72">
        <v>15.682362066385856</v>
      </c>
      <c r="E29" s="72">
        <v>21.346398296653359</v>
      </c>
      <c r="F29" s="72">
        <v>23.738922805389176</v>
      </c>
      <c r="G29" s="72">
        <v>23.751535299027299</v>
      </c>
      <c r="H29" s="72">
        <v>25.000276664246119</v>
      </c>
      <c r="I29" s="72">
        <v>22.973580250103616</v>
      </c>
      <c r="J29" s="72">
        <v>20.781766925639165</v>
      </c>
      <c r="K29" s="72">
        <v>22.980207411472193</v>
      </c>
      <c r="L29" s="72">
        <v>19.685248877424289</v>
      </c>
      <c r="M29" s="72">
        <v>24.865577529378047</v>
      </c>
      <c r="N29" s="72">
        <v>22.793446068596538</v>
      </c>
      <c r="O29" s="72">
        <v>22.793446068596538</v>
      </c>
      <c r="P29" s="72">
        <v>21.757380338205788</v>
      </c>
      <c r="Q29" s="72">
        <v>31.915878475207794</v>
      </c>
      <c r="R29" s="72">
        <v>25.737938282220313</v>
      </c>
      <c r="S29" s="72">
        <v>22.878045285182001</v>
      </c>
      <c r="T29" s="72">
        <v>20.82349288239228</v>
      </c>
      <c r="U29" s="72">
        <v>18.43383968663418</v>
      </c>
      <c r="V29" s="72">
        <v>18.918362472532721</v>
      </c>
      <c r="W29" s="72">
        <v>19.473201490398395</v>
      </c>
      <c r="DA29" s="89" t="s">
        <v>384</v>
      </c>
    </row>
    <row r="30" spans="1:105" ht="12" customHeight="1" x14ac:dyDescent="0.25">
      <c r="A30" s="28" t="s">
        <v>192</v>
      </c>
      <c r="B30" s="72">
        <v>9.4715233546895858E-3</v>
      </c>
      <c r="C30" s="72">
        <v>4.6665578588262084E-2</v>
      </c>
      <c r="D30" s="72">
        <v>7.4237989534643042E-2</v>
      </c>
      <c r="E30" s="72">
        <v>0.1770044334176909</v>
      </c>
      <c r="F30" s="72">
        <v>0.38364309924752443</v>
      </c>
      <c r="G30" s="72">
        <v>0.94098693668296729</v>
      </c>
      <c r="H30" s="72">
        <v>1.614280444761599</v>
      </c>
      <c r="I30" s="72">
        <v>2.4132436972486633</v>
      </c>
      <c r="J30" s="72">
        <v>2.8059484869674276</v>
      </c>
      <c r="K30" s="72">
        <v>3.6863393251840799</v>
      </c>
      <c r="L30" s="72">
        <v>3.2366969959890808</v>
      </c>
      <c r="M30" s="72">
        <v>3.5815419891086271</v>
      </c>
      <c r="N30" s="72">
        <v>3.4195089328365338</v>
      </c>
      <c r="O30" s="72">
        <v>2.8768510556988622</v>
      </c>
      <c r="P30" s="72">
        <v>2.8921371930830224</v>
      </c>
      <c r="Q30" s="72">
        <v>3.060356358077768</v>
      </c>
      <c r="R30" s="72">
        <v>3.4480510174835195</v>
      </c>
      <c r="S30" s="72">
        <v>3.55803955288048</v>
      </c>
      <c r="T30" s="72">
        <v>4.2210279927390841</v>
      </c>
      <c r="U30" s="72">
        <v>4.4441578293684918</v>
      </c>
      <c r="V30" s="72">
        <v>4.9448743670583744</v>
      </c>
      <c r="W30" s="72">
        <v>5.4296121142638762</v>
      </c>
      <c r="DA30" s="89" t="s">
        <v>385</v>
      </c>
    </row>
    <row r="31" spans="1:105" ht="12" customHeight="1" x14ac:dyDescent="0.25">
      <c r="A31" s="28" t="s">
        <v>207</v>
      </c>
      <c r="B31" s="72">
        <v>6.7804388011646495</v>
      </c>
      <c r="C31" s="72">
        <v>7.550075706839781</v>
      </c>
      <c r="D31" s="72">
        <v>8.6724289147249127</v>
      </c>
      <c r="E31" s="72">
        <v>8.6336759842599058</v>
      </c>
      <c r="F31" s="72">
        <v>10.743263055148784</v>
      </c>
      <c r="G31" s="72">
        <v>10.629137789019223</v>
      </c>
      <c r="H31" s="72">
        <v>11.192205413890768</v>
      </c>
      <c r="I31" s="72">
        <v>12.354949640832768</v>
      </c>
      <c r="J31" s="72">
        <v>13.017056873809372</v>
      </c>
      <c r="K31" s="72">
        <v>13.695345794594893</v>
      </c>
      <c r="L31" s="72">
        <v>13.62112423790127</v>
      </c>
      <c r="M31" s="72">
        <v>14.192366485143785</v>
      </c>
      <c r="N31" s="72">
        <v>14.416093436514757</v>
      </c>
      <c r="O31" s="72">
        <v>14.243192891946116</v>
      </c>
      <c r="P31" s="72">
        <v>13.932788764689022</v>
      </c>
      <c r="Q31" s="72">
        <v>21.940145218305148</v>
      </c>
      <c r="R31" s="72">
        <v>23.224419604471194</v>
      </c>
      <c r="S31" s="72">
        <v>23.273072513614217</v>
      </c>
      <c r="T31" s="72">
        <v>22.63153243527276</v>
      </c>
      <c r="U31" s="72">
        <v>21.770254132034019</v>
      </c>
      <c r="V31" s="72">
        <v>25.973392567115695</v>
      </c>
      <c r="W31" s="72">
        <v>23.005875609057036</v>
      </c>
      <c r="DA31" s="89" t="s">
        <v>386</v>
      </c>
    </row>
    <row r="32" spans="1:105" ht="12" customHeight="1" x14ac:dyDescent="0.25">
      <c r="A32" s="32" t="s">
        <v>53</v>
      </c>
      <c r="B32" s="77">
        <v>128.01133097975963</v>
      </c>
      <c r="C32" s="77">
        <v>127.67405300468386</v>
      </c>
      <c r="D32" s="77">
        <v>116.86948165000933</v>
      </c>
      <c r="E32" s="77">
        <v>114.53064549617864</v>
      </c>
      <c r="F32" s="77">
        <v>117.39111057598569</v>
      </c>
      <c r="G32" s="77">
        <v>116.32844422713799</v>
      </c>
      <c r="H32" s="77">
        <v>115.88628069934458</v>
      </c>
      <c r="I32" s="77">
        <v>120.92026781694943</v>
      </c>
      <c r="J32" s="77">
        <v>123.12090014599204</v>
      </c>
      <c r="K32" s="77">
        <v>122.97308165396851</v>
      </c>
      <c r="L32" s="77">
        <v>122.13944105495574</v>
      </c>
      <c r="M32" s="77">
        <v>126.8242173732001</v>
      </c>
      <c r="N32" s="77">
        <v>122.60964039863075</v>
      </c>
      <c r="O32" s="77">
        <v>120.025673752062</v>
      </c>
      <c r="P32" s="77">
        <v>121.250527478229</v>
      </c>
      <c r="Q32" s="77">
        <v>137.02805129984159</v>
      </c>
      <c r="R32" s="77">
        <v>138.42886387930776</v>
      </c>
      <c r="S32" s="77">
        <v>143.6439441362387</v>
      </c>
      <c r="T32" s="77">
        <v>141.98056794146567</v>
      </c>
      <c r="U32" s="77">
        <v>139.74436324549924</v>
      </c>
      <c r="V32" s="77">
        <v>146.38269240850582</v>
      </c>
      <c r="W32" s="77">
        <v>153.97297737195623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1006.9049035164204</v>
      </c>
      <c r="C3" s="65">
        <f t="shared" si="0"/>
        <v>942.82256842438358</v>
      </c>
      <c r="D3" s="65">
        <f t="shared" si="0"/>
        <v>1004.0740045274529</v>
      </c>
      <c r="E3" s="65">
        <f t="shared" si="0"/>
        <v>1075.3581647500639</v>
      </c>
      <c r="F3" s="65">
        <f t="shared" si="0"/>
        <v>987.91056461986432</v>
      </c>
      <c r="G3" s="65">
        <f t="shared" si="0"/>
        <v>994.88538700020547</v>
      </c>
      <c r="H3" s="65">
        <f t="shared" si="0"/>
        <v>1031.4153025971111</v>
      </c>
      <c r="I3" s="65">
        <f t="shared" si="0"/>
        <v>982.47742694838644</v>
      </c>
      <c r="J3" s="65">
        <f t="shared" si="0"/>
        <v>1013.0590965811099</v>
      </c>
      <c r="K3" s="65">
        <f t="shared" si="0"/>
        <v>1019.9678589675082</v>
      </c>
      <c r="L3" s="65">
        <f t="shared" si="0"/>
        <v>1107.1851984157195</v>
      </c>
      <c r="M3" s="65">
        <f t="shared" si="0"/>
        <v>1195.7039918669032</v>
      </c>
      <c r="N3" s="65">
        <f t="shared" si="0"/>
        <v>1212.4802693618194</v>
      </c>
      <c r="O3" s="65">
        <f t="shared" si="0"/>
        <v>1142.9474018365345</v>
      </c>
      <c r="P3" s="65">
        <f t="shared" si="0"/>
        <v>1103.2812134698022</v>
      </c>
      <c r="Q3" s="65">
        <f t="shared" si="0"/>
        <v>1137.5410003501804</v>
      </c>
      <c r="R3" s="65">
        <f t="shared" ref="R3:V3" si="1">SUM(R4,R15,R17,R27)</f>
        <v>1180.7462320914437</v>
      </c>
      <c r="S3" s="65">
        <f t="shared" si="1"/>
        <v>1228.5478426348807</v>
      </c>
      <c r="T3" s="65">
        <f t="shared" si="1"/>
        <v>1189.3587265245833</v>
      </c>
      <c r="U3" s="65">
        <f t="shared" si="1"/>
        <v>1165.739136154059</v>
      </c>
      <c r="V3" s="65">
        <f t="shared" si="1"/>
        <v>1310.8583537077698</v>
      </c>
      <c r="W3" s="65">
        <f t="shared" ref="W3" si="2">SUM(W4,W15,W17,W27)</f>
        <v>1331.6341077392367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730.57985224886932</v>
      </c>
      <c r="C4" s="69">
        <f t="shared" si="3"/>
        <v>663.11370777457444</v>
      </c>
      <c r="D4" s="69">
        <f t="shared" si="3"/>
        <v>729.88900484543024</v>
      </c>
      <c r="E4" s="69">
        <f t="shared" si="3"/>
        <v>797.91633016975948</v>
      </c>
      <c r="F4" s="69">
        <f t="shared" si="3"/>
        <v>708.71396463468955</v>
      </c>
      <c r="G4" s="69">
        <f t="shared" si="3"/>
        <v>705.22723401611813</v>
      </c>
      <c r="H4" s="69">
        <f t="shared" si="3"/>
        <v>738.50985260322557</v>
      </c>
      <c r="I4" s="69">
        <f t="shared" si="3"/>
        <v>678.52285342883806</v>
      </c>
      <c r="J4" s="69">
        <f t="shared" si="3"/>
        <v>696.18161961199166</v>
      </c>
      <c r="K4" s="69">
        <f t="shared" si="3"/>
        <v>691.39043610314388</v>
      </c>
      <c r="L4" s="69">
        <f t="shared" si="3"/>
        <v>770.19948116564149</v>
      </c>
      <c r="M4" s="69">
        <f t="shared" si="3"/>
        <v>846.7864825899203</v>
      </c>
      <c r="N4" s="69">
        <f t="shared" si="3"/>
        <v>848.86579183696813</v>
      </c>
      <c r="O4" s="69">
        <f t="shared" si="3"/>
        <v>805.29741786746547</v>
      </c>
      <c r="P4" s="69">
        <f t="shared" si="3"/>
        <v>763.61014423122322</v>
      </c>
      <c r="Q4" s="69">
        <f t="shared" si="3"/>
        <v>752.33832324190439</v>
      </c>
      <c r="R4" s="69">
        <f t="shared" ref="R4:V4" si="4">SUM(R5:R14)</f>
        <v>793.6445934162241</v>
      </c>
      <c r="S4" s="69">
        <f t="shared" si="4"/>
        <v>823.17439109996405</v>
      </c>
      <c r="T4" s="69">
        <f t="shared" si="4"/>
        <v>784.03690641268997</v>
      </c>
      <c r="U4" s="69">
        <f t="shared" si="4"/>
        <v>761.92361104525537</v>
      </c>
      <c r="V4" s="69">
        <f t="shared" si="4"/>
        <v>878.83323979487034</v>
      </c>
      <c r="W4" s="69">
        <f t="shared" ref="W4" si="5">SUM(W5:W14)</f>
        <v>872.41685252731884</v>
      </c>
      <c r="DA4" s="88" t="s">
        <v>390</v>
      </c>
    </row>
    <row r="5" spans="1:105" ht="12" customHeight="1" x14ac:dyDescent="0.25">
      <c r="A5" s="28" t="s">
        <v>51</v>
      </c>
      <c r="B5" s="72">
        <v>122.25480791430481</v>
      </c>
      <c r="C5" s="72">
        <v>79.401086189973768</v>
      </c>
      <c r="D5" s="72">
        <v>146.66657299488409</v>
      </c>
      <c r="E5" s="72">
        <v>175.36463096089818</v>
      </c>
      <c r="F5" s="72">
        <v>133.10686973207967</v>
      </c>
      <c r="G5" s="72">
        <v>121.26030904597613</v>
      </c>
      <c r="H5" s="72">
        <v>130.55599377988835</v>
      </c>
      <c r="I5" s="72">
        <v>110.51971562668702</v>
      </c>
      <c r="J5" s="72">
        <v>103.12727302236047</v>
      </c>
      <c r="K5" s="72">
        <v>71.495066863145468</v>
      </c>
      <c r="L5" s="72">
        <v>101.8519199476419</v>
      </c>
      <c r="M5" s="72">
        <v>130.43090386956413</v>
      </c>
      <c r="N5" s="72">
        <v>128.8946224565176</v>
      </c>
      <c r="O5" s="72">
        <v>107.03238831546315</v>
      </c>
      <c r="P5" s="72">
        <v>74.737979309855518</v>
      </c>
      <c r="Q5" s="72">
        <v>77.727747755125549</v>
      </c>
      <c r="R5" s="72">
        <v>88.551020079427403</v>
      </c>
      <c r="S5" s="72">
        <v>94.45446640605212</v>
      </c>
      <c r="T5" s="72">
        <v>68.703498638489307</v>
      </c>
      <c r="U5" s="72">
        <v>61.735298045598974</v>
      </c>
      <c r="V5" s="72">
        <v>60.883209163368221</v>
      </c>
      <c r="W5" s="72">
        <v>85.964292799694988</v>
      </c>
      <c r="DA5" s="89" t="s">
        <v>391</v>
      </c>
    </row>
    <row r="6" spans="1:105" ht="12" customHeight="1" x14ac:dyDescent="0.25">
      <c r="A6" s="28" t="s">
        <v>74</v>
      </c>
      <c r="B6" s="72">
        <v>1.232541094535923E-2</v>
      </c>
      <c r="C6" s="72">
        <v>1.4007936476615324E-2</v>
      </c>
      <c r="D6" s="72">
        <v>1.4338663118641315E-2</v>
      </c>
      <c r="E6" s="72">
        <v>1.4096645778323745E-2</v>
      </c>
      <c r="F6" s="72">
        <v>1.4267079675481084E-2</v>
      </c>
      <c r="G6" s="72">
        <v>1.4342593878308057E-2</v>
      </c>
      <c r="H6" s="72">
        <v>1.3834390575760714E-2</v>
      </c>
      <c r="I6" s="72">
        <v>1.4304874514023926E-2</v>
      </c>
      <c r="J6" s="72">
        <v>1.4106836844514399E-2</v>
      </c>
      <c r="K6" s="72">
        <v>1.6507370080989001E-2</v>
      </c>
      <c r="L6" s="72">
        <v>1.9303769714865918E-2</v>
      </c>
      <c r="M6" s="72">
        <v>0.17578079464831006</v>
      </c>
      <c r="N6" s="72">
        <v>0.1480464026996062</v>
      </c>
      <c r="O6" s="72">
        <v>0.20157592255447104</v>
      </c>
      <c r="P6" s="72">
        <v>0.19781217379262178</v>
      </c>
      <c r="Q6" s="72">
        <v>0.73629418371816135</v>
      </c>
      <c r="R6" s="72">
        <v>0.59537959641810811</v>
      </c>
      <c r="S6" s="72">
        <v>0.38042924184356686</v>
      </c>
      <c r="T6" s="72">
        <v>0.34663590463743071</v>
      </c>
      <c r="U6" s="72">
        <v>0.31079383379448339</v>
      </c>
      <c r="V6" s="72">
        <v>0.3192599025291365</v>
      </c>
      <c r="W6" s="72">
        <v>0.32904638225520627</v>
      </c>
      <c r="DA6" s="89" t="s">
        <v>392</v>
      </c>
    </row>
    <row r="7" spans="1:105" ht="12" customHeight="1" x14ac:dyDescent="0.25">
      <c r="A7" s="28" t="s">
        <v>205</v>
      </c>
      <c r="B7" s="72">
        <v>1.6231294233837832</v>
      </c>
      <c r="C7" s="72">
        <v>1.2173300813786916</v>
      </c>
      <c r="D7" s="72">
        <v>1.2173300813786909</v>
      </c>
      <c r="E7" s="72">
        <v>1.2173300813786909</v>
      </c>
      <c r="F7" s="72">
        <v>1.2173300813786909</v>
      </c>
      <c r="G7" s="72">
        <v>0.40576536968679927</v>
      </c>
      <c r="H7" s="72">
        <v>0.79019612348584711</v>
      </c>
      <c r="I7" s="72">
        <v>0.39917473993803609</v>
      </c>
      <c r="J7" s="72">
        <v>0.39917473993803609</v>
      </c>
      <c r="K7" s="72">
        <v>0.84148034045327424</v>
      </c>
      <c r="L7" s="72">
        <v>0.8822667271773893</v>
      </c>
      <c r="M7" s="72">
        <v>0.46112413098346278</v>
      </c>
      <c r="N7" s="72">
        <v>0.49381604783516431</v>
      </c>
      <c r="O7" s="72">
        <v>0.5298827430955767</v>
      </c>
      <c r="P7" s="72">
        <v>0.53555998190668042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393</v>
      </c>
    </row>
    <row r="8" spans="1:105" ht="12" customHeight="1" x14ac:dyDescent="0.25">
      <c r="A8" s="28" t="s">
        <v>192</v>
      </c>
      <c r="B8" s="72">
        <v>7.2969733190641109E-2</v>
      </c>
      <c r="C8" s="72">
        <v>0.31786148187417967</v>
      </c>
      <c r="D8" s="72">
        <v>0.55085167946670688</v>
      </c>
      <c r="E8" s="72">
        <v>1.4014504632453388</v>
      </c>
      <c r="F8" s="72">
        <v>2.6051957864628417</v>
      </c>
      <c r="G8" s="72">
        <v>6.4168131269005055</v>
      </c>
      <c r="H8" s="72">
        <v>11.349785929469549</v>
      </c>
      <c r="I8" s="72">
        <v>15.067751718142802</v>
      </c>
      <c r="J8" s="72">
        <v>17.935241302333498</v>
      </c>
      <c r="K8" s="72">
        <v>23.368874433139602</v>
      </c>
      <c r="L8" s="72">
        <v>23.158908067937698</v>
      </c>
      <c r="M8" s="72">
        <v>26.557916610593587</v>
      </c>
      <c r="N8" s="72">
        <v>25.388260044276993</v>
      </c>
      <c r="O8" s="72">
        <v>21.444002902169526</v>
      </c>
      <c r="P8" s="72">
        <v>21.833457743478363</v>
      </c>
      <c r="Q8" s="72">
        <v>24.382848119126059</v>
      </c>
      <c r="R8" s="72">
        <v>28.565081164610991</v>
      </c>
      <c r="S8" s="72">
        <v>34.89316944732434</v>
      </c>
      <c r="T8" s="72">
        <v>40.24014675301887</v>
      </c>
      <c r="U8" s="72">
        <v>41.591637331257644</v>
      </c>
      <c r="V8" s="72">
        <v>53.032033375393091</v>
      </c>
      <c r="W8" s="72">
        <v>64.786167268776623</v>
      </c>
      <c r="DA8" s="89" t="s">
        <v>394</v>
      </c>
    </row>
    <row r="9" spans="1:105" ht="12" customHeight="1" x14ac:dyDescent="0.25">
      <c r="A9" s="28" t="s">
        <v>207</v>
      </c>
      <c r="B9" s="72">
        <v>187.38331892609733</v>
      </c>
      <c r="C9" s="72">
        <v>184.74530613436986</v>
      </c>
      <c r="D9" s="72">
        <v>231.38451547160651</v>
      </c>
      <c r="E9" s="72">
        <v>245.98747116417803</v>
      </c>
      <c r="F9" s="72">
        <v>262.62350105162847</v>
      </c>
      <c r="G9" s="72">
        <v>260.75651898508852</v>
      </c>
      <c r="H9" s="72">
        <v>282.88285834675662</v>
      </c>
      <c r="I9" s="72">
        <v>276.94920536926048</v>
      </c>
      <c r="J9" s="72">
        <v>298.32911630006021</v>
      </c>
      <c r="K9" s="72">
        <v>310.90953893743688</v>
      </c>
      <c r="L9" s="72">
        <v>348.65997427170549</v>
      </c>
      <c r="M9" s="72">
        <v>375.98349638796458</v>
      </c>
      <c r="N9" s="72">
        <v>396.09489696684676</v>
      </c>
      <c r="O9" s="72">
        <v>402.59022450323988</v>
      </c>
      <c r="P9" s="72">
        <v>397.81003124811178</v>
      </c>
      <c r="Q9" s="72">
        <v>392.0138772671167</v>
      </c>
      <c r="R9" s="72">
        <v>419.53273020532976</v>
      </c>
      <c r="S9" s="72">
        <v>426.33470726798157</v>
      </c>
      <c r="T9" s="72">
        <v>421.43516655077144</v>
      </c>
      <c r="U9" s="72">
        <v>410.75032953621314</v>
      </c>
      <c r="V9" s="72">
        <v>496.56431889285011</v>
      </c>
      <c r="W9" s="72">
        <v>444.51350611561071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289.14921501983537</v>
      </c>
      <c r="C11" s="72">
        <v>269.84608516529318</v>
      </c>
      <c r="D11" s="72">
        <v>249.59128244197427</v>
      </c>
      <c r="E11" s="72">
        <v>271.65947405768276</v>
      </c>
      <c r="F11" s="72">
        <v>236.66378148507525</v>
      </c>
      <c r="G11" s="72">
        <v>242.23049424361602</v>
      </c>
      <c r="H11" s="72">
        <v>234.75428611318043</v>
      </c>
      <c r="I11" s="72">
        <v>208.12507490286652</v>
      </c>
      <c r="J11" s="72">
        <v>192.49298304750565</v>
      </c>
      <c r="K11" s="72">
        <v>195.99257757592946</v>
      </c>
      <c r="L11" s="72">
        <v>196.55389733666595</v>
      </c>
      <c r="M11" s="72">
        <v>202.82263762422542</v>
      </c>
      <c r="N11" s="72">
        <v>196.25792629062263</v>
      </c>
      <c r="O11" s="72">
        <v>182.80167679895757</v>
      </c>
      <c r="P11" s="72">
        <v>177.20135247613382</v>
      </c>
      <c r="Q11" s="72">
        <v>186.27227395841905</v>
      </c>
      <c r="R11" s="72">
        <v>184.3506219095473</v>
      </c>
      <c r="S11" s="72">
        <v>192.26944177898375</v>
      </c>
      <c r="T11" s="72">
        <v>181.75966039389186</v>
      </c>
      <c r="U11" s="72">
        <v>173.02815899899605</v>
      </c>
      <c r="V11" s="72">
        <v>188.74650342829872</v>
      </c>
      <c r="W11" s="72">
        <v>191.49661463508374</v>
      </c>
      <c r="DA11" s="89" t="s">
        <v>397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398</v>
      </c>
    </row>
    <row r="13" spans="1:105" ht="12" customHeight="1" x14ac:dyDescent="0.25">
      <c r="A13" s="73" t="s">
        <v>94</v>
      </c>
      <c r="B13" s="74">
        <v>125.83707903744674</v>
      </c>
      <c r="C13" s="74">
        <v>123.92365788746648</v>
      </c>
      <c r="D13" s="74">
        <v>95.897213823833255</v>
      </c>
      <c r="E13" s="74">
        <v>97.26462467461927</v>
      </c>
      <c r="F13" s="74">
        <v>67.891930201248854</v>
      </c>
      <c r="G13" s="74">
        <v>69.664240971222881</v>
      </c>
      <c r="H13" s="74">
        <v>73.376577869532738</v>
      </c>
      <c r="I13" s="74">
        <v>63.013802176096952</v>
      </c>
      <c r="J13" s="74">
        <v>79.358398408461909</v>
      </c>
      <c r="K13" s="74">
        <v>84.315485511789134</v>
      </c>
      <c r="L13" s="74">
        <v>94.072684696105483</v>
      </c>
      <c r="M13" s="74">
        <v>104.82662901057464</v>
      </c>
      <c r="N13" s="74">
        <v>96.1210269504232</v>
      </c>
      <c r="O13" s="74">
        <v>85.471845985679536</v>
      </c>
      <c r="P13" s="74">
        <v>86.444991309909241</v>
      </c>
      <c r="Q13" s="74">
        <v>66.306414807279495</v>
      </c>
      <c r="R13" s="74">
        <v>66.816765955288886</v>
      </c>
      <c r="S13" s="74">
        <v>69.354124493139238</v>
      </c>
      <c r="T13" s="74">
        <v>66.270148268828663</v>
      </c>
      <c r="U13" s="74">
        <v>69.394076217645136</v>
      </c>
      <c r="V13" s="74">
        <v>73.214548829766372</v>
      </c>
      <c r="W13" s="74">
        <v>79.205473836264758</v>
      </c>
      <c r="DA13" s="90" t="s">
        <v>399</v>
      </c>
    </row>
    <row r="14" spans="1:105" ht="12" customHeight="1" x14ac:dyDescent="0.25">
      <c r="A14" s="75" t="s">
        <v>97</v>
      </c>
      <c r="B14" s="76">
        <v>4.2470067836652063</v>
      </c>
      <c r="C14" s="76">
        <v>3.6483728977415906</v>
      </c>
      <c r="D14" s="76">
        <v>4.5668996891680163</v>
      </c>
      <c r="E14" s="76">
        <v>5.0072521219789028</v>
      </c>
      <c r="F14" s="76">
        <v>4.5910892171402864</v>
      </c>
      <c r="G14" s="76">
        <v>4.4787496797490691</v>
      </c>
      <c r="H14" s="76">
        <v>4.7863200503363075</v>
      </c>
      <c r="I14" s="76">
        <v>4.4338240213321978</v>
      </c>
      <c r="J14" s="76">
        <v>4.5253259544875144</v>
      </c>
      <c r="K14" s="76">
        <v>4.450905071169112</v>
      </c>
      <c r="L14" s="76">
        <v>5.0005263486926621</v>
      </c>
      <c r="M14" s="76">
        <v>5.5279941613662382</v>
      </c>
      <c r="N14" s="76">
        <v>5.4671966777460712</v>
      </c>
      <c r="O14" s="76">
        <v>5.2258206963057567</v>
      </c>
      <c r="P14" s="76">
        <v>4.8489599880352303</v>
      </c>
      <c r="Q14" s="76">
        <v>4.8988671511193429</v>
      </c>
      <c r="R14" s="76">
        <v>5.2329945056016367</v>
      </c>
      <c r="S14" s="76">
        <v>5.4880524646395203</v>
      </c>
      <c r="T14" s="76">
        <v>5.2816499030524335</v>
      </c>
      <c r="U14" s="76">
        <v>5.1133170817500613</v>
      </c>
      <c r="V14" s="76">
        <v>6.0733662026646256</v>
      </c>
      <c r="W14" s="76">
        <v>6.1217514896327234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3.056552866854692</v>
      </c>
      <c r="C15" s="69">
        <f t="shared" si="6"/>
        <v>3.7159497777687225</v>
      </c>
      <c r="D15" s="69">
        <f t="shared" si="6"/>
        <v>2.7750777512347344</v>
      </c>
      <c r="E15" s="69">
        <f t="shared" si="6"/>
        <v>4.0164760629165261</v>
      </c>
      <c r="F15" s="69">
        <f t="shared" si="6"/>
        <v>2.5094884804796864</v>
      </c>
      <c r="G15" s="69">
        <f t="shared" si="6"/>
        <v>2.9087845513488704</v>
      </c>
      <c r="H15" s="69">
        <f t="shared" si="6"/>
        <v>4.6878547036888003</v>
      </c>
      <c r="I15" s="69">
        <f t="shared" si="6"/>
        <v>11.198589078608105</v>
      </c>
      <c r="J15" s="69">
        <f t="shared" si="6"/>
        <v>8.6575650311149897</v>
      </c>
      <c r="K15" s="69">
        <f t="shared" si="6"/>
        <v>8.5886661971839739</v>
      </c>
      <c r="L15" s="69">
        <f t="shared" si="6"/>
        <v>13.718042059478533</v>
      </c>
      <c r="M15" s="69">
        <f t="shared" si="6"/>
        <v>11.058506320257386</v>
      </c>
      <c r="N15" s="69">
        <f t="shared" si="6"/>
        <v>35.182573551937281</v>
      </c>
      <c r="O15" s="69">
        <f t="shared" si="6"/>
        <v>16.645304296223671</v>
      </c>
      <c r="P15" s="69">
        <f t="shared" si="6"/>
        <v>16.265744370147495</v>
      </c>
      <c r="Q15" s="69">
        <f t="shared" si="6"/>
        <v>29.443636128852713</v>
      </c>
      <c r="R15" s="69">
        <f t="shared" si="6"/>
        <v>30.634476099510987</v>
      </c>
      <c r="S15" s="69">
        <f t="shared" si="6"/>
        <v>32.785082365004072</v>
      </c>
      <c r="T15" s="69">
        <f t="shared" si="6"/>
        <v>30.091455375593469</v>
      </c>
      <c r="U15" s="69">
        <f t="shared" si="6"/>
        <v>33.660837394493669</v>
      </c>
      <c r="V15" s="69">
        <f t="shared" si="6"/>
        <v>36.086707723147029</v>
      </c>
      <c r="W15" s="69">
        <f t="shared" si="6"/>
        <v>38.683707641879678</v>
      </c>
      <c r="DA15" s="88" t="s">
        <v>401</v>
      </c>
    </row>
    <row r="16" spans="1:105" ht="12" customHeight="1" x14ac:dyDescent="0.25">
      <c r="A16" s="28" t="s">
        <v>91</v>
      </c>
      <c r="B16" s="72">
        <v>3.056552866854692</v>
      </c>
      <c r="C16" s="72">
        <v>3.7159497777687225</v>
      </c>
      <c r="D16" s="72">
        <v>2.7750777512347344</v>
      </c>
      <c r="E16" s="72">
        <v>4.0164760629165261</v>
      </c>
      <c r="F16" s="72">
        <v>2.5094884804796864</v>
      </c>
      <c r="G16" s="72">
        <v>2.9087845513488704</v>
      </c>
      <c r="H16" s="72">
        <v>4.6878547036888003</v>
      </c>
      <c r="I16" s="72">
        <v>11.198589078608105</v>
      </c>
      <c r="J16" s="72">
        <v>8.6575650311149897</v>
      </c>
      <c r="K16" s="72">
        <v>8.5886661971839739</v>
      </c>
      <c r="L16" s="72">
        <v>13.718042059478533</v>
      </c>
      <c r="M16" s="72">
        <v>11.058506320257386</v>
      </c>
      <c r="N16" s="72">
        <v>35.182573551937281</v>
      </c>
      <c r="O16" s="72">
        <v>16.645304296223671</v>
      </c>
      <c r="P16" s="72">
        <v>16.265744370147495</v>
      </c>
      <c r="Q16" s="72">
        <v>29.443636128852713</v>
      </c>
      <c r="R16" s="72">
        <v>30.634476099510987</v>
      </c>
      <c r="S16" s="72">
        <v>32.785082365004072</v>
      </c>
      <c r="T16" s="72">
        <v>30.091455375593469</v>
      </c>
      <c r="U16" s="72">
        <v>33.660837394493669</v>
      </c>
      <c r="V16" s="72">
        <v>36.086707723147029</v>
      </c>
      <c r="W16" s="72">
        <v>38.683707641879678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164.70421158149901</v>
      </c>
      <c r="C17" s="69">
        <f t="shared" si="7"/>
        <v>167.10156247973356</v>
      </c>
      <c r="D17" s="69">
        <f t="shared" si="7"/>
        <v>165.25721473411332</v>
      </c>
      <c r="E17" s="69">
        <f t="shared" si="7"/>
        <v>164.52946481239007</v>
      </c>
      <c r="F17" s="69">
        <f t="shared" si="7"/>
        <v>163.49169893408575</v>
      </c>
      <c r="G17" s="69">
        <f t="shared" si="7"/>
        <v>174.24509322300997</v>
      </c>
      <c r="H17" s="69">
        <f t="shared" si="7"/>
        <v>173.80116921148368</v>
      </c>
      <c r="I17" s="69">
        <f t="shared" si="7"/>
        <v>174.62862110015189</v>
      </c>
      <c r="J17" s="69">
        <f t="shared" si="7"/>
        <v>189.5023452530159</v>
      </c>
      <c r="K17" s="69">
        <f t="shared" si="7"/>
        <v>200.70102374974317</v>
      </c>
      <c r="L17" s="69">
        <f t="shared" si="7"/>
        <v>205.51304176397275</v>
      </c>
      <c r="M17" s="69">
        <f t="shared" si="7"/>
        <v>212.57401244909872</v>
      </c>
      <c r="N17" s="69">
        <f t="shared" si="7"/>
        <v>207.22737185876665</v>
      </c>
      <c r="O17" s="69">
        <f t="shared" si="7"/>
        <v>202.66197044216801</v>
      </c>
      <c r="P17" s="69">
        <f t="shared" si="7"/>
        <v>205.7965515085757</v>
      </c>
      <c r="Q17" s="69">
        <f t="shared" si="7"/>
        <v>216.73467480070067</v>
      </c>
      <c r="R17" s="69">
        <f t="shared" ref="R17:V17" si="8">SUM(R18:R26)</f>
        <v>218.12363150120424</v>
      </c>
      <c r="S17" s="69">
        <f t="shared" si="8"/>
        <v>230.58420440921432</v>
      </c>
      <c r="T17" s="69">
        <f t="shared" si="8"/>
        <v>234.52955198112016</v>
      </c>
      <c r="U17" s="69">
        <f t="shared" si="8"/>
        <v>231.33996450413699</v>
      </c>
      <c r="V17" s="69">
        <f t="shared" si="8"/>
        <v>246.62142731796848</v>
      </c>
      <c r="W17" s="69">
        <f t="shared" ref="W17" si="9">SUM(W18:W26)</f>
        <v>263.77218060293058</v>
      </c>
      <c r="DA17" s="88" t="s">
        <v>403</v>
      </c>
    </row>
    <row r="18" spans="1:105" ht="12" customHeight="1" x14ac:dyDescent="0.25">
      <c r="A18" s="28" t="s">
        <v>51</v>
      </c>
      <c r="B18" s="72">
        <v>0.61961566418403158</v>
      </c>
      <c r="C18" s="72">
        <v>0.52070863825431113</v>
      </c>
      <c r="D18" s="72">
        <v>0.85288952445592681</v>
      </c>
      <c r="E18" s="72">
        <v>1.0322973493473555</v>
      </c>
      <c r="F18" s="72">
        <v>0.97201369300710871</v>
      </c>
      <c r="G18" s="72">
        <v>1.0526504540224955</v>
      </c>
      <c r="H18" s="72">
        <v>1.1995059937179096</v>
      </c>
      <c r="I18" s="72">
        <v>1.236889411628749</v>
      </c>
      <c r="J18" s="72">
        <v>1.3544239026356519</v>
      </c>
      <c r="K18" s="72">
        <v>1.1103047469385168</v>
      </c>
      <c r="L18" s="72">
        <v>1.6174032145097339</v>
      </c>
      <c r="M18" s="72">
        <v>2.0368225446219754</v>
      </c>
      <c r="N18" s="72">
        <v>2.0025248374226532</v>
      </c>
      <c r="O18" s="72">
        <v>1.6640757765596617</v>
      </c>
      <c r="P18" s="72">
        <v>1.1617849841519989</v>
      </c>
      <c r="Q18" s="72">
        <v>1.4625227618664958</v>
      </c>
      <c r="R18" s="72">
        <v>1.658809121010715</v>
      </c>
      <c r="S18" s="72">
        <v>1.7610202885347988</v>
      </c>
      <c r="T18" s="72">
        <v>1.2958925730216206</v>
      </c>
      <c r="U18" s="72">
        <v>1.1741567195592852</v>
      </c>
      <c r="V18" s="72">
        <v>1.1610528159508748</v>
      </c>
      <c r="W18" s="72">
        <v>1.6457152312701859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0.68418854054102785</v>
      </c>
      <c r="C19" s="72">
        <v>0.68591212295808091</v>
      </c>
      <c r="D19" s="72">
        <v>0.61328331865232133</v>
      </c>
      <c r="E19" s="72">
        <v>0.60973537950204137</v>
      </c>
      <c r="F19" s="72">
        <v>0.60011647740660234</v>
      </c>
      <c r="G19" s="72">
        <v>0.5991934454819493</v>
      </c>
      <c r="H19" s="72">
        <v>0.60606475985567887</v>
      </c>
      <c r="I19" s="72">
        <v>0.60437168211068548</v>
      </c>
      <c r="J19" s="72">
        <v>0.60349259546034584</v>
      </c>
      <c r="K19" s="72">
        <v>0.60402186551154258</v>
      </c>
      <c r="L19" s="72">
        <v>0.60474909519630038</v>
      </c>
      <c r="M19" s="72">
        <v>0.62042665839205602</v>
      </c>
      <c r="N19" s="72">
        <v>0.59306297591790302</v>
      </c>
      <c r="O19" s="72">
        <v>0.55651877880146794</v>
      </c>
      <c r="P19" s="72">
        <v>0.53912689210838405</v>
      </c>
      <c r="Q19" s="72">
        <v>0.49376300665262929</v>
      </c>
      <c r="R19" s="72">
        <v>0.40289399758167044</v>
      </c>
      <c r="S19" s="72">
        <v>0.36772081288226122</v>
      </c>
      <c r="T19" s="72">
        <v>0.3490049339693676</v>
      </c>
      <c r="U19" s="72">
        <v>0.32723072341618775</v>
      </c>
      <c r="V19" s="72">
        <v>0.35231223170239651</v>
      </c>
      <c r="W19" s="72">
        <v>0.37328515552195179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406</v>
      </c>
    </row>
    <row r="21" spans="1:105" ht="12" customHeight="1" x14ac:dyDescent="0.25">
      <c r="A21" s="28" t="s">
        <v>192</v>
      </c>
      <c r="B21" s="72">
        <v>8.9050002664463977E-3</v>
      </c>
      <c r="C21" s="72">
        <v>4.5240534995870704E-2</v>
      </c>
      <c r="D21" s="72">
        <v>6.2621165953928609E-2</v>
      </c>
      <c r="E21" s="72">
        <v>0.14526561277967856</v>
      </c>
      <c r="F21" s="72">
        <v>0.30160569946781451</v>
      </c>
      <c r="G21" s="72">
        <v>0.79463476119673604</v>
      </c>
      <c r="H21" s="72">
        <v>1.3383810671121796</v>
      </c>
      <c r="I21" s="72">
        <v>1.9474201276231857</v>
      </c>
      <c r="J21" s="72">
        <v>2.4477174186989359</v>
      </c>
      <c r="K21" s="72">
        <v>3.3936009027259488</v>
      </c>
      <c r="L21" s="72">
        <v>3.0915538915290988</v>
      </c>
      <c r="M21" s="72">
        <v>3.3295971861496025</v>
      </c>
      <c r="N21" s="72">
        <v>3.1835314211464243</v>
      </c>
      <c r="O21" s="72">
        <v>2.7059029482950745</v>
      </c>
      <c r="P21" s="72">
        <v>2.8047997817472878</v>
      </c>
      <c r="Q21" s="72">
        <v>4.7046218807208362</v>
      </c>
      <c r="R21" s="72">
        <v>5.5104529166460816</v>
      </c>
      <c r="S21" s="72">
        <v>5.8688169174179228</v>
      </c>
      <c r="T21" s="72">
        <v>7.1845582690569776</v>
      </c>
      <c r="U21" s="72">
        <v>7.7849165270507283</v>
      </c>
      <c r="V21" s="72">
        <v>8.8995350025890296</v>
      </c>
      <c r="W21" s="72">
        <v>10.028479031197271</v>
      </c>
      <c r="DA21" s="89" t="s">
        <v>407</v>
      </c>
    </row>
    <row r="22" spans="1:105" ht="12" customHeight="1" x14ac:dyDescent="0.25">
      <c r="A22" s="28" t="s">
        <v>207</v>
      </c>
      <c r="B22" s="72">
        <v>3.4179175020152006</v>
      </c>
      <c r="C22" s="72">
        <v>4.1237483683365364</v>
      </c>
      <c r="D22" s="72">
        <v>4.3066187092345798</v>
      </c>
      <c r="E22" s="72">
        <v>4.3829796195927795</v>
      </c>
      <c r="F22" s="72">
        <v>5.4995450095168898</v>
      </c>
      <c r="G22" s="72">
        <v>6.1582731557513508</v>
      </c>
      <c r="H22" s="72">
        <v>6.7103341036178001</v>
      </c>
      <c r="I22" s="72">
        <v>7.5973604930820056</v>
      </c>
      <c r="J22" s="72">
        <v>9.1160203433470404</v>
      </c>
      <c r="K22" s="72">
        <v>10.65973205464692</v>
      </c>
      <c r="L22" s="72">
        <v>11.586667365797801</v>
      </c>
      <c r="M22" s="72">
        <v>12.372717248875045</v>
      </c>
      <c r="N22" s="72">
        <v>13.003662813048068</v>
      </c>
      <c r="O22" s="72">
        <v>13.228092238953147</v>
      </c>
      <c r="P22" s="72">
        <v>12.978867438019394</v>
      </c>
      <c r="Q22" s="72">
        <v>9.5542250167196414</v>
      </c>
      <c r="R22" s="72">
        <v>10.178441926342385</v>
      </c>
      <c r="S22" s="72">
        <v>10.359228505877383</v>
      </c>
      <c r="T22" s="72">
        <v>10.267696536624287</v>
      </c>
      <c r="U22" s="72">
        <v>10.054993476159483</v>
      </c>
      <c r="V22" s="72">
        <v>12.201609073160657</v>
      </c>
      <c r="W22" s="72">
        <v>10.94108642978382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56.176783183513486</v>
      </c>
      <c r="C24" s="72">
        <v>64.391723218033292</v>
      </c>
      <c r="D24" s="72">
        <v>50.08746563312414</v>
      </c>
      <c r="E24" s="72">
        <v>52.339090594866455</v>
      </c>
      <c r="F24" s="72">
        <v>53.633360469703398</v>
      </c>
      <c r="G24" s="72">
        <v>58.797477302841791</v>
      </c>
      <c r="H24" s="72">
        <v>54.305283966701296</v>
      </c>
      <c r="I24" s="72">
        <v>52.798058329844295</v>
      </c>
      <c r="J24" s="72">
        <v>51.616128442317049</v>
      </c>
      <c r="K24" s="72">
        <v>55.971411167930704</v>
      </c>
      <c r="L24" s="72">
        <v>51.642071808766005</v>
      </c>
      <c r="M24" s="72">
        <v>50.083499070714488</v>
      </c>
      <c r="N24" s="72">
        <v>47.512365682156691</v>
      </c>
      <c r="O24" s="72">
        <v>44.463115129151603</v>
      </c>
      <c r="P24" s="72">
        <v>45.084091435521017</v>
      </c>
      <c r="Q24" s="72">
        <v>52.544154629124542</v>
      </c>
      <c r="R24" s="72">
        <v>48.902950095720577</v>
      </c>
      <c r="S24" s="72">
        <v>52.581814319094811</v>
      </c>
      <c r="T24" s="72">
        <v>52.167160687774228</v>
      </c>
      <c r="U24" s="72">
        <v>49.757304993314484</v>
      </c>
      <c r="V24" s="72">
        <v>50.750998870743949</v>
      </c>
      <c r="W24" s="72">
        <v>55.725655867406019</v>
      </c>
      <c r="DA24" s="89" t="s">
        <v>410</v>
      </c>
    </row>
    <row r="25" spans="1:105" ht="12" customHeight="1" x14ac:dyDescent="0.25">
      <c r="A25" s="73" t="s">
        <v>53</v>
      </c>
      <c r="B25" s="74">
        <v>103.79680169097881</v>
      </c>
      <c r="C25" s="74">
        <v>97.334229597155485</v>
      </c>
      <c r="D25" s="74">
        <v>109.33433638269241</v>
      </c>
      <c r="E25" s="74">
        <v>106.02009625630177</v>
      </c>
      <c r="F25" s="74">
        <v>102.48505758498393</v>
      </c>
      <c r="G25" s="74">
        <v>106.84286410371564</v>
      </c>
      <c r="H25" s="74">
        <v>109.6415993204788</v>
      </c>
      <c r="I25" s="74">
        <v>110.44452105586296</v>
      </c>
      <c r="J25" s="74">
        <v>124.3645625505569</v>
      </c>
      <c r="K25" s="74">
        <v>128.96195301198955</v>
      </c>
      <c r="L25" s="74">
        <v>130.52175717923143</v>
      </c>
      <c r="M25" s="74">
        <v>136.17738138264994</v>
      </c>
      <c r="N25" s="74">
        <v>132.6920693569339</v>
      </c>
      <c r="O25" s="74">
        <v>131.08751578536837</v>
      </c>
      <c r="P25" s="74">
        <v>133.79348716791327</v>
      </c>
      <c r="Q25" s="74">
        <v>138.32603238953746</v>
      </c>
      <c r="R25" s="74">
        <v>141.82072832782367</v>
      </c>
      <c r="S25" s="74">
        <v>149.6744083805404</v>
      </c>
      <c r="T25" s="74">
        <v>152.79335591962459</v>
      </c>
      <c r="U25" s="74">
        <v>151.28822362955509</v>
      </c>
      <c r="V25" s="74">
        <v>161.74585913465563</v>
      </c>
      <c r="W25" s="74">
        <v>172.80378863839618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6.4488392089423989</v>
      </c>
      <c r="M26" s="77">
        <v>7.9535683576956133</v>
      </c>
      <c r="N26" s="77">
        <v>8.2401547721410129</v>
      </c>
      <c r="O26" s="77">
        <v>8.9567497850386761</v>
      </c>
      <c r="P26" s="77">
        <v>9.4343938091143542</v>
      </c>
      <c r="Q26" s="77">
        <v>9.6493551160790698</v>
      </c>
      <c r="R26" s="77">
        <v>9.6493551160791284</v>
      </c>
      <c r="S26" s="77">
        <v>9.9711951848667191</v>
      </c>
      <c r="T26" s="77">
        <v>10.471883061049082</v>
      </c>
      <c r="U26" s="77">
        <v>10.953138435081742</v>
      </c>
      <c r="V26" s="77">
        <v>11.510060189165936</v>
      </c>
      <c r="W26" s="77">
        <v>12.254170249355123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108.56428681919746</v>
      </c>
      <c r="C27" s="69">
        <f t="shared" si="10"/>
        <v>108.89134839230687</v>
      </c>
      <c r="D27" s="69">
        <f t="shared" si="10"/>
        <v>106.15270719667451</v>
      </c>
      <c r="E27" s="69">
        <f t="shared" si="10"/>
        <v>108.89589370499783</v>
      </c>
      <c r="F27" s="69">
        <f t="shared" si="10"/>
        <v>113.19541257060931</v>
      </c>
      <c r="G27" s="69">
        <f t="shared" si="10"/>
        <v>112.50427520972843</v>
      </c>
      <c r="H27" s="69">
        <f t="shared" si="10"/>
        <v>114.41642607871322</v>
      </c>
      <c r="I27" s="69">
        <f t="shared" si="10"/>
        <v>118.12736334078841</v>
      </c>
      <c r="J27" s="69">
        <f t="shared" si="10"/>
        <v>118.71756668498719</v>
      </c>
      <c r="K27" s="69">
        <f t="shared" si="10"/>
        <v>119.28773291743715</v>
      </c>
      <c r="L27" s="69">
        <f t="shared" si="10"/>
        <v>117.75463342662664</v>
      </c>
      <c r="M27" s="69">
        <f t="shared" si="10"/>
        <v>125.28499050762694</v>
      </c>
      <c r="N27" s="69">
        <f t="shared" si="10"/>
        <v>121.20453211414754</v>
      </c>
      <c r="O27" s="69">
        <f t="shared" si="10"/>
        <v>118.34270923067733</v>
      </c>
      <c r="P27" s="69">
        <f t="shared" si="10"/>
        <v>117.6087733598559</v>
      </c>
      <c r="Q27" s="69">
        <f t="shared" si="10"/>
        <v>139.02436617872257</v>
      </c>
      <c r="R27" s="69">
        <f t="shared" ref="R27:V27" si="11">SUM(R28:R32)</f>
        <v>138.34353107450434</v>
      </c>
      <c r="S27" s="69">
        <f t="shared" si="11"/>
        <v>142.00416476069816</v>
      </c>
      <c r="T27" s="69">
        <f t="shared" si="11"/>
        <v>140.70081275517973</v>
      </c>
      <c r="U27" s="69">
        <f t="shared" si="11"/>
        <v>138.81472321017293</v>
      </c>
      <c r="V27" s="69">
        <f t="shared" si="11"/>
        <v>149.31697887178402</v>
      </c>
      <c r="W27" s="69">
        <f t="shared" ref="W27" si="12">SUM(W28:W32)</f>
        <v>156.76136696710779</v>
      </c>
      <c r="DA27" s="88" t="s">
        <v>413</v>
      </c>
    </row>
    <row r="28" spans="1:105" ht="12" customHeight="1" x14ac:dyDescent="0.25">
      <c r="A28" s="28" t="s">
        <v>51</v>
      </c>
      <c r="B28" s="72">
        <v>5.5209604486464725</v>
      </c>
      <c r="C28" s="72">
        <v>4.0716663373317701</v>
      </c>
      <c r="D28" s="72">
        <v>6.9434821785477396</v>
      </c>
      <c r="E28" s="72">
        <v>7.794912794219031</v>
      </c>
      <c r="F28" s="72">
        <v>6.9046348233475161</v>
      </c>
      <c r="G28" s="72">
        <v>6.269275266120574</v>
      </c>
      <c r="H28" s="72">
        <v>6.549302585836223</v>
      </c>
      <c r="I28" s="72">
        <v>6.2467657815648661</v>
      </c>
      <c r="J28" s="72">
        <v>5.6978886181260089</v>
      </c>
      <c r="K28" s="72">
        <v>3.9857723210425782</v>
      </c>
      <c r="L28" s="72">
        <v>5.0400189266380329</v>
      </c>
      <c r="M28" s="72">
        <v>5.2399799649958307</v>
      </c>
      <c r="N28" s="72">
        <v>5.0843696218305414</v>
      </c>
      <c r="O28" s="72">
        <v>4.1598019019468371</v>
      </c>
      <c r="P28" s="72">
        <v>2.8989163186598832</v>
      </c>
      <c r="Q28" s="72">
        <v>1.0016532564538985</v>
      </c>
      <c r="R28" s="72">
        <v>1.1305250990794682</v>
      </c>
      <c r="S28" s="72">
        <v>1.1913676712393595</v>
      </c>
      <c r="T28" s="72">
        <v>0.86449493508411812</v>
      </c>
      <c r="U28" s="72">
        <v>0.77514137081821288</v>
      </c>
      <c r="V28" s="72">
        <v>0.75826127663467069</v>
      </c>
      <c r="W28" s="72">
        <v>1.0597109541911029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6.2322887623341838</v>
      </c>
      <c r="C29" s="72">
        <v>7.5322329406518538</v>
      </c>
      <c r="D29" s="72">
        <v>8.9304666119065068</v>
      </c>
      <c r="E29" s="72">
        <v>12.188986076027389</v>
      </c>
      <c r="F29" s="72">
        <v>13.582387405734069</v>
      </c>
      <c r="G29" s="72">
        <v>13.613881220905162</v>
      </c>
      <c r="H29" s="72">
        <v>14.357691330835888</v>
      </c>
      <c r="I29" s="72">
        <v>13.209591110651779</v>
      </c>
      <c r="J29" s="72">
        <v>11.963315932126767</v>
      </c>
      <c r="K29" s="72">
        <v>13.253263343791629</v>
      </c>
      <c r="L29" s="72">
        <v>11.375329388867851</v>
      </c>
      <c r="M29" s="72">
        <v>14.392821830694192</v>
      </c>
      <c r="N29" s="72">
        <v>13.208515237225834</v>
      </c>
      <c r="O29" s="72">
        <v>13.218818144506212</v>
      </c>
      <c r="P29" s="72">
        <v>12.622572077738667</v>
      </c>
      <c r="Q29" s="72">
        <v>18.521847510087046</v>
      </c>
      <c r="R29" s="72">
        <v>14.948050227247448</v>
      </c>
      <c r="S29" s="72">
        <v>13.303866627356017</v>
      </c>
      <c r="T29" s="72">
        <v>12.134566893469989</v>
      </c>
      <c r="U29" s="72">
        <v>10.785056593946786</v>
      </c>
      <c r="V29" s="72">
        <v>11.134937183580874</v>
      </c>
      <c r="W29" s="72">
        <v>11.556628290306589</v>
      </c>
      <c r="DA29" s="89" t="s">
        <v>415</v>
      </c>
    </row>
    <row r="30" spans="1:105" ht="12" customHeight="1" x14ac:dyDescent="0.25">
      <c r="A30" s="28" t="s">
        <v>192</v>
      </c>
      <c r="B30" s="72">
        <v>5.3137649799055399E-3</v>
      </c>
      <c r="C30" s="72">
        <v>2.6358834606342488E-2</v>
      </c>
      <c r="D30" s="72">
        <v>4.2113898255633594E-2</v>
      </c>
      <c r="E30" s="72">
        <v>0.10064629833625847</v>
      </c>
      <c r="F30" s="72">
        <v>0.21851481368514467</v>
      </c>
      <c r="G30" s="72">
        <v>0.53675307988717225</v>
      </c>
      <c r="H30" s="72">
        <v>0.92190531553079824</v>
      </c>
      <c r="I30" s="72">
        <v>1.3796738895169178</v>
      </c>
      <c r="J30" s="72">
        <v>1.6055895787430008</v>
      </c>
      <c r="K30" s="72">
        <v>2.1113092940822451</v>
      </c>
      <c r="L30" s="72">
        <v>1.8551203696330807</v>
      </c>
      <c r="M30" s="72">
        <v>2.0546041457318354</v>
      </c>
      <c r="N30" s="72">
        <v>1.9635086307779555</v>
      </c>
      <c r="O30" s="72">
        <v>1.6534648260863651</v>
      </c>
      <c r="P30" s="72">
        <v>1.6636833257016332</v>
      </c>
      <c r="Q30" s="72">
        <v>1.7615340234940153</v>
      </c>
      <c r="R30" s="72">
        <v>1.9873493347611437</v>
      </c>
      <c r="S30" s="72">
        <v>2.0558088184435164</v>
      </c>
      <c r="T30" s="72">
        <v>2.4485622570928087</v>
      </c>
      <c r="U30" s="72">
        <v>2.5905731102532155</v>
      </c>
      <c r="V30" s="72">
        <v>2.8991120496063139</v>
      </c>
      <c r="W30" s="72">
        <v>3.202853392680773</v>
      </c>
      <c r="DA30" s="89" t="s">
        <v>416</v>
      </c>
    </row>
    <row r="31" spans="1:105" ht="12" customHeight="1" x14ac:dyDescent="0.25">
      <c r="A31" s="28" t="s">
        <v>207</v>
      </c>
      <c r="B31" s="72">
        <v>3.8516427213185738</v>
      </c>
      <c r="C31" s="72">
        <v>4.2989733369474505</v>
      </c>
      <c r="D31" s="72">
        <v>4.949130640342724</v>
      </c>
      <c r="E31" s="72">
        <v>4.9365375792906372</v>
      </c>
      <c r="F31" s="72">
        <v>6.1547537386452937</v>
      </c>
      <c r="G31" s="72">
        <v>6.099936856214895</v>
      </c>
      <c r="H31" s="72">
        <v>6.4344500586395847</v>
      </c>
      <c r="I31" s="72">
        <v>7.1095352207121216</v>
      </c>
      <c r="J31" s="72">
        <v>7.4945977345817729</v>
      </c>
      <c r="K31" s="72">
        <v>7.8902890471557017</v>
      </c>
      <c r="L31" s="72">
        <v>7.852471144659452</v>
      </c>
      <c r="M31" s="72">
        <v>8.1864463038920956</v>
      </c>
      <c r="N31" s="72">
        <v>8.3197746485695276</v>
      </c>
      <c r="O31" s="72">
        <v>8.2232409651987854</v>
      </c>
      <c r="P31" s="72">
        <v>8.0456794471990758</v>
      </c>
      <c r="Q31" s="72">
        <v>12.671533263432289</v>
      </c>
      <c r="R31" s="72">
        <v>13.41941246762604</v>
      </c>
      <c r="S31" s="72">
        <v>13.458607115796644</v>
      </c>
      <c r="T31" s="72">
        <v>13.104057790523447</v>
      </c>
      <c r="U31" s="72">
        <v>12.626906251515447</v>
      </c>
      <c r="V31" s="72">
        <v>15.098302986364297</v>
      </c>
      <c r="W31" s="72">
        <v>13.412122918374296</v>
      </c>
      <c r="DA31" s="89" t="s">
        <v>417</v>
      </c>
    </row>
    <row r="32" spans="1:105" ht="12" customHeight="1" x14ac:dyDescent="0.25">
      <c r="A32" s="32" t="s">
        <v>53</v>
      </c>
      <c r="B32" s="77">
        <v>92.954081121918335</v>
      </c>
      <c r="C32" s="77">
        <v>92.962116942769441</v>
      </c>
      <c r="D32" s="77">
        <v>85.287513867621911</v>
      </c>
      <c r="E32" s="77">
        <v>83.87481095712451</v>
      </c>
      <c r="F32" s="77">
        <v>86.335121789197288</v>
      </c>
      <c r="G32" s="77">
        <v>85.984428786600631</v>
      </c>
      <c r="H32" s="77">
        <v>86.153076787870717</v>
      </c>
      <c r="I32" s="77">
        <v>90.181797338342719</v>
      </c>
      <c r="J32" s="77">
        <v>91.956174821409647</v>
      </c>
      <c r="K32" s="77">
        <v>92.047098911364998</v>
      </c>
      <c r="L32" s="77">
        <v>91.631693596828228</v>
      </c>
      <c r="M32" s="77">
        <v>95.411138262312988</v>
      </c>
      <c r="N32" s="77">
        <v>92.628363975743682</v>
      </c>
      <c r="O32" s="77">
        <v>91.087383392939131</v>
      </c>
      <c r="P32" s="77">
        <v>92.377922190556646</v>
      </c>
      <c r="Q32" s="77">
        <v>105.06779812525532</v>
      </c>
      <c r="R32" s="77">
        <v>106.85819394579023</v>
      </c>
      <c r="S32" s="77">
        <v>111.99451452786262</v>
      </c>
      <c r="T32" s="77">
        <v>112.14913087900936</v>
      </c>
      <c r="U32" s="77">
        <v>112.03704588363928</v>
      </c>
      <c r="V32" s="77">
        <v>119.42636537559787</v>
      </c>
      <c r="W32" s="77">
        <v>127.53005141155504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0.56424806802425409</v>
      </c>
      <c r="C3" s="66">
        <f>IF(RES_hh_tes!C3=0,"",RES_hh_tes!C3/RES_hh_fec!C3)</f>
        <v>0.57126342134677877</v>
      </c>
      <c r="D3" s="66">
        <f>IF(RES_hh_tes!D3=0,"",RES_hh_tes!D3/RES_hh_fec!D3)</f>
        <v>0.55982059871250867</v>
      </c>
      <c r="E3" s="66">
        <f>IF(RES_hh_tes!E3=0,"",RES_hh_tes!E3/RES_hh_fec!E3)</f>
        <v>0.56539501267060921</v>
      </c>
      <c r="F3" s="66">
        <f>IF(RES_hh_tes!F3=0,"",RES_hh_tes!F3/RES_hh_fec!F3)</f>
        <v>0.56558747452511327</v>
      </c>
      <c r="G3" s="66">
        <f>IF(RES_hh_tes!G3=0,"",RES_hh_tes!G3/RES_hh_fec!G3)</f>
        <v>0.5730020900671835</v>
      </c>
      <c r="H3" s="66">
        <f>IF(RES_hh_tes!H3=0,"",RES_hh_tes!H3/RES_hh_fec!H3)</f>
        <v>0.57557680939594591</v>
      </c>
      <c r="I3" s="66">
        <f>IF(RES_hh_tes!I3=0,"",RES_hh_tes!I3/RES_hh_fec!I3)</f>
        <v>0.58526583837739798</v>
      </c>
      <c r="J3" s="66">
        <f>IF(RES_hh_tes!J3=0,"",RES_hh_tes!J3/RES_hh_fec!J3)</f>
        <v>0.5878303334071</v>
      </c>
      <c r="K3" s="66">
        <f>IF(RES_hh_tes!K3=0,"",RES_hh_tes!K3/RES_hh_fec!K3)</f>
        <v>0.59550378771756418</v>
      </c>
      <c r="L3" s="66">
        <f>IF(RES_hh_tes!L3=0,"",RES_hh_tes!L3/RES_hh_fec!L3)</f>
        <v>0.60282591173343869</v>
      </c>
      <c r="M3" s="66">
        <f>IF(RES_hh_tes!M3=0,"",RES_hh_tes!M3/RES_hh_fec!M3)</f>
        <v>0.60878153770467647</v>
      </c>
      <c r="N3" s="66">
        <f>IF(RES_hh_tes!N3=0,"",RES_hh_tes!N3/RES_hh_fec!N3)</f>
        <v>0.62824526751582044</v>
      </c>
      <c r="O3" s="66">
        <f>IF(RES_hh_tes!O3=0,"",RES_hh_tes!O3/RES_hh_fec!O3)</f>
        <v>0.63051726302517763</v>
      </c>
      <c r="P3" s="66">
        <f>IF(RES_hh_tes!P3=0,"",RES_hh_tes!P3/RES_hh_fec!P3)</f>
        <v>0.63580583797340418</v>
      </c>
      <c r="Q3" s="66">
        <f>IF(RES_hh_tes!Q3=0,"",RES_hh_tes!Q3/RES_hh_fec!Q3)</f>
        <v>0.6489881933159547</v>
      </c>
      <c r="R3" s="66">
        <f>IF(RES_hh_tes!R3=0,"",RES_hh_tes!R3/RES_hh_fec!R3)</f>
        <v>0.65264601144288792</v>
      </c>
      <c r="S3" s="66">
        <f>IF(RES_hh_tes!S3=0,"",RES_hh_tes!S3/RES_hh_fec!S3)</f>
        <v>0.66111833171747192</v>
      </c>
      <c r="T3" s="66">
        <f>IF(RES_hh_tes!T3=0,"",RES_hh_tes!T3/RES_hh_fec!T3)</f>
        <v>0.66927708318640822</v>
      </c>
      <c r="U3" s="66">
        <f>IF(RES_hh_tes!U3=0,"",RES_hh_tes!U3/RES_hh_fec!U3)</f>
        <v>0.67995562225325223</v>
      </c>
      <c r="V3" s="66">
        <f>IF(RES_hh_tes!V3=0,"",RES_hh_tes!V3/RES_hh_fec!V3)</f>
        <v>0.6854332957648398</v>
      </c>
      <c r="W3" s="66">
        <f>IF(RES_hh_tes!W3=0,"",RES_hh_tes!W3/RES_hh_fec!W3)</f>
        <v>0.6976304119794684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0.5404717234927815</v>
      </c>
      <c r="C4" s="70">
        <f>IF(RES_hh_tes!C4=0,"",RES_hh_tes!C4/RES_hh_fec!C4)</f>
        <v>0.54464915726409713</v>
      </c>
      <c r="D4" s="70">
        <f>IF(RES_hh_tes!D4=0,"",RES_hh_tes!D4/RES_hh_fec!D4)</f>
        <v>0.53574560862914311</v>
      </c>
      <c r="E4" s="70">
        <f>IF(RES_hh_tes!E4=0,"",RES_hh_tes!E4/RES_hh_fec!E4)</f>
        <v>0.54311660086615965</v>
      </c>
      <c r="F4" s="70">
        <f>IF(RES_hh_tes!F4=0,"",RES_hh_tes!F4/RES_hh_fec!F4)</f>
        <v>0.53996127145848094</v>
      </c>
      <c r="G4" s="70">
        <f>IF(RES_hh_tes!G4=0,"",RES_hh_tes!G4/RES_hh_fec!G4)</f>
        <v>0.54725329392662647</v>
      </c>
      <c r="H4" s="70">
        <f>IF(RES_hh_tes!H4=0,"",RES_hh_tes!H4/RES_hh_fec!H4)</f>
        <v>0.5502317802457104</v>
      </c>
      <c r="I4" s="70">
        <f>IF(RES_hh_tes!I4=0,"",RES_hh_tes!I4/RES_hh_fec!I4)</f>
        <v>0.55569242455877188</v>
      </c>
      <c r="J4" s="70">
        <f>IF(RES_hh_tes!J4=0,"",RES_hh_tes!J4/RES_hh_fec!J4)</f>
        <v>0.5606095064235973</v>
      </c>
      <c r="K4" s="70">
        <f>IF(RES_hh_tes!K4=0,"",RES_hh_tes!K4/RES_hh_fec!K4)</f>
        <v>0.56924969984134677</v>
      </c>
      <c r="L4" s="70">
        <f>IF(RES_hh_tes!L4=0,"",RES_hh_tes!L4/RES_hh_fec!L4)</f>
        <v>0.57656648194765758</v>
      </c>
      <c r="M4" s="70">
        <f>IF(RES_hh_tes!M4=0,"",RES_hh_tes!M4/RES_hh_fec!M4)</f>
        <v>0.58646488149709675</v>
      </c>
      <c r="N4" s="70">
        <f>IF(RES_hh_tes!N4=0,"",RES_hh_tes!N4/RES_hh_fec!N4)</f>
        <v>0.59830527711953141</v>
      </c>
      <c r="O4" s="70">
        <f>IF(RES_hh_tes!O4=0,"",RES_hh_tes!O4/RES_hh_fec!O4)</f>
        <v>0.6083110969611446</v>
      </c>
      <c r="P4" s="70">
        <f>IF(RES_hh_tes!P4=0,"",RES_hh_tes!P4/RES_hh_fec!P4)</f>
        <v>0.61243853289182715</v>
      </c>
      <c r="Q4" s="70">
        <f>IF(RES_hh_tes!Q4=0,"",RES_hh_tes!Q4/RES_hh_fec!Q4)</f>
        <v>0.61777062198135346</v>
      </c>
      <c r="R4" s="70">
        <f>IF(RES_hh_tes!R4=0,"",RES_hh_tes!R4/RES_hh_fec!R4)</f>
        <v>0.62120473765426842</v>
      </c>
      <c r="S4" s="70">
        <f>IF(RES_hh_tes!S4=0,"",RES_hh_tes!S4/RES_hh_fec!S4)</f>
        <v>0.62842919636233208</v>
      </c>
      <c r="T4" s="70">
        <f>IF(RES_hh_tes!T4=0,"",RES_hh_tes!T4/RES_hh_fec!T4)</f>
        <v>0.63566601742072515</v>
      </c>
      <c r="U4" s="70">
        <f>IF(RES_hh_tes!U4=0,"",RES_hh_tes!U4/RES_hh_fec!U4)</f>
        <v>0.64278891291838691</v>
      </c>
      <c r="V4" s="70">
        <f>IF(RES_hh_tes!V4=0,"",RES_hh_tes!V4/RES_hh_fec!V4)</f>
        <v>0.64881160135608651</v>
      </c>
      <c r="W4" s="70">
        <f>IF(RES_hh_tes!W4=0,"",RES_hh_tes!W4/RES_hh_fec!W4)</f>
        <v>0.65840617481857833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0.53200373388018218</v>
      </c>
      <c r="C5" s="78">
        <f>IF(RES_hh_tes!C5=0,"",RES_hh_tes!C5/RES_hh_fec!C5)</f>
        <v>0.53409923112500624</v>
      </c>
      <c r="D5" s="78">
        <f>IF(RES_hh_tes!D5=0,"",RES_hh_tes!D5/RES_hh_fec!D5)</f>
        <v>0.53672161255261708</v>
      </c>
      <c r="E5" s="78">
        <f>IF(RES_hh_tes!E5=0,"",RES_hh_tes!E5/RES_hh_fec!E5)</f>
        <v>0.54006170112283736</v>
      </c>
      <c r="F5" s="78">
        <f>IF(RES_hh_tes!F5=0,"",RES_hh_tes!F5/RES_hh_fec!F5)</f>
        <v>0.54388003857339173</v>
      </c>
      <c r="G5" s="78">
        <f>IF(RES_hh_tes!G5=0,"",RES_hh_tes!G5/RES_hh_fec!G5)</f>
        <v>0.54741823092411057</v>
      </c>
      <c r="H5" s="78">
        <f>IF(RES_hh_tes!H5=0,"",RES_hh_tes!H5/RES_hh_fec!H5)</f>
        <v>0.54974727203291973</v>
      </c>
      <c r="I5" s="78">
        <f>IF(RES_hh_tes!I5=0,"",RES_hh_tes!I5/RES_hh_fec!I5)</f>
        <v>0.55154736662229131</v>
      </c>
      <c r="J5" s="78">
        <f>IF(RES_hh_tes!J5=0,"",RES_hh_tes!J5/RES_hh_fec!J5)</f>
        <v>0.55351258289542327</v>
      </c>
      <c r="K5" s="78">
        <f>IF(RES_hh_tes!K5=0,"",RES_hh_tes!K5/RES_hh_fec!K5)</f>
        <v>0.5572833120456917</v>
      </c>
      <c r="L5" s="78">
        <f>IF(RES_hh_tes!L5=0,"",RES_hh_tes!L5/RES_hh_fec!L5)</f>
        <v>0.56627151507649065</v>
      </c>
      <c r="M5" s="78">
        <f>IF(RES_hh_tes!M5=0,"",RES_hh_tes!M5/RES_hh_fec!M5)</f>
        <v>0.5772318077497921</v>
      </c>
      <c r="N5" s="78">
        <f>IF(RES_hh_tes!N5=0,"",RES_hh_tes!N5/RES_hh_fec!N5)</f>
        <v>0.58839997732665272</v>
      </c>
      <c r="O5" s="78">
        <f>IF(RES_hh_tes!O5=0,"",RES_hh_tes!O5/RES_hh_fec!O5)</f>
        <v>0.59753031732534689</v>
      </c>
      <c r="P5" s="78">
        <f>IF(RES_hh_tes!P5=0,"",RES_hh_tes!P5/RES_hh_fec!P5)</f>
        <v>0.59880113801276069</v>
      </c>
      <c r="Q5" s="78">
        <f>IF(RES_hh_tes!Q5=0,"",RES_hh_tes!Q5/RES_hh_fec!Q5)</f>
        <v>0.60070559163408754</v>
      </c>
      <c r="R5" s="78">
        <f>IF(RES_hh_tes!R5=0,"",RES_hh_tes!R5/RES_hh_fec!R5)</f>
        <v>0.60650036218465553</v>
      </c>
      <c r="S5" s="78">
        <f>IF(RES_hh_tes!S5=0,"",RES_hh_tes!S5/RES_hh_fec!S5)</f>
        <v>0.6139538379641063</v>
      </c>
      <c r="T5" s="78">
        <f>IF(RES_hh_tes!T5=0,"",RES_hh_tes!T5/RES_hh_fec!T5)</f>
        <v>0.61783230792856669</v>
      </c>
      <c r="U5" s="78">
        <f>IF(RES_hh_tes!U5=0,"",RES_hh_tes!U5/RES_hh_fec!U5)</f>
        <v>0.6223848907877445</v>
      </c>
      <c r="V5" s="78">
        <f>IF(RES_hh_tes!V5=0,"",RES_hh_tes!V5/RES_hh_fec!V5)</f>
        <v>0.63170873493613122</v>
      </c>
      <c r="W5" s="78">
        <f>IF(RES_hh_tes!W5=0,"",RES_hh_tes!W5/RES_hh_fec!W5)</f>
        <v>0.64094829979569257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0.41566932593924238</v>
      </c>
      <c r="C6" s="78">
        <f>IF(RES_hh_tes!C6=0,"",RES_hh_tes!C6/RES_hh_fec!C6)</f>
        <v>0.42302261081197323</v>
      </c>
      <c r="D6" s="78">
        <f>IF(RES_hh_tes!D6=0,"",RES_hh_tes!D6/RES_hh_fec!D6)</f>
        <v>0.42546298919439846</v>
      </c>
      <c r="E6" s="78">
        <f>IF(RES_hh_tes!E6=0,"",RES_hh_tes!E6/RES_hh_fec!E6)</f>
        <v>0.42914749730905022</v>
      </c>
      <c r="F6" s="78">
        <f>IF(RES_hh_tes!F6=0,"",RES_hh_tes!F6/RES_hh_fec!F6)</f>
        <v>0.43427484936103905</v>
      </c>
      <c r="G6" s="78">
        <f>IF(RES_hh_tes!G6=0,"",RES_hh_tes!G6/RES_hh_fec!G6)</f>
        <v>0.44083241216232677</v>
      </c>
      <c r="H6" s="78">
        <f>IF(RES_hh_tes!H6=0,"",RES_hh_tes!H6/RES_hh_fec!H6)</f>
        <v>0.44590874018735216</v>
      </c>
      <c r="I6" s="78">
        <f>IF(RES_hh_tes!I6=0,"",RES_hh_tes!I6/RES_hh_fec!I6)</f>
        <v>0.45521784125214637</v>
      </c>
      <c r="J6" s="78">
        <f>IF(RES_hh_tes!J6=0,"",RES_hh_tes!J6/RES_hh_fec!J6)</f>
        <v>0.46440163513938787</v>
      </c>
      <c r="K6" s="78">
        <f>IF(RES_hh_tes!K6=0,"",RES_hh_tes!K6/RES_hh_fec!K6)</f>
        <v>0.49537273794807274</v>
      </c>
      <c r="L6" s="78">
        <f>IF(RES_hh_tes!L6=0,"",RES_hh_tes!L6/RES_hh_fec!L6)</f>
        <v>0.51347536875613242</v>
      </c>
      <c r="M6" s="78">
        <f>IF(RES_hh_tes!M6=0,"",RES_hh_tes!M6/RES_hh_fec!M6)</f>
        <v>0.52902543994476448</v>
      </c>
      <c r="N6" s="78">
        <f>IF(RES_hh_tes!N6=0,"",RES_hh_tes!N6/RES_hh_fec!N6)</f>
        <v>0.53729125101653286</v>
      </c>
      <c r="O6" s="78">
        <f>IF(RES_hh_tes!O6=0,"",RES_hh_tes!O6/RES_hh_fec!O6)</f>
        <v>0.55598176009319333</v>
      </c>
      <c r="P6" s="78">
        <f>IF(RES_hh_tes!P6=0,"",RES_hh_tes!P6/RES_hh_fec!P6)</f>
        <v>0.57161394265566934</v>
      </c>
      <c r="Q6" s="78">
        <f>IF(RES_hh_tes!Q6=0,"",RES_hh_tes!Q6/RES_hh_fec!Q6)</f>
        <v>0.58123227453565285</v>
      </c>
      <c r="R6" s="78">
        <f>IF(RES_hh_tes!R6=0,"",RES_hh_tes!R6/RES_hh_fec!R6)</f>
        <v>0.58208294670406369</v>
      </c>
      <c r="S6" s="78">
        <f>IF(RES_hh_tes!S6=0,"",RES_hh_tes!S6/RES_hh_fec!S6)</f>
        <v>0.58288972602637823</v>
      </c>
      <c r="T6" s="78">
        <f>IF(RES_hh_tes!T6=0,"",RES_hh_tes!T6/RES_hh_fec!T6)</f>
        <v>0.58321486776293896</v>
      </c>
      <c r="U6" s="78">
        <f>IF(RES_hh_tes!U6=0,"",RES_hh_tes!U6/RES_hh_fec!U6)</f>
        <v>0.58326084884118379</v>
      </c>
      <c r="V6" s="78">
        <f>IF(RES_hh_tes!V6=0,"",RES_hh_tes!V6/RES_hh_fec!V6)</f>
        <v>0.58345731043273863</v>
      </c>
      <c r="W6" s="78">
        <f>IF(RES_hh_tes!W6=0,"",RES_hh_tes!W6/RES_hh_fec!W6)</f>
        <v>0.58379016934457106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0.39509806174292356</v>
      </c>
      <c r="C7" s="78">
        <f>IF(RES_hh_tes!C7=0,"",RES_hh_tes!C7/RES_hh_fec!C7)</f>
        <v>0.39509806174292356</v>
      </c>
      <c r="D7" s="78">
        <f>IF(RES_hh_tes!D7=0,"",RES_hh_tes!D7/RES_hh_fec!D7)</f>
        <v>0.39509806174292356</v>
      </c>
      <c r="E7" s="78">
        <f>IF(RES_hh_tes!E7=0,"",RES_hh_tes!E7/RES_hh_fec!E7)</f>
        <v>0.39509806174292356</v>
      </c>
      <c r="F7" s="78">
        <f>IF(RES_hh_tes!F7=0,"",RES_hh_tes!F7/RES_hh_fec!F7)</f>
        <v>0.39509806174292356</v>
      </c>
      <c r="G7" s="78">
        <f>IF(RES_hh_tes!G7=0,"",RES_hh_tes!G7/RES_hh_fec!G7)</f>
        <v>0.39509806174292356</v>
      </c>
      <c r="H7" s="78">
        <f>IF(RES_hh_tes!H7=0,"",RES_hh_tes!H7/RES_hh_fec!H7)</f>
        <v>0.39509806174292356</v>
      </c>
      <c r="I7" s="78">
        <f>IF(RES_hh_tes!I7=0,"",RES_hh_tes!I7/RES_hh_fec!I7)</f>
        <v>0.39509806174292356</v>
      </c>
      <c r="J7" s="78">
        <f>IF(RES_hh_tes!J7=0,"",RES_hh_tes!J7/RES_hh_fec!J7)</f>
        <v>0.39509806174292356</v>
      </c>
      <c r="K7" s="78">
        <f>IF(RES_hh_tes!K7=0,"",RES_hh_tes!K7/RES_hh_fec!K7)</f>
        <v>0.41644324933921617</v>
      </c>
      <c r="L7" s="78">
        <f>IF(RES_hh_tes!L7=0,"",RES_hh_tes!L7/RES_hh_fec!L7)</f>
        <v>0.43662817179034213</v>
      </c>
      <c r="M7" s="78">
        <f>IF(RES_hh_tes!M7=0,"",RES_hh_tes!M7/RES_hh_fec!M7)</f>
        <v>0.45641477815639675</v>
      </c>
      <c r="N7" s="78">
        <f>IF(RES_hh_tes!N7=0,"",RES_hh_tes!N7/RES_hh_fec!N7)</f>
        <v>0.4887728201125916</v>
      </c>
      <c r="O7" s="78">
        <f>IF(RES_hh_tes!O7=0,"",RES_hh_tes!O7/RES_hh_fec!O7)</f>
        <v>0.52988274309557681</v>
      </c>
      <c r="P7" s="78">
        <f>IF(RES_hh_tes!P7=0,"",RES_hh_tes!P7/RES_hh_fec!P7)</f>
        <v>0.53009043315529225</v>
      </c>
      <c r="Q7" s="78" t="str">
        <f>IF(RES_hh_tes!Q7=0,"",RES_hh_tes!Q7/RES_hh_fec!Q7)</f>
        <v/>
      </c>
      <c r="R7" s="78" t="str">
        <f>IF(RES_hh_tes!R7=0,"",RES_hh_tes!R7/RES_hh_fec!R7)</f>
        <v/>
      </c>
      <c r="S7" s="78" t="str">
        <f>IF(RES_hh_tes!S7=0,"",RES_hh_tes!S7/RES_hh_fec!S7)</f>
        <v/>
      </c>
      <c r="T7" s="78" t="str">
        <f>IF(RES_hh_tes!T7=0,"",RES_hh_tes!T7/RES_hh_fec!T7)</f>
        <v/>
      </c>
      <c r="U7" s="78" t="str">
        <f>IF(RES_hh_tes!U7=0,"",RES_hh_tes!U7/RES_hh_fec!U7)</f>
        <v/>
      </c>
      <c r="V7" s="78" t="str">
        <f>IF(RES_hh_tes!V7=0,"",RES_hh_tes!V7/RES_hh_fec!V7)</f>
        <v/>
      </c>
      <c r="W7" s="78" t="str">
        <f>IF(RES_hh_tes!W7=0,"",RES_hh_tes!W7/RES_hh_fec!W7)</f>
        <v/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0.44310425658482622</v>
      </c>
      <c r="C8" s="78">
        <f>IF(RES_hh_tes!C8=0,"",RES_hh_tes!C8/RES_hh_fec!C8)</f>
        <v>0.48365562070991008</v>
      </c>
      <c r="D8" s="78">
        <f>IF(RES_hh_tes!D8=0,"",RES_hh_tes!D8/RES_hh_fec!D8)</f>
        <v>0.51444771221227859</v>
      </c>
      <c r="E8" s="78">
        <f>IF(RES_hh_tes!E8=0,"",RES_hh_tes!E8/RES_hh_fec!E8)</f>
        <v>0.53131999704497945</v>
      </c>
      <c r="F8" s="78">
        <f>IF(RES_hh_tes!F8=0,"",RES_hh_tes!F8/RES_hh_fec!F8)</f>
        <v>0.54246713652232248</v>
      </c>
      <c r="G8" s="78">
        <f>IF(RES_hh_tes!G8=0,"",RES_hh_tes!G8/RES_hh_fec!G8)</f>
        <v>0.55112619588725031</v>
      </c>
      <c r="H8" s="78">
        <f>IF(RES_hh_tes!H8=0,"",RES_hh_tes!H8/RES_hh_fec!H8)</f>
        <v>0.55762910016437439</v>
      </c>
      <c r="I8" s="78">
        <f>IF(RES_hh_tes!I8=0,"",RES_hh_tes!I8/RES_hh_fec!I8)</f>
        <v>0.56328006549943077</v>
      </c>
      <c r="J8" s="78">
        <f>IF(RES_hh_tes!J8=0,"",RES_hh_tes!J8/RES_hh_fec!J8)</f>
        <v>0.56736091665028698</v>
      </c>
      <c r="K8" s="78">
        <f>IF(RES_hh_tes!K8=0,"",RES_hh_tes!K8/RES_hh_fec!K8)</f>
        <v>0.57106006970938816</v>
      </c>
      <c r="L8" s="78">
        <f>IF(RES_hh_tes!L8=0,"",RES_hh_tes!L8/RES_hh_fec!L8)</f>
        <v>0.5722022741928946</v>
      </c>
      <c r="M8" s="78">
        <f>IF(RES_hh_tes!M8=0,"",RES_hh_tes!M8/RES_hh_fec!M8)</f>
        <v>0.57324776359497631</v>
      </c>
      <c r="N8" s="78">
        <f>IF(RES_hh_tes!N8=0,"",RES_hh_tes!N8/RES_hh_fec!N8)</f>
        <v>0.57375088281099629</v>
      </c>
      <c r="O8" s="78">
        <f>IF(RES_hh_tes!O8=0,"",RES_hh_tes!O8/RES_hh_fec!O8)</f>
        <v>0.57618237241578674</v>
      </c>
      <c r="P8" s="78">
        <f>IF(RES_hh_tes!P8=0,"",RES_hh_tes!P8/RES_hh_fec!P8)</f>
        <v>0.58358044408696375</v>
      </c>
      <c r="Q8" s="78">
        <f>IF(RES_hh_tes!Q8=0,"",RES_hh_tes!Q8/RES_hh_fec!Q8)</f>
        <v>0.59608726985568838</v>
      </c>
      <c r="R8" s="78">
        <f>IF(RES_hh_tes!R8=0,"",RES_hh_tes!R8/RES_hh_fec!R8)</f>
        <v>0.61212429611191432</v>
      </c>
      <c r="S8" s="78">
        <f>IF(RES_hh_tes!S8=0,"",RES_hh_tes!S8/RES_hh_fec!S8)</f>
        <v>0.62938604313966784</v>
      </c>
      <c r="T8" s="78">
        <f>IF(RES_hh_tes!T8=0,"",RES_hh_tes!T8/RES_hh_fec!T8)</f>
        <v>0.64586513322565475</v>
      </c>
      <c r="U8" s="78">
        <f>IF(RES_hh_tes!U8=0,"",RES_hh_tes!U8/RES_hh_fec!U8)</f>
        <v>0.6610540671791334</v>
      </c>
      <c r="V8" s="78">
        <f>IF(RES_hh_tes!V8=0,"",RES_hh_tes!V8/RES_hh_fec!V8)</f>
        <v>0.67522802991760944</v>
      </c>
      <c r="W8" s="78">
        <f>IF(RES_hh_tes!W8=0,"",RES_hh_tes!W8/RES_hh_fec!W8)</f>
        <v>0.68804994909995898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0.39549947218345438</v>
      </c>
      <c r="C9" s="78">
        <f>IF(RES_hh_tes!C9=0,"",RES_hh_tes!C9/RES_hh_fec!C9)</f>
        <v>0.40628591105538464</v>
      </c>
      <c r="D9" s="78">
        <f>IF(RES_hh_tes!D9=0,"",RES_hh_tes!D9/RES_hh_fec!D9)</f>
        <v>0.42042278936461247</v>
      </c>
      <c r="E9" s="78">
        <f>IF(RES_hh_tes!E9=0,"",RES_hh_tes!E9/RES_hh_fec!E9)</f>
        <v>0.43247379935335672</v>
      </c>
      <c r="F9" s="78">
        <f>IF(RES_hh_tes!F9=0,"",RES_hh_tes!F9/RES_hh_fec!F9)</f>
        <v>0.44365460600142526</v>
      </c>
      <c r="G9" s="78">
        <f>IF(RES_hh_tes!G9=0,"",RES_hh_tes!G9/RES_hh_fec!G9)</f>
        <v>0.45227048896536065</v>
      </c>
      <c r="H9" s="78">
        <f>IF(RES_hh_tes!H9=0,"",RES_hh_tes!H9/RES_hh_fec!H9)</f>
        <v>0.46332433754350116</v>
      </c>
      <c r="I9" s="78">
        <f>IF(RES_hh_tes!I9=0,"",RES_hh_tes!I9/RES_hh_fec!I9)</f>
        <v>0.47740690295764621</v>
      </c>
      <c r="J9" s="78">
        <f>IF(RES_hh_tes!J9=0,"",RES_hh_tes!J9/RES_hh_fec!J9)</f>
        <v>0.4894437670193153</v>
      </c>
      <c r="K9" s="78">
        <f>IF(RES_hh_tes!K9=0,"",RES_hh_tes!K9/RES_hh_fec!K9)</f>
        <v>0.50119465227397531</v>
      </c>
      <c r="L9" s="78">
        <f>IF(RES_hh_tes!L9=0,"",RES_hh_tes!L9/RES_hh_fec!L9)</f>
        <v>0.51481763800764635</v>
      </c>
      <c r="M9" s="78">
        <f>IF(RES_hh_tes!M9=0,"",RES_hh_tes!M9/RES_hh_fec!M9)</f>
        <v>0.52817115194026565</v>
      </c>
      <c r="N9" s="78">
        <f>IF(RES_hh_tes!N9=0,"",RES_hh_tes!N9/RES_hh_fec!N9)</f>
        <v>0.54778778260104211</v>
      </c>
      <c r="O9" s="78">
        <f>IF(RES_hh_tes!O9=0,"",RES_hh_tes!O9/RES_hh_fec!O9)</f>
        <v>0.56352941115018995</v>
      </c>
      <c r="P9" s="78">
        <f>IF(RES_hh_tes!P9=0,"",RES_hh_tes!P9/RES_hh_fec!P9)</f>
        <v>0.56924391318654621</v>
      </c>
      <c r="Q9" s="78">
        <f>IF(RES_hh_tes!Q9=0,"",RES_hh_tes!Q9/RES_hh_fec!Q9)</f>
        <v>0.57721513840280259</v>
      </c>
      <c r="R9" s="78">
        <f>IF(RES_hh_tes!R9=0,"",RES_hh_tes!R9/RES_hh_fec!R9)</f>
        <v>0.58357523159873936</v>
      </c>
      <c r="S9" s="78">
        <f>IF(RES_hh_tes!S9=0,"",RES_hh_tes!S9/RES_hh_fec!S9)</f>
        <v>0.59179692725911281</v>
      </c>
      <c r="T9" s="78">
        <f>IF(RES_hh_tes!T9=0,"",RES_hh_tes!T9/RES_hh_fec!T9)</f>
        <v>0.60157851331060619</v>
      </c>
      <c r="U9" s="78">
        <f>IF(RES_hh_tes!U9=0,"",RES_hh_tes!U9/RES_hh_fec!U9)</f>
        <v>0.6095229492008658</v>
      </c>
      <c r="V9" s="78">
        <f>IF(RES_hh_tes!V9=0,"",RES_hh_tes!V9/RES_hh_fec!V9)</f>
        <v>0.61762196506291123</v>
      </c>
      <c r="W9" s="78">
        <f>IF(RES_hh_tes!W9=0,"",RES_hh_tes!W9/RES_hh_fec!W9)</f>
        <v>0.6241970505170239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0.67153980362534493</v>
      </c>
      <c r="C11" s="78">
        <f>IF(RES_hh_tes!C11=0,"",RES_hh_tes!C11/RES_hh_fec!C11)</f>
        <v>0.67275897950232921</v>
      </c>
      <c r="D11" s="78">
        <f>IF(RES_hh_tes!D11=0,"",RES_hh_tes!D11/RES_hh_fec!D11)</f>
        <v>0.6728646264326642</v>
      </c>
      <c r="E11" s="78">
        <f>IF(RES_hh_tes!E11=0,"",RES_hh_tes!E11/RES_hh_fec!E11)</f>
        <v>0.67313748734955292</v>
      </c>
      <c r="F11" s="78">
        <f>IF(RES_hh_tes!F11=0,"",RES_hh_tes!F11/RES_hh_fec!F11)</f>
        <v>0.6747498441133204</v>
      </c>
      <c r="G11" s="78">
        <f>IF(RES_hh_tes!G11=0,"",RES_hh_tes!G11/RES_hh_fec!G11)</f>
        <v>0.67681198634331907</v>
      </c>
      <c r="H11" s="78">
        <f>IF(RES_hh_tes!H11=0,"",RES_hh_tes!H11/RES_hh_fec!H11)</f>
        <v>0.67846612880822788</v>
      </c>
      <c r="I11" s="78">
        <f>IF(RES_hh_tes!I11=0,"",RES_hh_tes!I11/RES_hh_fec!I11)</f>
        <v>0.68043655599053543</v>
      </c>
      <c r="J11" s="78">
        <f>IF(RES_hh_tes!J11=0,"",RES_hh_tes!J11/RES_hh_fec!J11)</f>
        <v>0.68241452369252498</v>
      </c>
      <c r="K11" s="78">
        <f>IF(RES_hh_tes!K11=0,"",RES_hh_tes!K11/RES_hh_fec!K11)</f>
        <v>0.68517893737972368</v>
      </c>
      <c r="L11" s="78">
        <f>IF(RES_hh_tes!L11=0,"",RES_hh_tes!L11/RES_hh_fec!L11)</f>
        <v>0.6881723481308113</v>
      </c>
      <c r="M11" s="78">
        <f>IF(RES_hh_tes!M11=0,"",RES_hh_tes!M11/RES_hh_fec!M11)</f>
        <v>0.69209180004870963</v>
      </c>
      <c r="N11" s="78">
        <f>IF(RES_hh_tes!N11=0,"",RES_hh_tes!N11/RES_hh_fec!N11)</f>
        <v>0.69712398264923903</v>
      </c>
      <c r="O11" s="78">
        <f>IF(RES_hh_tes!O11=0,"",RES_hh_tes!O11/RES_hh_fec!O11)</f>
        <v>0.70222917725936829</v>
      </c>
      <c r="P11" s="78">
        <f>IF(RES_hh_tes!P11=0,"",RES_hh_tes!P11/RES_hh_fec!P11)</f>
        <v>0.70311943302674462</v>
      </c>
      <c r="Q11" s="78">
        <f>IF(RES_hh_tes!Q11=0,"",RES_hh_tes!Q11/RES_hh_fec!Q11)</f>
        <v>0.70438593464361998</v>
      </c>
      <c r="R11" s="78">
        <f>IF(RES_hh_tes!R11=0,"",RES_hh_tes!R11/RES_hh_fec!R11)</f>
        <v>0.70554918201948169</v>
      </c>
      <c r="S11" s="78">
        <f>IF(RES_hh_tes!S11=0,"",RES_hh_tes!S11/RES_hh_fec!S11)</f>
        <v>0.70708016636657556</v>
      </c>
      <c r="T11" s="78">
        <f>IF(RES_hh_tes!T11=0,"",RES_hh_tes!T11/RES_hh_fec!T11)</f>
        <v>0.70827009215496084</v>
      </c>
      <c r="U11" s="78">
        <f>IF(RES_hh_tes!U11=0,"",RES_hh_tes!U11/RES_hh_fec!U11)</f>
        <v>0.70993075903423553</v>
      </c>
      <c r="V11" s="78">
        <f>IF(RES_hh_tes!V11=0,"",RES_hh_tes!V11/RES_hh_fec!V11)</f>
        <v>0.71194123840283163</v>
      </c>
      <c r="W11" s="78">
        <f>IF(RES_hh_tes!W11=0,"",RES_hh_tes!W11/RES_hh_fec!W11)</f>
        <v>0.71441320817313936</v>
      </c>
      <c r="DA11" s="89" t="s">
        <v>426</v>
      </c>
    </row>
    <row r="12" spans="1:105" ht="12" customHeight="1" x14ac:dyDescent="0.25">
      <c r="A12" s="28" t="s">
        <v>95</v>
      </c>
      <c r="B12" s="78" t="str">
        <f>IF(RES_hh_tes!B12=0,"",RES_hh_tes!B12/RES_hh_fec!B12)</f>
        <v/>
      </c>
      <c r="C12" s="78" t="str">
        <f>IF(RES_hh_tes!C12=0,"",RES_hh_tes!C12/RES_hh_fec!C12)</f>
        <v/>
      </c>
      <c r="D12" s="78" t="str">
        <f>IF(RES_hh_tes!D12=0,"",RES_hh_tes!D12/RES_hh_fec!D12)</f>
        <v/>
      </c>
      <c r="E12" s="78" t="str">
        <f>IF(RES_hh_tes!E12=0,"",RES_hh_tes!E12/RES_hh_fec!E12)</f>
        <v/>
      </c>
      <c r="F12" s="78" t="str">
        <f>IF(RES_hh_tes!F12=0,"",RES_hh_tes!F12/RES_hh_fec!F12)</f>
        <v/>
      </c>
      <c r="G12" s="78" t="str">
        <f>IF(RES_hh_tes!G12=0,"",RES_hh_tes!G12/RES_hh_fec!G12)</f>
        <v/>
      </c>
      <c r="H12" s="78" t="str">
        <f>IF(RES_hh_tes!H12=0,"",RES_hh_tes!H12/RES_hh_fec!H12)</f>
        <v/>
      </c>
      <c r="I12" s="78" t="str">
        <f>IF(RES_hh_tes!I12=0,"",RES_hh_tes!I12/RES_hh_fec!I12)</f>
        <v/>
      </c>
      <c r="J12" s="78" t="str">
        <f>IF(RES_hh_tes!J12=0,"",RES_hh_tes!J12/RES_hh_fec!J12)</f>
        <v/>
      </c>
      <c r="K12" s="78" t="str">
        <f>IF(RES_hh_tes!K12=0,"",RES_hh_tes!K12/RES_hh_fec!K12)</f>
        <v/>
      </c>
      <c r="L12" s="78" t="str">
        <f>IF(RES_hh_tes!L12=0,"",RES_hh_tes!L12/RES_hh_fec!L12)</f>
        <v/>
      </c>
      <c r="M12" s="78" t="str">
        <f>IF(RES_hh_tes!M12=0,"",RES_hh_tes!M12/RES_hh_fec!M12)</f>
        <v/>
      </c>
      <c r="N12" s="78" t="str">
        <f>IF(RES_hh_tes!N12=0,"",RES_hh_tes!N12/RES_hh_fec!N12)</f>
        <v/>
      </c>
      <c r="O12" s="78" t="str">
        <f>IF(RES_hh_tes!O12=0,"",RES_hh_tes!O12/RES_hh_fec!O12)</f>
        <v/>
      </c>
      <c r="P12" s="78" t="str">
        <f>IF(RES_hh_tes!P12=0,"",RES_hh_tes!P12/RES_hh_fec!P12)</f>
        <v/>
      </c>
      <c r="Q12" s="78" t="str">
        <f>IF(RES_hh_tes!Q12=0,"",RES_hh_tes!Q12/RES_hh_fec!Q12)</f>
        <v/>
      </c>
      <c r="R12" s="78" t="str">
        <f>IF(RES_hh_tes!R12=0,"",RES_hh_tes!R12/RES_hh_fec!R12)</f>
        <v/>
      </c>
      <c r="S12" s="78" t="str">
        <f>IF(RES_hh_tes!S12=0,"",RES_hh_tes!S12/RES_hh_fec!S12)</f>
        <v/>
      </c>
      <c r="T12" s="78" t="str">
        <f>IF(RES_hh_tes!T12=0,"",RES_hh_tes!T12/RES_hh_fec!T12)</f>
        <v/>
      </c>
      <c r="U12" s="78" t="str">
        <f>IF(RES_hh_tes!U12=0,"",RES_hh_tes!U12/RES_hh_fec!U12)</f>
        <v/>
      </c>
      <c r="V12" s="78" t="str">
        <f>IF(RES_hh_tes!V12=0,"",RES_hh_tes!V12/RES_hh_fec!V12)</f>
        <v/>
      </c>
      <c r="W12" s="78" t="str">
        <f>IF(RES_hh_tes!W12=0,"",RES_hh_tes!W12/RES_hh_fec!W12)</f>
        <v/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0.60200726243193925</v>
      </c>
      <c r="C13" s="79">
        <f>IF(RES_hh_tes!C13=0,"",RES_hh_tes!C13/RES_hh_fec!C13)</f>
        <v>0.60273652001085942</v>
      </c>
      <c r="D13" s="79">
        <f>IF(RES_hh_tes!D13=0,"",RES_hh_tes!D13/RES_hh_fec!D13)</f>
        <v>0.60288533768023733</v>
      </c>
      <c r="E13" s="79">
        <f>IF(RES_hh_tes!E13=0,"",RES_hh_tes!E13/RES_hh_fec!E13)</f>
        <v>0.60297100872894094</v>
      </c>
      <c r="F13" s="79">
        <f>IF(RES_hh_tes!F13=0,"",RES_hh_tes!F13/RES_hh_fec!F13)</f>
        <v>0.60302118834095109</v>
      </c>
      <c r="G13" s="79">
        <f>IF(RES_hh_tes!G13=0,"",RES_hh_tes!G13/RES_hh_fec!G13)</f>
        <v>0.60303191342243034</v>
      </c>
      <c r="H13" s="79">
        <f>IF(RES_hh_tes!H13=0,"",RES_hh_tes!H13/RES_hh_fec!H13)</f>
        <v>0.60658272583027573</v>
      </c>
      <c r="I13" s="79">
        <f>IF(RES_hh_tes!I13=0,"",RES_hh_tes!I13/RES_hh_fec!I13)</f>
        <v>0.61505570928154174</v>
      </c>
      <c r="J13" s="79">
        <f>IF(RES_hh_tes!J13=0,"",RES_hh_tes!J13/RES_hh_fec!J13)</f>
        <v>0.62617723194749164</v>
      </c>
      <c r="K13" s="79">
        <f>IF(RES_hh_tes!K13=0,"",RES_hh_tes!K13/RES_hh_fec!K13)</f>
        <v>0.6365221220732461</v>
      </c>
      <c r="L13" s="79">
        <f>IF(RES_hh_tes!L13=0,"",RES_hh_tes!L13/RES_hh_fec!L13)</f>
        <v>0.64621353270881632</v>
      </c>
      <c r="M13" s="79">
        <f>IF(RES_hh_tes!M13=0,"",RES_hh_tes!M13/RES_hh_fec!M13)</f>
        <v>0.65595649667619038</v>
      </c>
      <c r="N13" s="79">
        <f>IF(RES_hh_tes!N13=0,"",RES_hh_tes!N13/RES_hh_fec!N13)</f>
        <v>0.66697237778776908</v>
      </c>
      <c r="O13" s="79">
        <f>IF(RES_hh_tes!O13=0,"",RES_hh_tes!O13/RES_hh_fec!O13)</f>
        <v>0.67743517804922482</v>
      </c>
      <c r="P13" s="79">
        <f>IF(RES_hh_tes!P13=0,"",RES_hh_tes!P13/RES_hh_fec!P13)</f>
        <v>0.67776824540677949</v>
      </c>
      <c r="Q13" s="79">
        <f>IF(RES_hh_tes!Q13=0,"",RES_hh_tes!Q13/RES_hh_fec!Q13)</f>
        <v>0.67818674342519425</v>
      </c>
      <c r="R13" s="79">
        <f>IF(RES_hh_tes!R13=0,"",RES_hh_tes!R13/RES_hh_fec!R13)</f>
        <v>0.67849930948495196</v>
      </c>
      <c r="S13" s="79">
        <f>IF(RES_hh_tes!S13=0,"",RES_hh_tes!S13/RES_hh_fec!S13)</f>
        <v>0.67902564537990162</v>
      </c>
      <c r="T13" s="79">
        <f>IF(RES_hh_tes!T13=0,"",RES_hh_tes!T13/RES_hh_fec!T13)</f>
        <v>0.68421807699149828</v>
      </c>
      <c r="U13" s="79">
        <f>IF(RES_hh_tes!U13=0,"",RES_hh_tes!U13/RES_hh_fec!U13)</f>
        <v>0.6941360386443387</v>
      </c>
      <c r="V13" s="79">
        <f>IF(RES_hh_tes!V13=0,"",RES_hh_tes!V13/RES_hh_fec!V13)</f>
        <v>0.70480065106175849</v>
      </c>
      <c r="W13" s="79">
        <f>IF(RES_hh_tes!W13=0,"",RES_hh_tes!W13/RES_hh_fec!W13)</f>
        <v>0.72074002621425814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1.6278268451584426</v>
      </c>
      <c r="C15" s="70">
        <f>IF(RES_hh_tes!C15=0,"",RES_hh_tes!C15/RES_hh_fec!C15)</f>
        <v>1.7457554724459758</v>
      </c>
      <c r="D15" s="70">
        <f>IF(RES_hh_tes!D15=0,"",RES_hh_tes!D15/RES_hh_fec!D15)</f>
        <v>1.8663413070152963</v>
      </c>
      <c r="E15" s="70">
        <f>IF(RES_hh_tes!E15=0,"",RES_hh_tes!E15/RES_hh_fec!E15)</f>
        <v>1.9573058449438825</v>
      </c>
      <c r="F15" s="70">
        <f>IF(RES_hh_tes!F15=0,"",RES_hh_tes!F15/RES_hh_fec!F15)</f>
        <v>2.0500036325977455</v>
      </c>
      <c r="G15" s="70">
        <f>IF(RES_hh_tes!G15=0,"",RES_hh_tes!G15/RES_hh_fec!G15)</f>
        <v>2.1412264320370498</v>
      </c>
      <c r="H15" s="70">
        <f>IF(RES_hh_tes!H15=0,"",RES_hh_tes!H15/RES_hh_fec!H15)</f>
        <v>2.2361343394345852</v>
      </c>
      <c r="I15" s="70">
        <f>IF(RES_hh_tes!I15=0,"",RES_hh_tes!I15/RES_hh_fec!I15)</f>
        <v>2.3013298874099171</v>
      </c>
      <c r="J15" s="70">
        <f>IF(RES_hh_tes!J15=0,"",RES_hh_tes!J15/RES_hh_fec!J15)</f>
        <v>2.3688942906289157</v>
      </c>
      <c r="K15" s="70">
        <f>IF(RES_hh_tes!K15=0,"",RES_hh_tes!K15/RES_hh_fec!K15)</f>
        <v>2.460697817654999</v>
      </c>
      <c r="L15" s="70">
        <f>IF(RES_hh_tes!L15=0,"",RES_hh_tes!L15/RES_hh_fec!L15)</f>
        <v>2.5323056820994365</v>
      </c>
      <c r="M15" s="70">
        <f>IF(RES_hh_tes!M15=0,"",RES_hh_tes!M15/RES_hh_fec!M15)</f>
        <v>2.5954548531117521</v>
      </c>
      <c r="N15" s="70">
        <f>IF(RES_hh_tes!N15=0,"",RES_hh_tes!N15/RES_hh_fec!N15)</f>
        <v>2.6778175935167523</v>
      </c>
      <c r="O15" s="70">
        <f>IF(RES_hh_tes!O15=0,"",RES_hh_tes!O15/RES_hh_fec!O15)</f>
        <v>2.7570007004308601</v>
      </c>
      <c r="P15" s="70">
        <f>IF(RES_hh_tes!P15=0,"",RES_hh_tes!P15/RES_hh_fec!P15)</f>
        <v>2.8459957492890315</v>
      </c>
      <c r="Q15" s="70">
        <f>IF(RES_hh_tes!Q15=0,"",RES_hh_tes!Q15/RES_hh_fec!Q15)</f>
        <v>2.9188131916864291</v>
      </c>
      <c r="R15" s="70">
        <f>IF(RES_hh_tes!R15=0,"",RES_hh_tes!R15/RES_hh_fec!R15)</f>
        <v>3.0116847282643917</v>
      </c>
      <c r="S15" s="70">
        <f>IF(RES_hh_tes!S15=0,"",RES_hh_tes!S15/RES_hh_fec!S15)</f>
        <v>3.1060324813668969</v>
      </c>
      <c r="T15" s="70">
        <f>IF(RES_hh_tes!T15=0,"",RES_hh_tes!T15/RES_hh_fec!T15)</f>
        <v>3.1922249933243823</v>
      </c>
      <c r="U15" s="70">
        <f>IF(RES_hh_tes!U15=0,"",RES_hh_tes!U15/RES_hh_fec!U15)</f>
        <v>3.2753672992048375</v>
      </c>
      <c r="V15" s="70">
        <f>IF(RES_hh_tes!V15=0,"",RES_hh_tes!V15/RES_hh_fec!V15)</f>
        <v>3.3529993651928414</v>
      </c>
      <c r="W15" s="70">
        <f>IF(RES_hh_tes!W15=0,"",RES_hh_tes!W15/RES_hh_fec!W15)</f>
        <v>3.4147363937385919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1.6278268451584426</v>
      </c>
      <c r="C16" s="78">
        <f>IF(RES_hh_tes!C16=0,"",RES_hh_tes!C16/RES_hh_fec!C16)</f>
        <v>1.7457554724459758</v>
      </c>
      <c r="D16" s="78">
        <f>IF(RES_hh_tes!D16=0,"",RES_hh_tes!D16/RES_hh_fec!D16)</f>
        <v>1.8663413070152963</v>
      </c>
      <c r="E16" s="78">
        <f>IF(RES_hh_tes!E16=0,"",RES_hh_tes!E16/RES_hh_fec!E16)</f>
        <v>1.9573058449438825</v>
      </c>
      <c r="F16" s="78">
        <f>IF(RES_hh_tes!F16=0,"",RES_hh_tes!F16/RES_hh_fec!F16)</f>
        <v>2.0500036325977455</v>
      </c>
      <c r="G16" s="78">
        <f>IF(RES_hh_tes!G16=0,"",RES_hh_tes!G16/RES_hh_fec!G16)</f>
        <v>2.1412264320370498</v>
      </c>
      <c r="H16" s="78">
        <f>IF(RES_hh_tes!H16=0,"",RES_hh_tes!H16/RES_hh_fec!H16)</f>
        <v>2.2361343394345852</v>
      </c>
      <c r="I16" s="78">
        <f>IF(RES_hh_tes!I16=0,"",RES_hh_tes!I16/RES_hh_fec!I16)</f>
        <v>2.3013298874099171</v>
      </c>
      <c r="J16" s="78">
        <f>IF(RES_hh_tes!J16=0,"",RES_hh_tes!J16/RES_hh_fec!J16)</f>
        <v>2.3688942906289157</v>
      </c>
      <c r="K16" s="78">
        <f>IF(RES_hh_tes!K16=0,"",RES_hh_tes!K16/RES_hh_fec!K16)</f>
        <v>2.460697817654999</v>
      </c>
      <c r="L16" s="78">
        <f>IF(RES_hh_tes!L16=0,"",RES_hh_tes!L16/RES_hh_fec!L16)</f>
        <v>2.5323056820994365</v>
      </c>
      <c r="M16" s="78">
        <f>IF(RES_hh_tes!M16=0,"",RES_hh_tes!M16/RES_hh_fec!M16)</f>
        <v>2.5954548531117521</v>
      </c>
      <c r="N16" s="78">
        <f>IF(RES_hh_tes!N16=0,"",RES_hh_tes!N16/RES_hh_fec!N16)</f>
        <v>2.6778175935167523</v>
      </c>
      <c r="O16" s="78">
        <f>IF(RES_hh_tes!O16=0,"",RES_hh_tes!O16/RES_hh_fec!O16)</f>
        <v>2.7570007004308601</v>
      </c>
      <c r="P16" s="78">
        <f>IF(RES_hh_tes!P16=0,"",RES_hh_tes!P16/RES_hh_fec!P16)</f>
        <v>2.8459957492890315</v>
      </c>
      <c r="Q16" s="78">
        <f>IF(RES_hh_tes!Q16=0,"",RES_hh_tes!Q16/RES_hh_fec!Q16)</f>
        <v>2.9188131916864291</v>
      </c>
      <c r="R16" s="78">
        <f>IF(RES_hh_tes!R16=0,"",RES_hh_tes!R16/RES_hh_fec!R16)</f>
        <v>3.0116847282643917</v>
      </c>
      <c r="S16" s="78">
        <f>IF(RES_hh_tes!S16=0,"",RES_hh_tes!S16/RES_hh_fec!S16)</f>
        <v>3.1060324813668969</v>
      </c>
      <c r="T16" s="78">
        <f>IF(RES_hh_tes!T16=0,"",RES_hh_tes!T16/RES_hh_fec!T16)</f>
        <v>3.1922249933243823</v>
      </c>
      <c r="U16" s="78">
        <f>IF(RES_hh_tes!U16=0,"",RES_hh_tes!U16/RES_hh_fec!U16)</f>
        <v>3.2753672992048375</v>
      </c>
      <c r="V16" s="78">
        <f>IF(RES_hh_tes!V16=0,"",RES_hh_tes!V16/RES_hh_fec!V16)</f>
        <v>3.3529993651928414</v>
      </c>
      <c r="W16" s="78">
        <f>IF(RES_hh_tes!W16=0,"",RES_hh_tes!W16/RES_hh_fec!W16)</f>
        <v>3.4147363937385919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0.59818240715698257</v>
      </c>
      <c r="C17" s="70">
        <f>IF(RES_hh_tes!C17=0,"",RES_hh_tes!C17/RES_hh_fec!C17)</f>
        <v>0.60747099129753579</v>
      </c>
      <c r="D17" s="70">
        <f>IF(RES_hh_tes!D17=0,"",RES_hh_tes!D17/RES_hh_fec!D17)</f>
        <v>0.59827859588331</v>
      </c>
      <c r="E17" s="70">
        <f>IF(RES_hh_tes!E17=0,"",RES_hh_tes!E17/RES_hh_fec!E17)</f>
        <v>0.6039295392634132</v>
      </c>
      <c r="F17" s="70">
        <f>IF(RES_hh_tes!F17=0,"",RES_hh_tes!F17/RES_hh_fec!F17)</f>
        <v>0.60862034995906378</v>
      </c>
      <c r="G17" s="70">
        <f>IF(RES_hh_tes!G17=0,"",RES_hh_tes!G17/RES_hh_fec!G17)</f>
        <v>0.61427041808630833</v>
      </c>
      <c r="H17" s="70">
        <f>IF(RES_hh_tes!H17=0,"",RES_hh_tes!H17/RES_hh_fec!H17)</f>
        <v>0.61499961117028001</v>
      </c>
      <c r="I17" s="70">
        <f>IF(RES_hh_tes!I17=0,"",RES_hh_tes!I17/RES_hh_fec!I17)</f>
        <v>0.61649639184020888</v>
      </c>
      <c r="J17" s="70">
        <f>IF(RES_hh_tes!J17=0,"",RES_hh_tes!J17/RES_hh_fec!J17)</f>
        <v>0.61471065228120747</v>
      </c>
      <c r="K17" s="70">
        <f>IF(RES_hh_tes!K17=0,"",RES_hh_tes!K17/RES_hh_fec!K17)</f>
        <v>0.61854234697694843</v>
      </c>
      <c r="L17" s="70">
        <f>IF(RES_hh_tes!L17=0,"",RES_hh_tes!L17/RES_hh_fec!L17)</f>
        <v>0.62658846204449647</v>
      </c>
      <c r="M17" s="70">
        <f>IF(RES_hh_tes!M17=0,"",RES_hh_tes!M17/RES_hh_fec!M17)</f>
        <v>0.6300035189002382</v>
      </c>
      <c r="N17" s="70">
        <f>IF(RES_hh_tes!N17=0,"",RES_hh_tes!N17/RES_hh_fec!N17)</f>
        <v>0.6356786147986041</v>
      </c>
      <c r="O17" s="70">
        <f>IF(RES_hh_tes!O17=0,"",RES_hh_tes!O17/RES_hh_fec!O17)</f>
        <v>0.64189859326775112</v>
      </c>
      <c r="P17" s="70">
        <f>IF(RES_hh_tes!P17=0,"",RES_hh_tes!P17/RES_hh_fec!P17)</f>
        <v>0.64745357161584383</v>
      </c>
      <c r="Q17" s="70">
        <f>IF(RES_hh_tes!Q17=0,"",RES_hh_tes!Q17/RES_hh_fec!Q17)</f>
        <v>0.65836620532835666</v>
      </c>
      <c r="R17" s="70">
        <f>IF(RES_hh_tes!R17=0,"",RES_hh_tes!R17/RES_hh_fec!R17)</f>
        <v>0.66376829705943874</v>
      </c>
      <c r="S17" s="70">
        <f>IF(RES_hh_tes!S17=0,"",RES_hh_tes!S17/RES_hh_fec!S17)</f>
        <v>0.67337799485124006</v>
      </c>
      <c r="T17" s="70">
        <f>IF(RES_hh_tes!T17=0,"",RES_hh_tes!T17/RES_hh_fec!T17)</f>
        <v>0.68356244238566566</v>
      </c>
      <c r="U17" s="70">
        <f>IF(RES_hh_tes!U17=0,"",RES_hh_tes!U17/RES_hh_fec!U17)</f>
        <v>0.69451168566255328</v>
      </c>
      <c r="V17" s="70">
        <f>IF(RES_hh_tes!V17=0,"",RES_hh_tes!V17/RES_hh_fec!V17)</f>
        <v>0.70533097807785083</v>
      </c>
      <c r="W17" s="70">
        <f>IF(RES_hh_tes!W17=0,"",RES_hh_tes!W17/RES_hh_fec!W17)</f>
        <v>0.71531780724731453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0.5542955914766764</v>
      </c>
      <c r="C18" s="78">
        <f>IF(RES_hh_tes!C18=0,"",RES_hh_tes!C18/RES_hh_fec!C18)</f>
        <v>0.55822851824263231</v>
      </c>
      <c r="D18" s="78">
        <f>IF(RES_hh_tes!D18=0,"",RES_hh_tes!D18/RES_hh_fec!D18)</f>
        <v>0.56698954103571053</v>
      </c>
      <c r="E18" s="78">
        <f>IF(RES_hh_tes!E18=0,"",RES_hh_tes!E18/RES_hh_fec!E18)</f>
        <v>0.57230097480218101</v>
      </c>
      <c r="F18" s="78">
        <f>IF(RES_hh_tes!F18=0,"",RES_hh_tes!F18/RES_hh_fec!F18)</f>
        <v>0.57598632819402151</v>
      </c>
      <c r="G18" s="78">
        <f>IF(RES_hh_tes!G18=0,"",RES_hh_tes!G18/RES_hh_fec!G18)</f>
        <v>0.57930705148411843</v>
      </c>
      <c r="H18" s="78">
        <f>IF(RES_hh_tes!H18=0,"",RES_hh_tes!H18/RES_hh_fec!H18)</f>
        <v>0.58314558021268559</v>
      </c>
      <c r="I18" s="78">
        <f>IF(RES_hh_tes!I18=0,"",RES_hh_tes!I18/RES_hh_fec!I18)</f>
        <v>0.5862088510129152</v>
      </c>
      <c r="J18" s="78">
        <f>IF(RES_hh_tes!J18=0,"",RES_hh_tes!J18/RES_hh_fec!J18)</f>
        <v>0.59090025705647531</v>
      </c>
      <c r="K18" s="78">
        <f>IF(RES_hh_tes!K18=0,"",RES_hh_tes!K18/RES_hh_fec!K18)</f>
        <v>0.59615319242177844</v>
      </c>
      <c r="L18" s="78">
        <f>IF(RES_hh_tes!L18=0,"",RES_hh_tes!L18/RES_hh_fec!L18)</f>
        <v>0.60274715869524642</v>
      </c>
      <c r="M18" s="78">
        <f>IF(RES_hh_tes!M18=0,"",RES_hh_tes!M18/RES_hh_fec!M18)</f>
        <v>0.60908282478560738</v>
      </c>
      <c r="N18" s="78">
        <f>IF(RES_hh_tes!N18=0,"",RES_hh_tes!N18/RES_hh_fec!N18)</f>
        <v>0.61766398919413323</v>
      </c>
      <c r="O18" s="78">
        <f>IF(RES_hh_tes!O18=0,"",RES_hh_tes!O18/RES_hh_fec!O18)</f>
        <v>0.62773925661332675</v>
      </c>
      <c r="P18" s="78">
        <f>IF(RES_hh_tes!P18=0,"",RES_hh_tes!P18/RES_hh_fec!P18)</f>
        <v>0.62895656304842307</v>
      </c>
      <c r="Q18" s="78">
        <f>IF(RES_hh_tes!Q18=0,"",RES_hh_tes!Q18/RES_hh_fec!Q18)</f>
        <v>0.62960907641200126</v>
      </c>
      <c r="R18" s="78">
        <f>IF(RES_hh_tes!R18=0,"",RES_hh_tes!R18/RES_hh_fec!R18)</f>
        <v>0.63171748479603995</v>
      </c>
      <c r="S18" s="78">
        <f>IF(RES_hh_tes!S18=0,"",RES_hh_tes!S18/RES_hh_fec!S18)</f>
        <v>0.63636942693865517</v>
      </c>
      <c r="T18" s="78">
        <f>IF(RES_hh_tes!T18=0,"",RES_hh_tes!T18/RES_hh_fec!T18)</f>
        <v>0.64795402456880913</v>
      </c>
      <c r="U18" s="78">
        <f>IF(RES_hh_tes!U18=0,"",RES_hh_tes!U18/RES_hh_fec!U18)</f>
        <v>0.65818175850771277</v>
      </c>
      <c r="V18" s="78">
        <f>IF(RES_hh_tes!V18=0,"",RES_hh_tes!V18/RES_hh_fec!V18)</f>
        <v>0.66980310365923612</v>
      </c>
      <c r="W18" s="78">
        <f>IF(RES_hh_tes!W18=0,"",RES_hh_tes!W18/RES_hh_fec!W18)</f>
        <v>0.68219250330790093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0.49443746075323897</v>
      </c>
      <c r="C19" s="78">
        <f>IF(RES_hh_tes!C19=0,"",RES_hh_tes!C19/RES_hh_fec!C19)</f>
        <v>0.49650571474733129</v>
      </c>
      <c r="D19" s="78">
        <f>IF(RES_hh_tes!D19=0,"",RES_hh_tes!D19/RES_hh_fec!D19)</f>
        <v>0.49859446542982244</v>
      </c>
      <c r="E19" s="78">
        <f>IF(RES_hh_tes!E19=0,"",RES_hh_tes!E19/RES_hh_fec!E19)</f>
        <v>0.50159434216914534</v>
      </c>
      <c r="F19" s="78">
        <f>IF(RES_hh_tes!F19=0,"",RES_hh_tes!F19/RES_hh_fec!F19)</f>
        <v>0.50530173565033809</v>
      </c>
      <c r="G19" s="78">
        <f>IF(RES_hh_tes!G19=0,"",RES_hh_tes!G19/RES_hh_fec!G19)</f>
        <v>0.50980228875915767</v>
      </c>
      <c r="H19" s="78">
        <f>IF(RES_hh_tes!H19=0,"",RES_hh_tes!H19/RES_hh_fec!H19)</f>
        <v>0.51532050656893647</v>
      </c>
      <c r="I19" s="78">
        <f>IF(RES_hh_tes!I19=0,"",RES_hh_tes!I19/RES_hh_fec!I19)</f>
        <v>0.51824430139748778</v>
      </c>
      <c r="J19" s="78">
        <f>IF(RES_hh_tes!J19=0,"",RES_hh_tes!J19/RES_hh_fec!J19)</f>
        <v>0.51948313042294747</v>
      </c>
      <c r="K19" s="78">
        <f>IF(RES_hh_tes!K19=0,"",RES_hh_tes!K19/RES_hh_fec!K19)</f>
        <v>0.52175892983385408</v>
      </c>
      <c r="L19" s="78">
        <f>IF(RES_hh_tes!L19=0,"",RES_hh_tes!L19/RES_hh_fec!L19)</f>
        <v>0.52481583751365368</v>
      </c>
      <c r="M19" s="78">
        <f>IF(RES_hh_tes!M19=0,"",RES_hh_tes!M19/RES_hh_fec!M19)</f>
        <v>0.52993258204315652</v>
      </c>
      <c r="N19" s="78">
        <f>IF(RES_hh_tes!N19=0,"",RES_hh_tes!N19/RES_hh_fec!N19)</f>
        <v>0.53806862985686632</v>
      </c>
      <c r="O19" s="78">
        <f>IF(RES_hh_tes!O19=0,"",RES_hh_tes!O19/RES_hh_fec!O19)</f>
        <v>0.54819142270985932</v>
      </c>
      <c r="P19" s="78">
        <f>IF(RES_hh_tes!P19=0,"",RES_hh_tes!P19/RES_hh_fec!P19)</f>
        <v>0.55634833675426032</v>
      </c>
      <c r="Q19" s="78">
        <f>IF(RES_hh_tes!Q19=0,"",RES_hh_tes!Q19/RES_hh_fec!Q19)</f>
        <v>0.56317068656784075</v>
      </c>
      <c r="R19" s="78">
        <f>IF(RES_hh_tes!R19=0,"",RES_hh_tes!R19/RES_hh_fec!R19)</f>
        <v>0.57030109847688704</v>
      </c>
      <c r="S19" s="78">
        <f>IF(RES_hh_tes!S19=0,"",RES_hh_tes!S19/RES_hh_fec!S19)</f>
        <v>0.58512218735765109</v>
      </c>
      <c r="T19" s="78">
        <f>IF(RES_hh_tes!T19=0,"",RES_hh_tes!T19/RES_hh_fec!T19)</f>
        <v>0.6108753585045773</v>
      </c>
      <c r="U19" s="78">
        <f>IF(RES_hh_tes!U19=0,"",RES_hh_tes!U19/RES_hh_fec!U19)</f>
        <v>0.64466854545402541</v>
      </c>
      <c r="V19" s="78">
        <f>IF(RES_hh_tes!V19=0,"",RES_hh_tes!V19/RES_hh_fec!V19)</f>
        <v>0.67650928806255539</v>
      </c>
      <c r="W19" s="78">
        <f>IF(RES_hh_tes!W19=0,"",RES_hh_tes!W19/RES_hh_fec!W19)</f>
        <v>0.69621805467716835</v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0.46103640642181981</v>
      </c>
      <c r="C21" s="78">
        <f>IF(RES_hh_tes!C21=0,"",RES_hh_tes!C21/RES_hh_fec!C21)</f>
        <v>0.49451293879926644</v>
      </c>
      <c r="D21" s="78">
        <f>IF(RES_hh_tes!D21=0,"",RES_hh_tes!D21/RES_hh_fec!D21)</f>
        <v>0.50799790620699514</v>
      </c>
      <c r="E21" s="78">
        <f>IF(RES_hh_tes!E21=0,"",RES_hh_tes!E21/RES_hh_fec!E21)</f>
        <v>0.51739857712877413</v>
      </c>
      <c r="F21" s="78">
        <f>IF(RES_hh_tes!F21=0,"",RES_hh_tes!F21/RES_hh_fec!F21)</f>
        <v>0.52469153347115294</v>
      </c>
      <c r="G21" s="78">
        <f>IF(RES_hh_tes!G21=0,"",RES_hh_tes!G21/RES_hh_fec!G21)</f>
        <v>0.53121329140014228</v>
      </c>
      <c r="H21" s="78">
        <f>IF(RES_hh_tes!H21=0,"",RES_hh_tes!H21/RES_hh_fec!H21)</f>
        <v>0.53651490834916182</v>
      </c>
      <c r="I21" s="78">
        <f>IF(RES_hh_tes!I21=0,"",RES_hh_tes!I21/RES_hh_fec!I21)</f>
        <v>0.54137324956542099</v>
      </c>
      <c r="J21" s="78">
        <f>IF(RES_hh_tes!J21=0,"",RES_hh_tes!J21/RES_hh_fec!J21)</f>
        <v>0.54506425645914813</v>
      </c>
      <c r="K21" s="78">
        <f>IF(RES_hh_tes!K21=0,"",RES_hh_tes!K21/RES_hh_fec!K21)</f>
        <v>0.54851929145854672</v>
      </c>
      <c r="L21" s="78">
        <f>IF(RES_hh_tes!L21=0,"",RES_hh_tes!L21/RES_hh_fec!L21)</f>
        <v>0.54968426520902836</v>
      </c>
      <c r="M21" s="78">
        <f>IF(RES_hh_tes!M21=0,"",RES_hh_tes!M21/RES_hh_fec!M21)</f>
        <v>0.55090646286697798</v>
      </c>
      <c r="N21" s="78">
        <f>IF(RES_hh_tes!N21=0,"",RES_hh_tes!N21/RES_hh_fec!N21)</f>
        <v>0.5516982629702416</v>
      </c>
      <c r="O21" s="78">
        <f>IF(RES_hh_tes!O21=0,"",RES_hh_tes!O21/RES_hh_fec!O21)</f>
        <v>0.55737958357548212</v>
      </c>
      <c r="P21" s="78">
        <f>IF(RES_hh_tes!P21=0,"",RES_hh_tes!P21/RES_hh_fec!P21)</f>
        <v>0.57469734781044668</v>
      </c>
      <c r="Q21" s="78">
        <f>IF(RES_hh_tes!Q21=0,"",RES_hh_tes!Q21/RES_hh_fec!Q21)</f>
        <v>0.60329039964110032</v>
      </c>
      <c r="R21" s="78">
        <f>IF(RES_hh_tes!R21=0,"",RES_hh_tes!R21/RES_hh_fec!R21)</f>
        <v>0.6272082153174029</v>
      </c>
      <c r="S21" s="78">
        <f>IF(RES_hh_tes!S21=0,"",RES_hh_tes!S21/RES_hh_fec!S21)</f>
        <v>0.64734918987294532</v>
      </c>
      <c r="T21" s="78">
        <f>IF(RES_hh_tes!T21=0,"",RES_hh_tes!T21/RES_hh_fec!T21)</f>
        <v>0.6680133814696535</v>
      </c>
      <c r="U21" s="78">
        <f>IF(RES_hh_tes!U21=0,"",RES_hh_tes!U21/RES_hh_fec!U21)</f>
        <v>0.68748683860131343</v>
      </c>
      <c r="V21" s="78">
        <f>IF(RES_hh_tes!V21=0,"",RES_hh_tes!V21/RES_hh_fec!V21)</f>
        <v>0.70718875250937596</v>
      </c>
      <c r="W21" s="78">
        <f>IF(RES_hh_tes!W21=0,"",RES_hh_tes!W21/RES_hh_fec!W21)</f>
        <v>0.72488020316310853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0.41536945494294375</v>
      </c>
      <c r="C22" s="78">
        <f>IF(RES_hh_tes!C22=0,"",RES_hh_tes!C22/RES_hh_fec!C22)</f>
        <v>0.42864984655464233</v>
      </c>
      <c r="D22" s="78">
        <f>IF(RES_hh_tes!D22=0,"",RES_hh_tes!D22/RES_hh_fec!D22)</f>
        <v>0.44153724576494974</v>
      </c>
      <c r="E22" s="78">
        <f>IF(RES_hh_tes!E22=0,"",RES_hh_tes!E22/RES_hh_fec!E22)</f>
        <v>0.45607894061615523</v>
      </c>
      <c r="F22" s="78">
        <f>IF(RES_hh_tes!F22=0,"",RES_hh_tes!F22/RES_hh_fec!F22)</f>
        <v>0.47354829356949374</v>
      </c>
      <c r="G22" s="78">
        <f>IF(RES_hh_tes!G22=0,"",RES_hh_tes!G22/RES_hh_fec!G22)</f>
        <v>0.48926121968604674</v>
      </c>
      <c r="H22" s="78">
        <f>IF(RES_hh_tes!H22=0,"",RES_hh_tes!H22/RES_hh_fec!H22)</f>
        <v>0.50541034831119602</v>
      </c>
      <c r="I22" s="78">
        <f>IF(RES_hh_tes!I22=0,"",RES_hh_tes!I22/RES_hh_fec!I22)</f>
        <v>0.5217810146659535</v>
      </c>
      <c r="J22" s="78">
        <f>IF(RES_hh_tes!J22=0,"",RES_hh_tes!J22/RES_hh_fec!J22)</f>
        <v>0.54188974831557213</v>
      </c>
      <c r="K22" s="78">
        <f>IF(RES_hh_tes!K22=0,"",RES_hh_tes!K22/RES_hh_fec!K22)</f>
        <v>0.5583401072136277</v>
      </c>
      <c r="L22" s="78">
        <f>IF(RES_hh_tes!L22=0,"",RES_hh_tes!L22/RES_hh_fec!L22)</f>
        <v>0.57502697323250529</v>
      </c>
      <c r="M22" s="78">
        <f>IF(RES_hh_tes!M22=0,"",RES_hh_tes!M22/RES_hh_fec!M22)</f>
        <v>0.59156958972754681</v>
      </c>
      <c r="N22" s="78">
        <f>IF(RES_hh_tes!N22=0,"",RES_hh_tes!N22/RES_hh_fec!N22)</f>
        <v>0.61208774003648958</v>
      </c>
      <c r="O22" s="78">
        <f>IF(RES_hh_tes!O22=0,"",RES_hh_tes!O22/RES_hh_fec!O22)</f>
        <v>0.63021020047665743</v>
      </c>
      <c r="P22" s="78">
        <f>IF(RES_hh_tes!P22=0,"",RES_hh_tes!P22/RES_hh_fec!P22)</f>
        <v>0.63211240530514079</v>
      </c>
      <c r="Q22" s="78">
        <f>IF(RES_hh_tes!Q22=0,"",RES_hh_tes!Q22/RES_hh_fec!Q22)</f>
        <v>0.63607123230604279</v>
      </c>
      <c r="R22" s="78">
        <f>IF(RES_hh_tes!R22=0,"",RES_hh_tes!R22/RES_hh_fec!R22)</f>
        <v>0.6401566574814751</v>
      </c>
      <c r="S22" s="78">
        <f>IF(RES_hh_tes!S22=0,"",RES_hh_tes!S22/RES_hh_fec!S22)</f>
        <v>0.6501644884357568</v>
      </c>
      <c r="T22" s="78">
        <f>IF(RES_hh_tes!T22=0,"",RES_hh_tes!T22/RES_hh_fec!T22)</f>
        <v>0.66268732518280404</v>
      </c>
      <c r="U22" s="78">
        <f>IF(RES_hh_tes!U22=0,"",RES_hh_tes!U22/RES_hh_fec!U22)</f>
        <v>0.67463300977352381</v>
      </c>
      <c r="V22" s="78">
        <f>IF(RES_hh_tes!V22=0,"",RES_hh_tes!V22/RES_hh_fec!V22)</f>
        <v>0.68618010175379573</v>
      </c>
      <c r="W22" s="78">
        <f>IF(RES_hh_tes!W22=0,"",RES_hh_tes!W22/RES_hh_fec!W22)</f>
        <v>0.6946584595913905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0.7275844914846108</v>
      </c>
      <c r="C24" s="78">
        <f>IF(RES_hh_tes!C24=0,"",RES_hh_tes!C24/RES_hh_fec!C24)</f>
        <v>0.72911064504610346</v>
      </c>
      <c r="D24" s="78">
        <f>IF(RES_hh_tes!D24=0,"",RES_hh_tes!D24/RES_hh_fec!D24)</f>
        <v>0.7300344056357726</v>
      </c>
      <c r="E24" s="78">
        <f>IF(RES_hh_tes!E24=0,"",RES_hh_tes!E24/RES_hh_fec!E24)</f>
        <v>0.7308716858878026</v>
      </c>
      <c r="F24" s="78">
        <f>IF(RES_hh_tes!F24=0,"",RES_hh_tes!F24/RES_hh_fec!F24)</f>
        <v>0.73332934690678775</v>
      </c>
      <c r="G24" s="78">
        <f>IF(RES_hh_tes!G24=0,"",RES_hh_tes!G24/RES_hh_fec!G24)</f>
        <v>0.73627985716163324</v>
      </c>
      <c r="H24" s="78">
        <f>IF(RES_hh_tes!H24=0,"",RES_hh_tes!H24/RES_hh_fec!H24)</f>
        <v>0.73835229237647582</v>
      </c>
      <c r="I24" s="78">
        <f>IF(RES_hh_tes!I24=0,"",RES_hh_tes!I24/RES_hh_fec!I24)</f>
        <v>0.74059251043374241</v>
      </c>
      <c r="J24" s="78">
        <f>IF(RES_hh_tes!J24=0,"",RES_hh_tes!J24/RES_hh_fec!J24)</f>
        <v>0.74313752699704294</v>
      </c>
      <c r="K24" s="78">
        <f>IF(RES_hh_tes!K24=0,"",RES_hh_tes!K24/RES_hh_fec!K24)</f>
        <v>0.74658676896295639</v>
      </c>
      <c r="L24" s="78">
        <f>IF(RES_hh_tes!L24=0,"",RES_hh_tes!L24/RES_hh_fec!L24)</f>
        <v>0.75028395693983141</v>
      </c>
      <c r="M24" s="78">
        <f>IF(RES_hh_tes!M24=0,"",RES_hh_tes!M24/RES_hh_fec!M24)</f>
        <v>0.75502025098020742</v>
      </c>
      <c r="N24" s="78">
        <f>IF(RES_hh_tes!N24=0,"",RES_hh_tes!N24/RES_hh_fec!N24)</f>
        <v>0.76096666357285681</v>
      </c>
      <c r="O24" s="78">
        <f>IF(RES_hh_tes!O24=0,"",RES_hh_tes!O24/RES_hh_fec!O24)</f>
        <v>0.76637384788096363</v>
      </c>
      <c r="P24" s="78">
        <f>IF(RES_hh_tes!P24=0,"",RES_hh_tes!P24/RES_hh_fec!P24)</f>
        <v>0.76782237293135469</v>
      </c>
      <c r="Q24" s="78">
        <f>IF(RES_hh_tes!Q24=0,"",RES_hh_tes!Q24/RES_hh_fec!Q24)</f>
        <v>0.77023608010252798</v>
      </c>
      <c r="R24" s="78">
        <f>IF(RES_hh_tes!R24=0,"",RES_hh_tes!R24/RES_hh_fec!R24)</f>
        <v>0.77220747217300045</v>
      </c>
      <c r="S24" s="78">
        <f>IF(RES_hh_tes!S24=0,"",RES_hh_tes!S24/RES_hh_fec!S24)</f>
        <v>0.77474510209845548</v>
      </c>
      <c r="T24" s="78">
        <f>IF(RES_hh_tes!T24=0,"",RES_hh_tes!T24/RES_hh_fec!T24)</f>
        <v>0.77661626579223342</v>
      </c>
      <c r="U24" s="78">
        <f>IF(RES_hh_tes!U24=0,"",RES_hh_tes!U24/RES_hh_fec!U24)</f>
        <v>0.77936506358840663</v>
      </c>
      <c r="V24" s="78">
        <f>IF(RES_hh_tes!V24=0,"",RES_hh_tes!V24/RES_hh_fec!V24)</f>
        <v>0.78287525132151969</v>
      </c>
      <c r="W24" s="78">
        <f>IF(RES_hh_tes!W24=0,"",RES_hh_tes!W24/RES_hh_fec!W24)</f>
        <v>0.78726954104139812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0.55393277155990739</v>
      </c>
      <c r="C25" s="79">
        <f>IF(RES_hh_tes!C25=0,"",RES_hh_tes!C25/RES_hh_fec!C25)</f>
        <v>0.55703614719661743</v>
      </c>
      <c r="D25" s="79">
        <f>IF(RES_hh_tes!D25=0,"",RES_hh_tes!D25/RES_hh_fec!D25)</f>
        <v>0.56068830402776271</v>
      </c>
      <c r="E25" s="79">
        <f>IF(RES_hh_tes!E25=0,"",RES_hh_tes!E25/RES_hh_fec!E25)</f>
        <v>0.56420850038722303</v>
      </c>
      <c r="F25" s="79">
        <f>IF(RES_hh_tes!F25=0,"",RES_hh_tes!F25/RES_hh_fec!F25)</f>
        <v>0.56801577692766059</v>
      </c>
      <c r="G25" s="79">
        <f>IF(RES_hh_tes!G25=0,"",RES_hh_tes!G25/RES_hh_fec!G25)</f>
        <v>0.5721809402575273</v>
      </c>
      <c r="H25" s="79">
        <f>IF(RES_hh_tes!H25=0,"",RES_hh_tes!H25/RES_hh_fec!H25)</f>
        <v>0.57690988677896959</v>
      </c>
      <c r="I25" s="79">
        <f>IF(RES_hh_tes!I25=0,"",RES_hh_tes!I25/RES_hh_fec!I25)</f>
        <v>0.57965683320307637</v>
      </c>
      <c r="J25" s="79">
        <f>IF(RES_hh_tes!J25=0,"",RES_hh_tes!J25/RES_hh_fec!J25)</f>
        <v>0.58099429680564019</v>
      </c>
      <c r="K25" s="79">
        <f>IF(RES_hh_tes!K25=0,"",RES_hh_tes!K25/RES_hh_fec!K25)</f>
        <v>0.58299568744393082</v>
      </c>
      <c r="L25" s="79">
        <f>IF(RES_hh_tes!L25=0,"",RES_hh_tes!L25/RES_hh_fec!L25)</f>
        <v>0.58504044762203544</v>
      </c>
      <c r="M25" s="79">
        <f>IF(RES_hh_tes!M25=0,"",RES_hh_tes!M25/RES_hh_fec!M25)</f>
        <v>0.58784343566742125</v>
      </c>
      <c r="N25" s="79">
        <f>IF(RES_hh_tes!N25=0,"",RES_hh_tes!N25/RES_hh_fec!N25)</f>
        <v>0.59248790599366896</v>
      </c>
      <c r="O25" s="79">
        <f>IF(RES_hh_tes!O25=0,"",RES_hh_tes!O25/RES_hh_fec!O25)</f>
        <v>0.5979241612898436</v>
      </c>
      <c r="P25" s="79">
        <f>IF(RES_hh_tes!P25=0,"",RES_hh_tes!P25/RES_hh_fec!P25)</f>
        <v>0.6041023537035729</v>
      </c>
      <c r="Q25" s="79">
        <f>IF(RES_hh_tes!Q25=0,"",RES_hh_tes!Q25/RES_hh_fec!Q25)</f>
        <v>0.61392404035508497</v>
      </c>
      <c r="R25" s="79">
        <f>IF(RES_hh_tes!R25=0,"",RES_hh_tes!R25/RES_hh_fec!R25)</f>
        <v>0.62306450345153819</v>
      </c>
      <c r="S25" s="79">
        <f>IF(RES_hh_tes!S25=0,"",RES_hh_tes!S25/RES_hh_fec!S25)</f>
        <v>0.63369496377773493</v>
      </c>
      <c r="T25" s="79">
        <f>IF(RES_hh_tes!T25=0,"",RES_hh_tes!T25/RES_hh_fec!T25)</f>
        <v>0.64569417681263952</v>
      </c>
      <c r="U25" s="79">
        <f>IF(RES_hh_tes!U25=0,"",RES_hh_tes!U25/RES_hh_fec!U25)</f>
        <v>0.65840147154544848</v>
      </c>
      <c r="V25" s="79">
        <f>IF(RES_hh_tes!V25=0,"",RES_hh_tes!V25/RES_hh_fec!V25)</f>
        <v>0.6719909781950808</v>
      </c>
      <c r="W25" s="79">
        <f>IF(RES_hh_tes!W25=0,"",RES_hh_tes!W25/RES_hh_fec!W25)</f>
        <v>0.68254119949532321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>
        <f>IF(RES_hh_tes!L26=0,"",RES_hh_tes!L26/RES_hh_fec!L26)</f>
        <v>1.0000000000000013</v>
      </c>
      <c r="M26" s="81">
        <f>IF(RES_hh_tes!M26=0,"",RES_hh_tes!M26/RES_hh_fec!M26)</f>
        <v>0.99999999999999989</v>
      </c>
      <c r="N26" s="81">
        <f>IF(RES_hh_tes!N26=0,"",RES_hh_tes!N26/RES_hh_fec!N26)</f>
        <v>0.99999999999999978</v>
      </c>
      <c r="O26" s="81">
        <f>IF(RES_hh_tes!O26=0,"",RES_hh_tes!O26/RES_hh_fec!O26)</f>
        <v>0.99999999999999822</v>
      </c>
      <c r="P26" s="81">
        <f>IF(RES_hh_tes!P26=0,"",RES_hh_tes!P26/RES_hh_fec!P26)</f>
        <v>0.99999999999999967</v>
      </c>
      <c r="Q26" s="81">
        <f>IF(RES_hh_tes!Q26=0,"",RES_hh_tes!Q26/RES_hh_fec!Q26)</f>
        <v>0.99999999999999634</v>
      </c>
      <c r="R26" s="81">
        <f>IF(RES_hh_tes!R26=0,"",RES_hh_tes!R26/RES_hh_fec!R26)</f>
        <v>1.0000000000000024</v>
      </c>
      <c r="S26" s="81">
        <f>IF(RES_hh_tes!S26=0,"",RES_hh_tes!S26/RES_hh_fec!S26)</f>
        <v>0.99999999999999944</v>
      </c>
      <c r="T26" s="81">
        <f>IF(RES_hh_tes!T26=0,"",RES_hh_tes!T26/RES_hh_fec!T26)</f>
        <v>1.0000000000000069</v>
      </c>
      <c r="U26" s="81">
        <f>IF(RES_hh_tes!U26=0,"",RES_hh_tes!U26/RES_hh_fec!U26)</f>
        <v>1.0000000000000047</v>
      </c>
      <c r="V26" s="81">
        <f>IF(RES_hh_tes!V26=0,"",RES_hh_tes!V26/RES_hh_fec!V26)</f>
        <v>0.99999999999999878</v>
      </c>
      <c r="W26" s="81">
        <f>IF(RES_hh_tes!W26=0,"",RES_hh_tes!W26/RES_hh_fec!W26)</f>
        <v>1.0000000000000011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0.69796572595272754</v>
      </c>
      <c r="C27" s="70">
        <f>IF(RES_hh_tes!C27=0,"",RES_hh_tes!C27/RES_hh_fec!C27)</f>
        <v>0.69934699160346447</v>
      </c>
      <c r="D27" s="70">
        <f>IF(RES_hh_tes!D27=0,"",RES_hh_tes!D27/RES_hh_fec!D27)</f>
        <v>0.69165680769461724</v>
      </c>
      <c r="E27" s="70">
        <f>IF(RES_hh_tes!E27=0,"",RES_hh_tes!E27/RES_hh_fec!E27)</f>
        <v>0.68777037204280878</v>
      </c>
      <c r="F27" s="70">
        <f>IF(RES_hh_tes!F27=0,"",RES_hh_tes!F27/RES_hh_fec!F27)</f>
        <v>0.68887255363061173</v>
      </c>
      <c r="G27" s="70">
        <f>IF(RES_hh_tes!G27=0,"",RES_hh_tes!G27/RES_hh_fec!G27)</f>
        <v>0.6919888404712905</v>
      </c>
      <c r="H27" s="70">
        <f>IF(RES_hh_tes!H27=0,"",RES_hh_tes!H27/RES_hh_fec!H27)</f>
        <v>0.6930613476431432</v>
      </c>
      <c r="I27" s="70">
        <f>IF(RES_hh_tes!I27=0,"",RES_hh_tes!I27/RES_hh_fec!I27)</f>
        <v>0.69683626003565857</v>
      </c>
      <c r="J27" s="70">
        <f>IF(RES_hh_tes!J27=0,"",RES_hh_tes!J27/RES_hh_fec!J27)</f>
        <v>0.69988896726486061</v>
      </c>
      <c r="K27" s="70">
        <f>IF(RES_hh_tes!K27=0,"",RES_hh_tes!K27/RES_hh_fec!K27)</f>
        <v>0.70065174999136537</v>
      </c>
      <c r="L27" s="70">
        <f>IF(RES_hh_tes!L27=0,"",RES_hh_tes!L27/RES_hh_fec!L27)</f>
        <v>0.70336684521058235</v>
      </c>
      <c r="M27" s="70">
        <f>IF(RES_hh_tes!M27=0,"",RES_hh_tes!M27/RES_hh_fec!M27)</f>
        <v>0.70174642869966819</v>
      </c>
      <c r="N27" s="70">
        <f>IF(RES_hh_tes!N27=0,"",RES_hh_tes!N27/RES_hh_fec!N27)</f>
        <v>0.70454998975759553</v>
      </c>
      <c r="O27" s="70">
        <f>IF(RES_hh_tes!O27=0,"",RES_hh_tes!O27/RES_hh_fec!O27)</f>
        <v>0.70809312770204058</v>
      </c>
      <c r="P27" s="70">
        <f>IF(RES_hh_tes!P27=0,"",RES_hh_tes!P27/RES_hh_fec!P27)</f>
        <v>0.71346165232596737</v>
      </c>
      <c r="Q27" s="70">
        <f>IF(RES_hh_tes!Q27=0,"",RES_hh_tes!Q27/RES_hh_fec!Q27)</f>
        <v>0.71048517755478591</v>
      </c>
      <c r="R27" s="70">
        <f>IF(RES_hh_tes!R27=0,"",RES_hh_tes!R27/RES_hh_fec!R27)</f>
        <v>0.71757723504209103</v>
      </c>
      <c r="S27" s="70">
        <f>IF(RES_hh_tes!S27=0,"",RES_hh_tes!S27/RES_hh_fec!S27)</f>
        <v>0.72669493408630248</v>
      </c>
      <c r="T27" s="70">
        <f>IF(RES_hh_tes!T27=0,"",RES_hh_tes!T27/RES_hh_fec!T27)</f>
        <v>0.73609791448879269</v>
      </c>
      <c r="U27" s="70">
        <f>IF(RES_hh_tes!U27=0,"",RES_hh_tes!U27/RES_hh_fec!U27)</f>
        <v>0.74744262239980552</v>
      </c>
      <c r="V27" s="70">
        <f>IF(RES_hh_tes!V27=0,"",RES_hh_tes!V27/RES_hh_fec!V27)</f>
        <v>0.7560028277763079</v>
      </c>
      <c r="W27" s="70">
        <f>IF(RES_hh_tes!W27=0,"",RES_hh_tes!W27/RES_hh_fec!W27)</f>
        <v>0.76966157203963648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0.56748181401204378</v>
      </c>
      <c r="C28" s="78">
        <f>IF(RES_hh_tes!C28=0,"",RES_hh_tes!C28/RES_hh_fec!C28)</f>
        <v>0.56855358697277991</v>
      </c>
      <c r="D28" s="78">
        <f>IF(RES_hh_tes!D28=0,"",RES_hh_tes!D28/RES_hh_fec!D28)</f>
        <v>0.57019084119940533</v>
      </c>
      <c r="E28" s="78">
        <f>IF(RES_hh_tes!E28=0,"",RES_hh_tes!E28/RES_hh_fec!E28)</f>
        <v>0.57130549411800013</v>
      </c>
      <c r="F28" s="78">
        <f>IF(RES_hh_tes!F28=0,"",RES_hh_tes!F28/RES_hh_fec!F28)</f>
        <v>0.57238700527678088</v>
      </c>
      <c r="G28" s="78">
        <f>IF(RES_hh_tes!G28=0,"",RES_hh_tes!G28/RES_hh_fec!G28)</f>
        <v>0.5735343469644284</v>
      </c>
      <c r="H28" s="78">
        <f>IF(RES_hh_tes!H28=0,"",RES_hh_tes!H28/RES_hh_fec!H28)</f>
        <v>0.57473161678228035</v>
      </c>
      <c r="I28" s="78">
        <f>IF(RES_hh_tes!I28=0,"",RES_hh_tes!I28/RES_hh_fec!I28)</f>
        <v>0.57534107251304256</v>
      </c>
      <c r="J28" s="78">
        <f>IF(RES_hh_tes!J28=0,"",RES_hh_tes!J28/RES_hh_fec!J28)</f>
        <v>0.57567474664576035</v>
      </c>
      <c r="K28" s="78">
        <f>IF(RES_hh_tes!K28=0,"",RES_hh_tes!K28/RES_hh_fec!K28)</f>
        <v>0.5761821899993953</v>
      </c>
      <c r="L28" s="78">
        <f>IF(RES_hh_tes!L28=0,"",RES_hh_tes!L28/RES_hh_fec!L28)</f>
        <v>0.57711276780571386</v>
      </c>
      <c r="M28" s="78">
        <f>IF(RES_hh_tes!M28=0,"",RES_hh_tes!M28/RES_hh_fec!M28)</f>
        <v>0.57776271709986982</v>
      </c>
      <c r="N28" s="78">
        <f>IF(RES_hh_tes!N28=0,"",RES_hh_tes!N28/RES_hh_fec!N28)</f>
        <v>0.57826586655185275</v>
      </c>
      <c r="O28" s="78">
        <f>IF(RES_hh_tes!O28=0,"",RES_hh_tes!O28/RES_hh_fec!O28)</f>
        <v>0.57858825376548573</v>
      </c>
      <c r="P28" s="78">
        <f>IF(RES_hh_tes!P28=0,"",RES_hh_tes!P28/RES_hh_fec!P28)</f>
        <v>0.57866926872244606</v>
      </c>
      <c r="Q28" s="78">
        <f>IF(RES_hh_tes!Q28=0,"",RES_hh_tes!Q28/RES_hh_fec!Q28)</f>
        <v>0.57871579142234741</v>
      </c>
      <c r="R28" s="78">
        <f>IF(RES_hh_tes!R28=0,"",RES_hh_tes!R28/RES_hh_fec!R28)</f>
        <v>0.57878947955170856</v>
      </c>
      <c r="S28" s="78">
        <f>IF(RES_hh_tes!S28=0,"",RES_hh_tes!S28/RES_hh_fec!S28)</f>
        <v>0.57893176173643501</v>
      </c>
      <c r="T28" s="78">
        <f>IF(RES_hh_tes!T28=0,"",RES_hh_tes!T28/RES_hh_fec!T28)</f>
        <v>0.58116046792071063</v>
      </c>
      <c r="U28" s="78">
        <f>IF(RES_hh_tes!U28=0,"",RES_hh_tes!U28/RES_hh_fec!U28)</f>
        <v>0.58414995254273883</v>
      </c>
      <c r="V28" s="78">
        <f>IF(RES_hh_tes!V28=0,"",RES_hh_tes!V28/RES_hh_fec!V28)</f>
        <v>0.58817754757091978</v>
      </c>
      <c r="W28" s="78">
        <f>IF(RES_hh_tes!W28=0,"",RES_hh_tes!W28/RES_hh_fec!W28)</f>
        <v>0.59068308055959828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0.56586450373667441</v>
      </c>
      <c r="C29" s="78">
        <f>IF(RES_hh_tes!C29=0,"",RES_hh_tes!C29/RES_hh_fec!C29)</f>
        <v>0.56752469295007635</v>
      </c>
      <c r="D29" s="78">
        <f>IF(RES_hh_tes!D29=0,"",RES_hh_tes!D29/RES_hh_fec!D29)</f>
        <v>0.56945928005631197</v>
      </c>
      <c r="E29" s="78">
        <f>IF(RES_hh_tes!E29=0,"",RES_hh_tes!E29/RES_hh_fec!E29)</f>
        <v>0.57100902487790417</v>
      </c>
      <c r="F29" s="78">
        <f>IF(RES_hh_tes!F29=0,"",RES_hh_tes!F29/RES_hh_fec!F29)</f>
        <v>0.57215685467626254</v>
      </c>
      <c r="G29" s="78">
        <f>IF(RES_hh_tes!G29=0,"",RES_hh_tes!G29/RES_hh_fec!G29)</f>
        <v>0.57317899872614519</v>
      </c>
      <c r="H29" s="78">
        <f>IF(RES_hh_tes!H29=0,"",RES_hh_tes!H29/RES_hh_fec!H29)</f>
        <v>0.57430129768801275</v>
      </c>
      <c r="I29" s="78">
        <f>IF(RES_hh_tes!I29=0,"",RES_hh_tes!I29/RES_hh_fec!I29)</f>
        <v>0.57499053115990484</v>
      </c>
      <c r="J29" s="78">
        <f>IF(RES_hh_tes!J29=0,"",RES_hh_tes!J29/RES_hh_fec!J29)</f>
        <v>0.57566404122101966</v>
      </c>
      <c r="K29" s="78">
        <f>IF(RES_hh_tes!K29=0,"",RES_hh_tes!K29/RES_hh_fec!K29)</f>
        <v>0.57672514031249889</v>
      </c>
      <c r="L29" s="78">
        <f>IF(RES_hh_tes!L29=0,"",RES_hh_tes!L29/RES_hh_fec!L29)</f>
        <v>0.57786058279981733</v>
      </c>
      <c r="M29" s="78">
        <f>IF(RES_hh_tes!M29=0,"",RES_hh_tes!M29/RES_hh_fec!M29)</f>
        <v>0.57882515753713903</v>
      </c>
      <c r="N29" s="78">
        <f>IF(RES_hh_tes!N29=0,"",RES_hh_tes!N29/RES_hh_fec!N29)</f>
        <v>0.5794874192114261</v>
      </c>
      <c r="O29" s="78">
        <f>IF(RES_hh_tes!O29=0,"",RES_hh_tes!O29/RES_hh_fec!O29)</f>
        <v>0.5799394310419046</v>
      </c>
      <c r="P29" s="78">
        <f>IF(RES_hh_tes!P29=0,"",RES_hh_tes!P29/RES_hh_fec!P29)</f>
        <v>0.58015128115279258</v>
      </c>
      <c r="Q29" s="78">
        <f>IF(RES_hh_tes!Q29=0,"",RES_hh_tes!Q29/RES_hh_fec!Q29)</f>
        <v>0.58033331354093198</v>
      </c>
      <c r="R29" s="78">
        <f>IF(RES_hh_tes!R29=0,"",RES_hh_tes!R29/RES_hh_fec!R29)</f>
        <v>0.58077885117836003</v>
      </c>
      <c r="S29" s="78">
        <f>IF(RES_hh_tes!S29=0,"",RES_hh_tes!S29/RES_hh_fec!S29)</f>
        <v>0.58151238278966377</v>
      </c>
      <c r="T29" s="78">
        <f>IF(RES_hh_tes!T29=0,"",RES_hh_tes!T29/RES_hh_fec!T29)</f>
        <v>0.58273446064039591</v>
      </c>
      <c r="U29" s="78">
        <f>IF(RES_hh_tes!U29=0,"",RES_hh_tes!U29/RES_hh_fec!U29)</f>
        <v>0.58506837301870995</v>
      </c>
      <c r="V29" s="78">
        <f>IF(RES_hh_tes!V29=0,"",RES_hh_tes!V29/RES_hh_fec!V29)</f>
        <v>0.58857827677990193</v>
      </c>
      <c r="W29" s="78">
        <f>IF(RES_hh_tes!W29=0,"",RES_hh_tes!W29/RES_hh_fec!W29)</f>
        <v>0.59346319073444542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0.561025379014091</v>
      </c>
      <c r="C30" s="78">
        <f>IF(RES_hh_tes!C30=0,"",RES_hh_tes!C30/RES_hh_fec!C30)</f>
        <v>0.56484534005054843</v>
      </c>
      <c r="D30" s="78">
        <f>IF(RES_hh_tes!D30=0,"",RES_hh_tes!D30/RES_hh_fec!D30)</f>
        <v>0.56728231084411584</v>
      </c>
      <c r="E30" s="78">
        <f>IF(RES_hh_tes!E30=0,"",RES_hh_tes!E30/RES_hh_fec!E30)</f>
        <v>0.5686089121776724</v>
      </c>
      <c r="F30" s="78">
        <f>IF(RES_hh_tes!F30=0,"",RES_hh_tes!F30/RES_hh_fec!F30)</f>
        <v>0.5695783766572069</v>
      </c>
      <c r="G30" s="78">
        <f>IF(RES_hh_tes!G30=0,"",RES_hh_tes!G30/RES_hh_fec!G30)</f>
        <v>0.57041501742761436</v>
      </c>
      <c r="H30" s="78">
        <f>IF(RES_hh_tes!H30=0,"",RES_hh_tes!H30/RES_hh_fec!H30)</f>
        <v>0.57109365260690348</v>
      </c>
      <c r="I30" s="78">
        <f>IF(RES_hh_tes!I30=0,"",RES_hh_tes!I30/RES_hh_fec!I30)</f>
        <v>0.57170931020761917</v>
      </c>
      <c r="J30" s="78">
        <f>IF(RES_hh_tes!J30=0,"",RES_hh_tes!J30/RES_hh_fec!J30)</f>
        <v>0.57220921417494253</v>
      </c>
      <c r="K30" s="78">
        <f>IF(RES_hh_tes!K30=0,"",RES_hh_tes!K30/RES_hh_fec!K30)</f>
        <v>0.57273872745743926</v>
      </c>
      <c r="L30" s="78">
        <f>IF(RES_hh_tes!L30=0,"",RES_hh_tes!L30/RES_hh_fec!L30)</f>
        <v>0.57315231296965652</v>
      </c>
      <c r="M30" s="78">
        <f>IF(RES_hh_tes!M30=0,"",RES_hh_tes!M30/RES_hh_fec!M30)</f>
        <v>0.57366468185486341</v>
      </c>
      <c r="N30" s="78">
        <f>IF(RES_hh_tes!N30=0,"",RES_hh_tes!N30/RES_hh_fec!N30)</f>
        <v>0.57420777934602318</v>
      </c>
      <c r="O30" s="78">
        <f>IF(RES_hh_tes!O30=0,"",RES_hh_tes!O30/RES_hh_fec!O30)</f>
        <v>0.57474815138967816</v>
      </c>
      <c r="P30" s="78">
        <f>IF(RES_hh_tes!P30=0,"",RES_hh_tes!P30/RES_hh_fec!P30)</f>
        <v>0.57524357063025233</v>
      </c>
      <c r="Q30" s="78">
        <f>IF(RES_hh_tes!Q30=0,"",RES_hh_tes!Q30/RES_hh_fec!Q30)</f>
        <v>0.57559768124534605</v>
      </c>
      <c r="R30" s="78">
        <f>IF(RES_hh_tes!R30=0,"",RES_hh_tes!R30/RES_hh_fec!R30)</f>
        <v>0.57636888917367723</v>
      </c>
      <c r="S30" s="78">
        <f>IF(RES_hh_tes!S30=0,"",RES_hh_tes!S30/RES_hh_fec!S30)</f>
        <v>0.57779257028753273</v>
      </c>
      <c r="T30" s="78">
        <f>IF(RES_hh_tes!T30=0,"",RES_hh_tes!T30/RES_hh_fec!T30)</f>
        <v>0.5800867137827016</v>
      </c>
      <c r="U30" s="78">
        <f>IF(RES_hh_tes!U30=0,"",RES_hh_tes!U30/RES_hh_fec!U30)</f>
        <v>0.58291654115743496</v>
      </c>
      <c r="V30" s="78">
        <f>IF(RES_hh_tes!V30=0,"",RES_hh_tes!V30/RES_hh_fec!V30)</f>
        <v>0.58628629049092473</v>
      </c>
      <c r="W30" s="78">
        <f>IF(RES_hh_tes!W30=0,"",RES_hh_tes!W30/RES_hh_fec!W30)</f>
        <v>0.58988622488643505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0.56805213265209209</v>
      </c>
      <c r="C31" s="78">
        <f>IF(RES_hh_tes!C31=0,"",RES_hh_tes!C31/RES_hh_fec!C31)</f>
        <v>0.56939473243333383</v>
      </c>
      <c r="D31" s="78">
        <f>IF(RES_hh_tes!D31=0,"",RES_hh_tes!D31/RES_hh_fec!D31)</f>
        <v>0.57067410860406098</v>
      </c>
      <c r="E31" s="78">
        <f>IF(RES_hh_tes!E31=0,"",RES_hh_tes!E31/RES_hh_fec!E31)</f>
        <v>0.571777026181022</v>
      </c>
      <c r="F31" s="78">
        <f>IF(RES_hh_tes!F31=0,"",RES_hh_tes!F31/RES_hh_fec!F31)</f>
        <v>0.57289426006334132</v>
      </c>
      <c r="G31" s="78">
        <f>IF(RES_hh_tes!G31=0,"",RES_hh_tes!G31/RES_hh_fec!G31)</f>
        <v>0.57388820968306886</v>
      </c>
      <c r="H31" s="78">
        <f>IF(RES_hh_tes!H31=0,"",RES_hh_tes!H31/RES_hh_fec!H31)</f>
        <v>0.57490457159173636</v>
      </c>
      <c r="I31" s="78">
        <f>IF(RES_hh_tes!I31=0,"",RES_hh_tes!I31/RES_hh_fec!I31)</f>
        <v>0.57544024276839656</v>
      </c>
      <c r="J31" s="78">
        <f>IF(RES_hh_tes!J31=0,"",RES_hh_tes!J31/RES_hh_fec!J31)</f>
        <v>0.57575209259944793</v>
      </c>
      <c r="K31" s="78">
        <f>IF(RES_hh_tes!K31=0,"",RES_hh_tes!K31/RES_hh_fec!K31)</f>
        <v>0.57612923145538553</v>
      </c>
      <c r="L31" s="78">
        <f>IF(RES_hh_tes!L31=0,"",RES_hh_tes!L31/RES_hh_fec!L31)</f>
        <v>0.57649214613355237</v>
      </c>
      <c r="M31" s="78">
        <f>IF(RES_hh_tes!M31=0,"",RES_hh_tes!M31/RES_hh_fec!M31)</f>
        <v>0.57682038527270718</v>
      </c>
      <c r="N31" s="78">
        <f>IF(RES_hh_tes!N31=0,"",RES_hh_tes!N31/RES_hh_fec!N31)</f>
        <v>0.57711714239422418</v>
      </c>
      <c r="O31" s="78">
        <f>IF(RES_hh_tes!O31=0,"",RES_hh_tes!O31/RES_hh_fec!O31)</f>
        <v>0.57734533454564518</v>
      </c>
      <c r="P31" s="78">
        <f>IF(RES_hh_tes!P31=0,"",RES_hh_tes!P31/RES_hh_fec!P31)</f>
        <v>0.57746367816828481</v>
      </c>
      <c r="Q31" s="78">
        <f>IF(RES_hh_tes!Q31=0,"",RES_hh_tes!Q31/RES_hh_fec!Q31)</f>
        <v>0.57755010905124504</v>
      </c>
      <c r="R31" s="78">
        <f>IF(RES_hh_tes!R31=0,"",RES_hh_tes!R31/RES_hh_fec!R31)</f>
        <v>0.57781476119396835</v>
      </c>
      <c r="S31" s="78">
        <f>IF(RES_hh_tes!S31=0,"",RES_hh_tes!S31/RES_hh_fec!S31)</f>
        <v>0.57829094580974061</v>
      </c>
      <c r="T31" s="78">
        <f>IF(RES_hh_tes!T31=0,"",RES_hh_tes!T31/RES_hh_fec!T31)</f>
        <v>0.57901769701197492</v>
      </c>
      <c r="U31" s="78">
        <f>IF(RES_hh_tes!U31=0,"",RES_hh_tes!U31/RES_hh_fec!U31)</f>
        <v>0.58000729688017205</v>
      </c>
      <c r="V31" s="78">
        <f>IF(RES_hh_tes!V31=0,"",RES_hh_tes!V31/RES_hh_fec!V31)</f>
        <v>0.58129884062507509</v>
      </c>
      <c r="W31" s="78">
        <f>IF(RES_hh_tes!W31=0,"",RES_hh_tes!W31/RES_hh_fec!W31)</f>
        <v>0.58298684850291738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0.72613947851706706</v>
      </c>
      <c r="C32" s="81">
        <f>IF(RES_hh_tes!C32=0,"",RES_hh_tes!C32/RES_hh_fec!C32)</f>
        <v>0.72812066943123543</v>
      </c>
      <c r="D32" s="81">
        <f>IF(RES_hh_tes!D32=0,"",RES_hh_tes!D32/RES_hh_fec!D32)</f>
        <v>0.72976719553727143</v>
      </c>
      <c r="E32" s="81">
        <f>IF(RES_hh_tes!E32=0,"",RES_hh_tes!E32/RES_hh_fec!E32)</f>
        <v>0.73233509331721203</v>
      </c>
      <c r="F32" s="81">
        <f>IF(RES_hh_tes!F32=0,"",RES_hh_tes!F32/RES_hh_fec!F32)</f>
        <v>0.73544854772724655</v>
      </c>
      <c r="G32" s="81">
        <f>IF(RES_hh_tes!G32=0,"",RES_hh_tes!G32/RES_hh_fec!G32)</f>
        <v>0.73915222848429984</v>
      </c>
      <c r="H32" s="81">
        <f>IF(RES_hh_tes!H32=0,"",RES_hh_tes!H32/RES_hh_fec!H32)</f>
        <v>0.74342774889278129</v>
      </c>
      <c r="I32" s="81">
        <f>IF(RES_hh_tes!I32=0,"",RES_hh_tes!I32/RES_hh_fec!I32)</f>
        <v>0.74579554748308208</v>
      </c>
      <c r="J32" s="81">
        <f>IF(RES_hh_tes!J32=0,"",RES_hh_tes!J32/RES_hh_fec!J32)</f>
        <v>0.74687705103172197</v>
      </c>
      <c r="K32" s="81">
        <f>IF(RES_hh_tes!K32=0,"",RES_hh_tes!K32/RES_hh_fec!K32)</f>
        <v>0.7485142087467116</v>
      </c>
      <c r="L32" s="81">
        <f>IF(RES_hh_tes!L32=0,"",RES_hh_tes!L32/RES_hh_fec!L32)</f>
        <v>0.75022198239468951</v>
      </c>
      <c r="M32" s="81">
        <f>IF(RES_hh_tes!M32=0,"",RES_hh_tes!M32/RES_hh_fec!M32)</f>
        <v>0.75231008902306717</v>
      </c>
      <c r="N32" s="81">
        <f>IF(RES_hh_tes!N32=0,"",RES_hh_tes!N32/RES_hh_fec!N32)</f>
        <v>0.75547374312972959</v>
      </c>
      <c r="O32" s="81">
        <f>IF(RES_hh_tes!O32=0,"",RES_hh_tes!O32/RES_hh_fec!O32)</f>
        <v>0.75889916336648999</v>
      </c>
      <c r="P32" s="81">
        <f>IF(RES_hh_tes!P32=0,"",RES_hh_tes!P32/RES_hh_fec!P32)</f>
        <v>0.76187645622526023</v>
      </c>
      <c r="Q32" s="81">
        <f>IF(RES_hh_tes!Q32=0,"",RES_hh_tes!Q32/RES_hh_fec!Q32)</f>
        <v>0.76676123705027677</v>
      </c>
      <c r="R32" s="81">
        <f>IF(RES_hh_tes!R32=0,"",RES_hh_tes!R32/RES_hh_fec!R32)</f>
        <v>0.77193578673705576</v>
      </c>
      <c r="S32" s="81">
        <f>IF(RES_hh_tes!S32=0,"",RES_hh_tes!S32/RES_hh_fec!S32)</f>
        <v>0.77966749800215551</v>
      </c>
      <c r="T32" s="81">
        <f>IF(RES_hh_tes!T32=0,"",RES_hh_tes!T32/RES_hh_fec!T32)</f>
        <v>0.78989070479873758</v>
      </c>
      <c r="U32" s="81">
        <f>IF(RES_hh_tes!U32=0,"",RES_hh_tes!U32/RES_hh_fec!U32)</f>
        <v>0.80172855120328201</v>
      </c>
      <c r="V32" s="81">
        <f>IF(RES_hh_tes!V32=0,"",RES_hh_tes!V32/RES_hh_fec!V32)</f>
        <v>0.81585031270171116</v>
      </c>
      <c r="W32" s="81">
        <f>IF(RES_hh_tes!W32=0,"",RES_hh_tes!W32/RES_hh_fec!W32)</f>
        <v>0.82826255352247702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1045.094135109958</v>
      </c>
      <c r="C3" s="65">
        <f t="shared" si="0"/>
        <v>701.71151772212613</v>
      </c>
      <c r="D3" s="65">
        <f t="shared" si="0"/>
        <v>1245.3322363792595</v>
      </c>
      <c r="E3" s="65">
        <f t="shared" si="0"/>
        <v>1483.0646976498711</v>
      </c>
      <c r="F3" s="65">
        <f t="shared" si="0"/>
        <v>1159.1656952865285</v>
      </c>
      <c r="G3" s="65">
        <f t="shared" si="0"/>
        <v>1072.0646261914442</v>
      </c>
      <c r="H3" s="65">
        <f t="shared" si="0"/>
        <v>1172.9281735760999</v>
      </c>
      <c r="I3" s="65">
        <f t="shared" si="0"/>
        <v>1035.8408981933849</v>
      </c>
      <c r="J3" s="65">
        <f t="shared" si="0"/>
        <v>978.55410857700815</v>
      </c>
      <c r="K3" s="65">
        <f t="shared" si="0"/>
        <v>761.30587895806036</v>
      </c>
      <c r="L3" s="65">
        <f t="shared" si="0"/>
        <v>962.06855459624921</v>
      </c>
      <c r="M3" s="65">
        <f t="shared" si="0"/>
        <v>1186.6312669052204</v>
      </c>
      <c r="N3" s="65">
        <f t="shared" si="0"/>
        <v>1155.6606675281012</v>
      </c>
      <c r="O3" s="65">
        <f t="shared" si="0"/>
        <v>951.38960301242378</v>
      </c>
      <c r="P3" s="65">
        <f t="shared" si="0"/>
        <v>708.80719946014085</v>
      </c>
      <c r="Q3" s="65">
        <f t="shared" si="0"/>
        <v>752.80421963326307</v>
      </c>
      <c r="R3" s="65">
        <f t="shared" ref="R3:V3" si="1">SUM(R4,R15,R17,R27)</f>
        <v>819.89448746781011</v>
      </c>
      <c r="S3" s="65">
        <f t="shared" si="1"/>
        <v>851.03584336870767</v>
      </c>
      <c r="T3" s="65">
        <f t="shared" si="1"/>
        <v>688.10197693109524</v>
      </c>
      <c r="U3" s="65">
        <f t="shared" si="1"/>
        <v>635.48109298316706</v>
      </c>
      <c r="V3" s="65">
        <f t="shared" si="1"/>
        <v>653.11751389075812</v>
      </c>
      <c r="W3" s="65">
        <f t="shared" ref="W3" si="2">SUM(W4,W15,W17,W27)</f>
        <v>856.14734589207353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967.24300329606137</v>
      </c>
      <c r="C4" s="69">
        <f t="shared" si="3"/>
        <v>629.03463778884816</v>
      </c>
      <c r="D4" s="69">
        <f t="shared" si="3"/>
        <v>1143.542322177781</v>
      </c>
      <c r="E4" s="69">
        <f t="shared" si="3"/>
        <v>1358.5078277458488</v>
      </c>
      <c r="F4" s="69">
        <f t="shared" si="3"/>
        <v>1034.1346852649717</v>
      </c>
      <c r="G4" s="69">
        <f t="shared" si="3"/>
        <v>947.70898622878985</v>
      </c>
      <c r="H4" s="69">
        <f t="shared" si="3"/>
        <v>1038.3680289065514</v>
      </c>
      <c r="I4" s="69">
        <f t="shared" si="3"/>
        <v>903.73906730378962</v>
      </c>
      <c r="J4" s="69">
        <f t="shared" si="3"/>
        <v>852.72153686408979</v>
      </c>
      <c r="K4" s="69">
        <f t="shared" si="3"/>
        <v>637.71600295274277</v>
      </c>
      <c r="L4" s="69">
        <f t="shared" si="3"/>
        <v>839.36681605026627</v>
      </c>
      <c r="M4" s="69">
        <f t="shared" si="3"/>
        <v>1044.0785479698939</v>
      </c>
      <c r="N4" s="69">
        <f t="shared" si="3"/>
        <v>1020.7888090295178</v>
      </c>
      <c r="O4" s="69">
        <f t="shared" si="3"/>
        <v>829.77114842230549</v>
      </c>
      <c r="P4" s="69">
        <f t="shared" si="3"/>
        <v>602.46332298116351</v>
      </c>
      <c r="Q4" s="69">
        <f t="shared" si="3"/>
        <v>624.22439517952307</v>
      </c>
      <c r="R4" s="69">
        <f t="shared" ref="R4:V4" si="4">SUM(R5:R14)</f>
        <v>702.77829410845766</v>
      </c>
      <c r="S4" s="69">
        <f t="shared" si="4"/>
        <v>740.2062716278092</v>
      </c>
      <c r="T4" s="69">
        <f t="shared" si="4"/>
        <v>582.76572488151373</v>
      </c>
      <c r="U4" s="69">
        <f t="shared" si="4"/>
        <v>536.26499590808987</v>
      </c>
      <c r="V4" s="69">
        <f t="shared" si="4"/>
        <v>549.19618727693501</v>
      </c>
      <c r="W4" s="69">
        <f t="shared" ref="W4" si="5">SUM(W5:W14)</f>
        <v>741.75653847994295</v>
      </c>
      <c r="DA4" s="88" t="s">
        <v>265</v>
      </c>
    </row>
    <row r="5" spans="1:105" ht="12" customHeight="1" x14ac:dyDescent="0.25">
      <c r="A5" s="28" t="s">
        <v>51</v>
      </c>
      <c r="B5" s="72">
        <v>954.03261141871417</v>
      </c>
      <c r="C5" s="72">
        <v>617.8447014629761</v>
      </c>
      <c r="D5" s="72">
        <v>1131.3794735318529</v>
      </c>
      <c r="E5" s="72">
        <v>1342.6668747389815</v>
      </c>
      <c r="F5" s="72">
        <v>1013.2090061173782</v>
      </c>
      <c r="G5" s="72">
        <v>917.08961637857169</v>
      </c>
      <c r="H5" s="72">
        <v>984.27468631872762</v>
      </c>
      <c r="I5" s="72">
        <v>837.69131606588849</v>
      </c>
      <c r="J5" s="72">
        <v>775.2574672306572</v>
      </c>
      <c r="K5" s="72">
        <v>535.24191487195037</v>
      </c>
      <c r="L5" s="72">
        <v>737.93518566979549</v>
      </c>
      <c r="M5" s="72">
        <v>931.24930552989395</v>
      </c>
      <c r="N5" s="72">
        <v>912.99314866951784</v>
      </c>
      <c r="O5" s="72">
        <v>738.29488950230552</v>
      </c>
      <c r="P5" s="72">
        <v>510.53934042116356</v>
      </c>
      <c r="Q5" s="72">
        <v>524.80067187952307</v>
      </c>
      <c r="R5" s="72">
        <v>590.4684105884578</v>
      </c>
      <c r="S5" s="72">
        <v>608.26481562780907</v>
      </c>
      <c r="T5" s="72">
        <v>434.85560618151374</v>
      </c>
      <c r="U5" s="72">
        <v>387.07778742808972</v>
      </c>
      <c r="V5" s="72">
        <v>363.27755617693498</v>
      </c>
      <c r="W5" s="72">
        <v>519.10706369994296</v>
      </c>
      <c r="DA5" s="89" t="s">
        <v>446</v>
      </c>
    </row>
    <row r="6" spans="1:105" ht="12" customHeight="1" x14ac:dyDescent="0.25">
      <c r="A6" s="28" t="s">
        <v>74</v>
      </c>
      <c r="B6" s="72">
        <v>7.8336651858945422E-2</v>
      </c>
      <c r="C6" s="72">
        <v>8.7482695723501175E-2</v>
      </c>
      <c r="D6" s="72">
        <v>8.9034525602101802E-2</v>
      </c>
      <c r="E6" s="72">
        <v>8.6780226130218657E-2</v>
      </c>
      <c r="F6" s="72">
        <v>8.6792457015145943E-2</v>
      </c>
      <c r="G6" s="72">
        <v>8.5953933780640868E-2</v>
      </c>
      <c r="H6" s="72">
        <v>8.1964467622996584E-2</v>
      </c>
      <c r="I6" s="72">
        <v>8.3018781013310769E-2</v>
      </c>
      <c r="J6" s="72">
        <v>8.0250450299772944E-2</v>
      </c>
      <c r="K6" s="72">
        <v>8.803540376969618E-2</v>
      </c>
      <c r="L6" s="72">
        <v>9.9319399999982058E-2</v>
      </c>
      <c r="M6" s="72">
        <v>0.87782195999998336</v>
      </c>
      <c r="N6" s="72">
        <v>0.7279468399999981</v>
      </c>
      <c r="O6" s="72">
        <v>0.95783275999999518</v>
      </c>
      <c r="P6" s="72">
        <v>0.91424328000000299</v>
      </c>
      <c r="Q6" s="72">
        <v>3.3466725599999831</v>
      </c>
      <c r="R6" s="72">
        <v>2.7022196399999836</v>
      </c>
      <c r="S6" s="72">
        <v>1.7242453600000063</v>
      </c>
      <c r="T6" s="72">
        <v>1.5702056399999862</v>
      </c>
      <c r="U6" s="72">
        <v>1.4077357600000173</v>
      </c>
      <c r="V6" s="72">
        <v>1.4455957600000022</v>
      </c>
      <c r="W6" s="72">
        <v>1.4890590400000054</v>
      </c>
      <c r="DA6" s="89" t="s">
        <v>447</v>
      </c>
    </row>
    <row r="7" spans="1:105" ht="12" customHeight="1" x14ac:dyDescent="0.25">
      <c r="A7" s="28" t="s">
        <v>205</v>
      </c>
      <c r="B7" s="72">
        <v>12.745259279999999</v>
      </c>
      <c r="C7" s="72">
        <v>9.5588110799999981</v>
      </c>
      <c r="D7" s="72">
        <v>9.5588110799999981</v>
      </c>
      <c r="E7" s="72">
        <v>9.5588110799999981</v>
      </c>
      <c r="F7" s="72">
        <v>9.5588110799999981</v>
      </c>
      <c r="G7" s="72">
        <v>3.1861814399999986</v>
      </c>
      <c r="H7" s="72">
        <v>6.2048376000000047</v>
      </c>
      <c r="I7" s="72">
        <v>3.1344299999999947</v>
      </c>
      <c r="J7" s="72">
        <v>3.1344300000000018</v>
      </c>
      <c r="K7" s="72">
        <v>6.2688600000000037</v>
      </c>
      <c r="L7" s="72">
        <v>6.2688600000000019</v>
      </c>
      <c r="M7" s="72">
        <v>3.1344299999999952</v>
      </c>
      <c r="N7" s="72">
        <v>3.1344299999999947</v>
      </c>
      <c r="O7" s="72">
        <v>3.1024187999999948</v>
      </c>
      <c r="P7" s="72">
        <v>3.1344299999999938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448</v>
      </c>
    </row>
    <row r="8" spans="1:105" ht="12" customHeight="1" x14ac:dyDescent="0.25">
      <c r="A8" s="28" t="s">
        <v>192</v>
      </c>
      <c r="B8" s="72">
        <v>0.38679594548818069</v>
      </c>
      <c r="C8" s="72">
        <v>1.543642550148637</v>
      </c>
      <c r="D8" s="72">
        <v>2.515003040326063</v>
      </c>
      <c r="E8" s="72">
        <v>6.1953617007371538</v>
      </c>
      <c r="F8" s="72">
        <v>11.280075610578548</v>
      </c>
      <c r="G8" s="72">
        <v>27.347234476437485</v>
      </c>
      <c r="H8" s="72">
        <v>47.806540520200748</v>
      </c>
      <c r="I8" s="72">
        <v>62.830302456887942</v>
      </c>
      <c r="J8" s="72">
        <v>74.249389183132848</v>
      </c>
      <c r="K8" s="72">
        <v>96.117192677022658</v>
      </c>
      <c r="L8" s="72">
        <v>95.063450980470748</v>
      </c>
      <c r="M8" s="72">
        <v>108.81699048000003</v>
      </c>
      <c r="N8" s="72">
        <v>103.93328352</v>
      </c>
      <c r="O8" s="72">
        <v>87.416007360000037</v>
      </c>
      <c r="P8" s="72">
        <v>87.875309280000053</v>
      </c>
      <c r="Q8" s="72">
        <v>96.077050740000047</v>
      </c>
      <c r="R8" s="72">
        <v>109.60766387999992</v>
      </c>
      <c r="S8" s="72">
        <v>130.21721064000008</v>
      </c>
      <c r="T8" s="72">
        <v>146.33991305999996</v>
      </c>
      <c r="U8" s="72">
        <v>147.77947272000009</v>
      </c>
      <c r="V8" s="72">
        <v>184.47303534</v>
      </c>
      <c r="W8" s="72">
        <v>221.16041573999996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8.3419139935844875</v>
      </c>
      <c r="C17" s="69">
        <f t="shared" si="7"/>
        <v>7.7412270836643966</v>
      </c>
      <c r="D17" s="69">
        <f t="shared" si="7"/>
        <v>9.7670359958221038</v>
      </c>
      <c r="E17" s="69">
        <f t="shared" si="7"/>
        <v>11.329369034627335</v>
      </c>
      <c r="F17" s="69">
        <f t="shared" si="7"/>
        <v>11.474272474929299</v>
      </c>
      <c r="G17" s="69">
        <f t="shared" si="7"/>
        <v>14.141581561728524</v>
      </c>
      <c r="H17" s="69">
        <f t="shared" si="7"/>
        <v>17.491616910059772</v>
      </c>
      <c r="I17" s="69">
        <f t="shared" si="7"/>
        <v>20.350727436263305</v>
      </c>
      <c r="J17" s="69">
        <f t="shared" si="7"/>
        <v>23.154456151971228</v>
      </c>
      <c r="K17" s="69">
        <f t="shared" si="7"/>
        <v>25.360256629687594</v>
      </c>
      <c r="L17" s="69">
        <f t="shared" si="7"/>
        <v>27.263650004453009</v>
      </c>
      <c r="M17" s="69">
        <f t="shared" si="7"/>
        <v>31.070788700540728</v>
      </c>
      <c r="N17" s="69">
        <f t="shared" si="7"/>
        <v>29.977777358125749</v>
      </c>
      <c r="O17" s="69">
        <f t="shared" si="7"/>
        <v>25.010845264814549</v>
      </c>
      <c r="P17" s="69">
        <f t="shared" si="7"/>
        <v>21.579058078810405</v>
      </c>
      <c r="Q17" s="69">
        <f t="shared" si="7"/>
        <v>30.054129820690498</v>
      </c>
      <c r="R17" s="69">
        <f t="shared" ref="R17:V17" si="8">SUM(R18:R26)</f>
        <v>33.121728027830095</v>
      </c>
      <c r="S17" s="69">
        <f t="shared" si="8"/>
        <v>33.895375918882493</v>
      </c>
      <c r="T17" s="69">
        <f t="shared" si="8"/>
        <v>34.591889938620739</v>
      </c>
      <c r="U17" s="69">
        <f t="shared" si="8"/>
        <v>34.899641681774376</v>
      </c>
      <c r="V17" s="69">
        <f t="shared" si="8"/>
        <v>37.467722021690335</v>
      </c>
      <c r="W17" s="69">
        <f t="shared" ref="W17" si="9">SUM(W18:W26)</f>
        <v>43.248319762054045</v>
      </c>
      <c r="DA17" s="88" t="s">
        <v>267</v>
      </c>
    </row>
    <row r="18" spans="1:105" ht="12" customHeight="1" x14ac:dyDescent="0.25">
      <c r="A18" s="28" t="s">
        <v>51</v>
      </c>
      <c r="B18" s="72">
        <v>4.6408006897290655</v>
      </c>
      <c r="C18" s="72">
        <v>3.8766589785525953</v>
      </c>
      <c r="D18" s="72">
        <v>6.2279335037441452</v>
      </c>
      <c r="E18" s="72">
        <v>7.4584739193813823</v>
      </c>
      <c r="F18" s="72">
        <v>6.9865359621032059</v>
      </c>
      <c r="G18" s="72">
        <v>7.5229422773649937</v>
      </c>
      <c r="H18" s="72">
        <v>8.5252675634744985</v>
      </c>
      <c r="I18" s="72">
        <v>8.8207511556003979</v>
      </c>
      <c r="J18" s="72">
        <v>9.5376274139126576</v>
      </c>
      <c r="K18" s="72">
        <v>7.770239406819778</v>
      </c>
      <c r="L18" s="72">
        <v>11.009227458278522</v>
      </c>
      <c r="M18" s="72">
        <v>13.782009740540726</v>
      </c>
      <c r="N18" s="72">
        <v>13.512353438125739</v>
      </c>
      <c r="O18" s="72">
        <v>10.926181264814556</v>
      </c>
      <c r="P18" s="72">
        <v>7.5557152788103874</v>
      </c>
      <c r="Q18" s="72">
        <v>9.4213172206905025</v>
      </c>
      <c r="R18" s="72">
        <v>10.619588327830096</v>
      </c>
      <c r="S18" s="72">
        <v>10.941099518882506</v>
      </c>
      <c r="T18" s="72">
        <v>7.820988438620728</v>
      </c>
      <c r="U18" s="72">
        <v>6.9615182817743202</v>
      </c>
      <c r="V18" s="72">
        <v>6.5337533216903552</v>
      </c>
      <c r="W18" s="72">
        <v>9.3370479620540774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3.6557459141471753</v>
      </c>
      <c r="C19" s="72">
        <v>3.6496885235875403</v>
      </c>
      <c r="D19" s="72">
        <v>3.2495653361854457</v>
      </c>
      <c r="E19" s="72">
        <v>3.2114439087715247</v>
      </c>
      <c r="F19" s="72">
        <v>3.1375910399731115</v>
      </c>
      <c r="G19" s="72">
        <v>3.1051089845498829</v>
      </c>
      <c r="H19" s="72">
        <v>3.1070853411837565</v>
      </c>
      <c r="I19" s="72">
        <v>3.0809251447812303</v>
      </c>
      <c r="J19" s="72">
        <v>3.0691072964483554</v>
      </c>
      <c r="K19" s="72">
        <v>3.0584004179183131</v>
      </c>
      <c r="L19" s="72">
        <v>3.0442468799999975</v>
      </c>
      <c r="M19" s="72">
        <v>3.0930105599999975</v>
      </c>
      <c r="N19" s="72">
        <v>2.9118883199999943</v>
      </c>
      <c r="O19" s="72">
        <v>2.682002399999996</v>
      </c>
      <c r="P19" s="72">
        <v>2.5600931999999954</v>
      </c>
      <c r="Q19" s="72">
        <v>2.3162747999999982</v>
      </c>
      <c r="R19" s="72">
        <v>1.8663718000000038</v>
      </c>
      <c r="S19" s="72">
        <v>1.6602872000000017</v>
      </c>
      <c r="T19" s="72">
        <v>1.5093519999999991</v>
      </c>
      <c r="U19" s="72">
        <v>1.3410011999999998</v>
      </c>
      <c r="V19" s="72">
        <v>1.3758323999999997</v>
      </c>
      <c r="W19" s="72">
        <v>1.4164687999999999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459</v>
      </c>
    </row>
    <row r="21" spans="1:105" ht="12" customHeight="1" x14ac:dyDescent="0.25">
      <c r="A21" s="28" t="s">
        <v>192</v>
      </c>
      <c r="B21" s="72">
        <v>4.5367389708245845E-2</v>
      </c>
      <c r="C21" s="72">
        <v>0.21487958152426154</v>
      </c>
      <c r="D21" s="72">
        <v>0.28953715589251222</v>
      </c>
      <c r="E21" s="72">
        <v>0.65945120647442812</v>
      </c>
      <c r="F21" s="72">
        <v>1.3501454728529809</v>
      </c>
      <c r="G21" s="72">
        <v>3.5135302998136471</v>
      </c>
      <c r="H21" s="72">
        <v>5.8592640054015179</v>
      </c>
      <c r="I21" s="72">
        <v>8.4490511358816764</v>
      </c>
      <c r="J21" s="72">
        <v>10.547721441610214</v>
      </c>
      <c r="K21" s="72">
        <v>14.531616804949504</v>
      </c>
      <c r="L21" s="72">
        <v>13.210175666174489</v>
      </c>
      <c r="M21" s="72">
        <v>14.195768400000006</v>
      </c>
      <c r="N21" s="72">
        <v>13.553535600000014</v>
      </c>
      <c r="O21" s="72">
        <v>11.402661599999997</v>
      </c>
      <c r="P21" s="72">
        <v>11.463249600000021</v>
      </c>
      <c r="Q21" s="72">
        <v>18.316537799999995</v>
      </c>
      <c r="R21" s="72">
        <v>20.635767899999994</v>
      </c>
      <c r="S21" s="72">
        <v>21.293989199999988</v>
      </c>
      <c r="T21" s="72">
        <v>25.261549500000012</v>
      </c>
      <c r="U21" s="72">
        <v>26.597122200000058</v>
      </c>
      <c r="V21" s="72">
        <v>29.558136299999976</v>
      </c>
      <c r="W21" s="72">
        <v>32.494802999999969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69.509217820312088</v>
      </c>
      <c r="C27" s="69">
        <f t="shared" si="10"/>
        <v>64.935652849613561</v>
      </c>
      <c r="D27" s="69">
        <f t="shared" si="10"/>
        <v>92.022878205656255</v>
      </c>
      <c r="E27" s="69">
        <f t="shared" si="10"/>
        <v>113.22750086939507</v>
      </c>
      <c r="F27" s="69">
        <f t="shared" si="10"/>
        <v>113.55673754662764</v>
      </c>
      <c r="G27" s="69">
        <f t="shared" si="10"/>
        <v>110.21405840092572</v>
      </c>
      <c r="H27" s="69">
        <f t="shared" si="10"/>
        <v>117.06852775948879</v>
      </c>
      <c r="I27" s="69">
        <f t="shared" si="10"/>
        <v>111.75110345333179</v>
      </c>
      <c r="J27" s="69">
        <f t="shared" si="10"/>
        <v>102.67811556094712</v>
      </c>
      <c r="K27" s="69">
        <f t="shared" si="10"/>
        <v>98.22961937562998</v>
      </c>
      <c r="L27" s="69">
        <f t="shared" si="10"/>
        <v>95.438088541529979</v>
      </c>
      <c r="M27" s="69">
        <f t="shared" si="10"/>
        <v>111.48193023478575</v>
      </c>
      <c r="N27" s="69">
        <f t="shared" si="10"/>
        <v>104.89408114045769</v>
      </c>
      <c r="O27" s="69">
        <f t="shared" si="10"/>
        <v>96.60760932530377</v>
      </c>
      <c r="P27" s="69">
        <f t="shared" si="10"/>
        <v>84.764818400166988</v>
      </c>
      <c r="Q27" s="69">
        <f t="shared" si="10"/>
        <v>98.525694633049525</v>
      </c>
      <c r="R27" s="69">
        <f t="shared" ref="R27:V27" si="11">SUM(R28:R32)</f>
        <v>83.994465331522377</v>
      </c>
      <c r="S27" s="69">
        <f t="shared" si="11"/>
        <v>76.934195822015994</v>
      </c>
      <c r="T27" s="69">
        <f t="shared" si="11"/>
        <v>70.744362110960793</v>
      </c>
      <c r="U27" s="69">
        <f t="shared" si="11"/>
        <v>64.316455393302817</v>
      </c>
      <c r="V27" s="69">
        <f t="shared" si="11"/>
        <v>66.453604592132805</v>
      </c>
      <c r="W27" s="69">
        <f t="shared" ref="W27" si="12">SUM(W28:W32)</f>
        <v>71.142487650076518</v>
      </c>
      <c r="DA27" s="88" t="s">
        <v>268</v>
      </c>
    </row>
    <row r="28" spans="1:105" ht="12" customHeight="1" x14ac:dyDescent="0.25">
      <c r="A28" s="28" t="s">
        <v>51</v>
      </c>
      <c r="B28" s="72">
        <v>40.390073241514635</v>
      </c>
      <c r="C28" s="72">
        <v>29.762925240597479</v>
      </c>
      <c r="D28" s="72">
        <v>50.41773398366238</v>
      </c>
      <c r="E28" s="72">
        <v>56.417327431508411</v>
      </c>
      <c r="F28" s="72">
        <v>49.940471647047438</v>
      </c>
      <c r="G28" s="72">
        <v>45.255385615507343</v>
      </c>
      <c r="H28" s="72">
        <v>47.229413333897831</v>
      </c>
      <c r="I28" s="72">
        <v>45.389658371895941</v>
      </c>
      <c r="J28" s="72">
        <v>41.184775132438311</v>
      </c>
      <c r="K28" s="72">
        <v>28.860425799290162</v>
      </c>
      <c r="L28" s="72">
        <v>35.829867268175221</v>
      </c>
      <c r="M28" s="72">
        <v>37.377979834785847</v>
      </c>
      <c r="N28" s="72">
        <v>36.645016740457727</v>
      </c>
      <c r="O28" s="72">
        <v>29.633136925303941</v>
      </c>
      <c r="P28" s="72">
        <v>20.491593800167177</v>
      </c>
      <c r="Q28" s="72">
        <v>7.0199181330498659</v>
      </c>
      <c r="R28" s="72">
        <v>7.8993934315227907</v>
      </c>
      <c r="S28" s="72">
        <v>8.1362512220160674</v>
      </c>
      <c r="T28" s="72">
        <v>5.8170557109607719</v>
      </c>
      <c r="U28" s="72">
        <v>5.1782177933029638</v>
      </c>
      <c r="V28" s="72">
        <v>4.8592399921329923</v>
      </c>
      <c r="W28" s="72">
        <v>6.9437605500767088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29.096897913993871</v>
      </c>
      <c r="C29" s="72">
        <v>35.063119740688975</v>
      </c>
      <c r="D29" s="72">
        <v>41.430774418212458</v>
      </c>
      <c r="E29" s="72">
        <v>56.394426345098246</v>
      </c>
      <c r="F29" s="72">
        <v>62.715166983011734</v>
      </c>
      <c r="G29" s="72">
        <v>62.748487561669506</v>
      </c>
      <c r="H29" s="72">
        <v>66.047500911193239</v>
      </c>
      <c r="I29" s="72">
        <v>60.693230834205423</v>
      </c>
      <c r="J29" s="72">
        <v>54.902743213251846</v>
      </c>
      <c r="K29" s="72">
        <v>60.710738938311941</v>
      </c>
      <c r="L29" s="72">
        <v>52.00588419999999</v>
      </c>
      <c r="M29" s="72">
        <v>65.691643199999902</v>
      </c>
      <c r="N29" s="72">
        <v>60.217339599999974</v>
      </c>
      <c r="O29" s="72">
        <v>60.217339599999832</v>
      </c>
      <c r="P29" s="72">
        <v>57.48018779999979</v>
      </c>
      <c r="Q29" s="72">
        <v>84.317627399999679</v>
      </c>
      <c r="R29" s="72">
        <v>67.996307599999582</v>
      </c>
      <c r="S29" s="72">
        <v>60.440839799999949</v>
      </c>
      <c r="T29" s="72">
        <v>55.012977800000009</v>
      </c>
      <c r="U29" s="72">
        <v>48.699822799999879</v>
      </c>
      <c r="V29" s="72">
        <v>49.979869399999806</v>
      </c>
      <c r="W29" s="72">
        <v>51.445682399999846</v>
      </c>
      <c r="DA29" s="89" t="s">
        <v>467</v>
      </c>
    </row>
    <row r="30" spans="1:105" ht="12" customHeight="1" x14ac:dyDescent="0.25">
      <c r="A30" s="28" t="s">
        <v>192</v>
      </c>
      <c r="B30" s="72">
        <v>2.2246664803573457E-2</v>
      </c>
      <c r="C30" s="72">
        <v>0.10960786832710134</v>
      </c>
      <c r="D30" s="72">
        <v>0.17436980378142405</v>
      </c>
      <c r="E30" s="72">
        <v>0.4157470927884187</v>
      </c>
      <c r="F30" s="72">
        <v>0.90109891656846952</v>
      </c>
      <c r="G30" s="72">
        <v>2.2101852237488826</v>
      </c>
      <c r="H30" s="72">
        <v>3.7916135143977305</v>
      </c>
      <c r="I30" s="72">
        <v>5.6682142472304351</v>
      </c>
      <c r="J30" s="72">
        <v>6.5905972152569632</v>
      </c>
      <c r="K30" s="72">
        <v>8.6584546380278731</v>
      </c>
      <c r="L30" s="72">
        <v>7.6023370733547777</v>
      </c>
      <c r="M30" s="72">
        <v>8.4123072000000008</v>
      </c>
      <c r="N30" s="72">
        <v>8.0317247999999957</v>
      </c>
      <c r="O30" s="72">
        <v>6.7571327999999955</v>
      </c>
      <c r="P30" s="72">
        <v>6.7930368000000216</v>
      </c>
      <c r="Q30" s="72">
        <v>7.1881490999999738</v>
      </c>
      <c r="R30" s="72">
        <v>8.0987643000000062</v>
      </c>
      <c r="S30" s="72">
        <v>8.3571047999999735</v>
      </c>
      <c r="T30" s="72">
        <v>9.9143286000000046</v>
      </c>
      <c r="U30" s="72">
        <v>10.438414799999975</v>
      </c>
      <c r="V30" s="72">
        <v>11.614495200000009</v>
      </c>
      <c r="W30" s="72">
        <v>12.753044699999963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7468.8237120187086</v>
      </c>
      <c r="C3" s="65">
        <f>IF(RES_hh_fec!C3=0,0,1000*11630*RES_hh_fec!C3/RES_hh_num!C3)</f>
        <v>6918.8153991431473</v>
      </c>
      <c r="D3" s="65">
        <f>IF(RES_hh_fec!D3=0,0,1000*11630*RES_hh_fec!D3/RES_hh_num!D3)</f>
        <v>7760.2007138735844</v>
      </c>
      <c r="E3" s="65">
        <f>IF(RES_hh_fec!E3=0,0,1000*11630*RES_hh_fec!E3/RES_hh_num!E3)</f>
        <v>8267.1990160980531</v>
      </c>
      <c r="F3" s="65">
        <f>IF(RES_hh_fec!F3=0,0,1000*11630*RES_hh_fec!F3/RES_hh_num!F3)</f>
        <v>7624.9001479422923</v>
      </c>
      <c r="G3" s="65">
        <f>IF(RES_hh_fec!G3=0,0,1000*11630*RES_hh_fec!G3/RES_hh_num!G3)</f>
        <v>7608.5034537723541</v>
      </c>
      <c r="H3" s="65">
        <f>IF(RES_hh_fec!H3=0,0,1000*11630*RES_hh_fec!H3/RES_hh_num!H3)</f>
        <v>7913.5208128559907</v>
      </c>
      <c r="I3" s="65">
        <f>IF(RES_hh_fec!I3=0,0,1000*11630*RES_hh_fec!I3/RES_hh_num!I3)</f>
        <v>7352.7436964693889</v>
      </c>
      <c r="J3" s="65">
        <f>IF(RES_hh_fec!J3=0,0,1000*11630*RES_hh_fec!J3/RES_hh_num!J3)</f>
        <v>7608.913726943003</v>
      </c>
      <c r="K3" s="65">
        <f>IF(RES_hh_fec!K3=0,0,1000*11630*RES_hh_fec!K3/RES_hh_num!K3)</f>
        <v>7618.8054000595785</v>
      </c>
      <c r="L3" s="65">
        <f>IF(RES_hh_fec!L3=0,0,1000*11630*RES_hh_fec!L3/RES_hh_num!L3)</f>
        <v>8179.4643238530707</v>
      </c>
      <c r="M3" s="65">
        <f>IF(RES_hh_fec!M3=0,0,1000*11630*RES_hh_fec!M3/RES_hh_num!M3)</f>
        <v>8819.5109559062876</v>
      </c>
      <c r="N3" s="65">
        <f>IF(RES_hh_fec!N3=0,0,1000*11630*RES_hh_fec!N3/RES_hh_num!N3)</f>
        <v>8374.9884566571181</v>
      </c>
      <c r="O3" s="65">
        <f>IF(RES_hh_fec!O3=0,0,1000*11630*RES_hh_fec!O3/RES_hh_num!O3)</f>
        <v>7712.646109007158</v>
      </c>
      <c r="P3" s="65">
        <f>IF(RES_hh_fec!P3=0,0,1000*11630*RES_hh_fec!P3/RES_hh_num!P3)</f>
        <v>7241.6208141913885</v>
      </c>
      <c r="Q3" s="65">
        <f>IF(RES_hh_fec!Q3=0,0,1000*11630*RES_hh_fec!Q3/RES_hh_num!Q3)</f>
        <v>6965.5682513004331</v>
      </c>
      <c r="R3" s="65">
        <f>IF(RES_hh_fec!R3=0,0,1000*11630*RES_hh_fec!R3/RES_hh_num!R3)</f>
        <v>7164.7335965999855</v>
      </c>
      <c r="S3" s="65">
        <f>IF(RES_hh_fec!S3=0,0,1000*11630*RES_hh_fec!S3/RES_hh_num!S3)</f>
        <v>7355.2458332317092</v>
      </c>
      <c r="T3" s="65">
        <f>IF(RES_hh_fec!T3=0,0,1000*11630*RES_hh_fec!T3/RES_hh_num!T3)</f>
        <v>6991.7164967648887</v>
      </c>
      <c r="U3" s="65">
        <f>IF(RES_hh_fec!U3=0,0,1000*11630*RES_hh_fec!U3/RES_hh_num!U3)</f>
        <v>6753.5427155696652</v>
      </c>
      <c r="V3" s="65">
        <f>IF(RES_hh_fec!V3=0,0,1000*11630*RES_hh_fec!V3/RES_hh_num!V3)</f>
        <v>7483.8157394107293</v>
      </c>
      <c r="W3" s="65">
        <f>IF(RES_hh_fec!W3=0,0,1000*11630*RES_hh_fec!W3/RES_hh_num!W3)</f>
        <v>7459.0927858021523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5657.5519111110789</v>
      </c>
      <c r="C4" s="69">
        <f>IF(RES_hh_fec!C4=0,0,1000*11630*RES_hh_fec!C4/RES_hh_num!C4)</f>
        <v>5103.9846534496382</v>
      </c>
      <c r="D4" s="69">
        <f>IF(RES_hh_fec!D4=0,0,1000*11630*RES_hh_fec!D4/RES_hh_num!D4)</f>
        <v>5894.5995520006954</v>
      </c>
      <c r="E4" s="69">
        <f>IF(RES_hh_fec!E4=0,0,1000*11630*RES_hh_fec!E4/RES_hh_num!E4)</f>
        <v>6385.8910499981203</v>
      </c>
      <c r="F4" s="69">
        <f>IF(RES_hh_fec!F4=0,0,1000*11630*RES_hh_fec!F4/RES_hh_num!F4)</f>
        <v>5729.605135963754</v>
      </c>
      <c r="G4" s="69">
        <f>IF(RES_hh_fec!G4=0,0,1000*11630*RES_hh_fec!G4/RES_hh_num!G4)</f>
        <v>5647.0689081273204</v>
      </c>
      <c r="H4" s="69">
        <f>IF(RES_hh_fec!H4=0,0,1000*11630*RES_hh_fec!H4/RES_hh_num!H4)</f>
        <v>5927.2069194747237</v>
      </c>
      <c r="I4" s="69">
        <f>IF(RES_hh_fec!I4=0,0,1000*11630*RES_hh_fec!I4/RES_hh_num!I4)</f>
        <v>5348.2293787059007</v>
      </c>
      <c r="J4" s="69">
        <f>IF(RES_hh_fec!J4=0,0,1000*11630*RES_hh_fec!J4/RES_hh_num!J4)</f>
        <v>5482.7944854167054</v>
      </c>
      <c r="K4" s="69">
        <f>IF(RES_hh_fec!K4=0,0,1000*11630*RES_hh_fec!K4/RES_hh_num!K4)</f>
        <v>5402.6331615022473</v>
      </c>
      <c r="L4" s="69">
        <f>IF(RES_hh_fec!L4=0,0,1000*11630*RES_hh_fec!L4/RES_hh_num!L4)</f>
        <v>5949.0871777829352</v>
      </c>
      <c r="M4" s="69">
        <f>IF(RES_hh_fec!M4=0,0,1000*11630*RES_hh_fec!M4/RES_hh_num!M4)</f>
        <v>6483.5699977289869</v>
      </c>
      <c r="N4" s="69">
        <f>IF(RES_hh_fec!N4=0,0,1000*11630*RES_hh_fec!N4/RES_hh_num!N4)</f>
        <v>6156.7988073847491</v>
      </c>
      <c r="O4" s="69">
        <f>IF(RES_hh_fec!O4=0,0,1000*11630*RES_hh_fec!O4/RES_hh_num!O4)</f>
        <v>5632.5455030965268</v>
      </c>
      <c r="P4" s="69">
        <f>IF(RES_hh_fec!P4=0,0,1000*11630*RES_hh_fec!P4/RES_hh_num!P4)</f>
        <v>5203.3525280472968</v>
      </c>
      <c r="Q4" s="69">
        <f>IF(RES_hh_fec!Q4=0,0,1000*11630*RES_hh_fec!Q4/RES_hh_num!Q4)</f>
        <v>4839.6306922491494</v>
      </c>
      <c r="R4" s="69">
        <f>IF(RES_hh_fec!R4=0,0,1000*11630*RES_hh_fec!R4/RES_hh_num!R4)</f>
        <v>5059.556726677275</v>
      </c>
      <c r="S4" s="69">
        <f>IF(RES_hh_fec!S4=0,0,1000*11630*RES_hh_fec!S4/RES_hh_num!S4)</f>
        <v>5184.6544418223511</v>
      </c>
      <c r="T4" s="69">
        <f>IF(RES_hh_fec!T4=0,0,1000*11630*RES_hh_fec!T4/RES_hh_num!T4)</f>
        <v>4852.7108302464476</v>
      </c>
      <c r="U4" s="69">
        <f>IF(RES_hh_fec!U4=0,0,1000*11630*RES_hh_fec!U4/RES_hh_num!U4)</f>
        <v>4669.3227942346648</v>
      </c>
      <c r="V4" s="69">
        <f>IF(RES_hh_fec!V4=0,0,1000*11630*RES_hh_fec!V4/RES_hh_num!V4)</f>
        <v>5300.5432794842163</v>
      </c>
      <c r="W4" s="69">
        <f>IF(RES_hh_fec!W4=0,0,1000*11630*RES_hh_fec!W4/RES_hh_num!W4)</f>
        <v>5177.9357210380595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5631.2653649105187</v>
      </c>
      <c r="C5" s="72">
        <f>IF(RES_hh_fec!C5=0,0,1000*11630*RES_hh_fec!C5/RES_hh_num!C5)</f>
        <v>3669.45838064806</v>
      </c>
      <c r="D5" s="72">
        <f>IF(RES_hh_fec!D5=0,0,1000*11630*RES_hh_fec!D5/RES_hh_num!D5)</f>
        <v>6745.8930655599415</v>
      </c>
      <c r="E5" s="72">
        <f>IF(RES_hh_fec!E5=0,0,1000*11630*RES_hh_fec!E5/RES_hh_num!E5)</f>
        <v>7919.9263775511472</v>
      </c>
      <c r="F5" s="72">
        <f>IF(RES_hh_fec!F5=0,0,1000*11630*RES_hh_fec!F5/RES_hh_num!F5)</f>
        <v>5879.715828808311</v>
      </c>
      <c r="G5" s="72">
        <f>IF(RES_hh_fec!G5=0,0,1000*11630*RES_hh_fec!G5/RES_hh_num!G5)</f>
        <v>5345.6950261400179</v>
      </c>
      <c r="H5" s="72">
        <f>IF(RES_hh_fec!H5=0,0,1000*11630*RES_hh_fec!H5/RES_hh_num!H5)</f>
        <v>6044.6662686140489</v>
      </c>
      <c r="I5" s="72">
        <f>IF(RES_hh_fec!I5=0,0,1000*11630*RES_hh_fec!I5/RES_hh_num!I5)</f>
        <v>5544.2810468818434</v>
      </c>
      <c r="J5" s="72">
        <f>IF(RES_hh_fec!J5=0,0,1000*11630*RES_hh_fec!J5/RES_hh_num!J5)</f>
        <v>5688.8274244186059</v>
      </c>
      <c r="K5" s="72">
        <f>IF(RES_hh_fec!K5=0,0,1000*11630*RES_hh_fec!K5/RES_hh_num!K5)</f>
        <v>4248.5073652337151</v>
      </c>
      <c r="L5" s="72">
        <f>IF(RES_hh_fec!L5=0,0,1000*11630*RES_hh_fec!L5/RES_hh_num!L5)</f>
        <v>5899.2793221322572</v>
      </c>
      <c r="M5" s="72">
        <f>IF(RES_hh_fec!M5=0,0,1000*11630*RES_hh_fec!M5/RES_hh_num!M5)</f>
        <v>7171.7454686043038</v>
      </c>
      <c r="N5" s="72">
        <f>IF(RES_hh_fec!N5=0,0,1000*11630*RES_hh_fec!N5/RES_hh_num!N5)</f>
        <v>6884.6063075819939</v>
      </c>
      <c r="O5" s="72">
        <f>IF(RES_hh_fec!O5=0,0,1000*11630*RES_hh_fec!O5/RES_hh_num!O5)</f>
        <v>5881.8260760174362</v>
      </c>
      <c r="P5" s="72">
        <f>IF(RES_hh_fec!P5=0,0,1000*11630*RES_hh_fec!P5/RES_hh_num!P5)</f>
        <v>4562.1511157486402</v>
      </c>
      <c r="Q5" s="72">
        <f>IF(RES_hh_fec!Q5=0,0,1000*11630*RES_hh_fec!Q5/RES_hh_num!Q5)</f>
        <v>4800.1389390048444</v>
      </c>
      <c r="R5" s="72">
        <f>IF(RES_hh_fec!R5=0,0,1000*11630*RES_hh_fec!R5/RES_hh_num!R5)</f>
        <v>5397.9353342432187</v>
      </c>
      <c r="S5" s="72">
        <f>IF(RES_hh_fec!S5=0,0,1000*11630*RES_hh_fec!S5/RES_hh_num!S5)</f>
        <v>5795.6256090573643</v>
      </c>
      <c r="T5" s="72">
        <f>IF(RES_hh_fec!T5=0,0,1000*11630*RES_hh_fec!T5/RES_hh_num!T5)</f>
        <v>4714.3408855805746</v>
      </c>
      <c r="U5" s="72">
        <f>IF(RES_hh_fec!U5=0,0,1000*11630*RES_hh_fec!U5/RES_hh_num!U5)</f>
        <v>4548.3829806859321</v>
      </c>
      <c r="V5" s="72">
        <f>IF(RES_hh_fec!V5=0,0,1000*11630*RES_hh_fec!V5/RES_hh_num!V5)</f>
        <v>4522.2980291705899</v>
      </c>
      <c r="W5" s="72">
        <f>IF(RES_hh_fec!W5=0,0,1000*11630*RES_hh_fec!W5/RES_hh_num!W5)</f>
        <v>6337.0012287348782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6631.7752870685372</v>
      </c>
      <c r="C6" s="72">
        <f>IF(RES_hh_fec!C6=0,0,1000*11630*RES_hh_fec!C6/RES_hh_num!C6)</f>
        <v>6877.051395767392</v>
      </c>
      <c r="D6" s="72">
        <f>IF(RES_hh_fec!D6=0,0,1000*11630*RES_hh_fec!D6/RES_hh_num!D6)</f>
        <v>7258.2651485738388</v>
      </c>
      <c r="E6" s="72">
        <f>IF(RES_hh_fec!E6=0,0,1000*11630*RES_hh_fec!E6/RES_hh_num!E6)</f>
        <v>7207.9712853228411</v>
      </c>
      <c r="F6" s="72">
        <f>IF(RES_hh_fec!F6=0,0,1000*11630*RES_hh_fec!F6/RES_hh_num!F6)</f>
        <v>7208.9871834286805</v>
      </c>
      <c r="G6" s="72">
        <f>IF(RES_hh_fec!G6=0,0,1000*11630*RES_hh_fec!G6/RES_hh_num!G6)</f>
        <v>7007.1293997900684</v>
      </c>
      <c r="H6" s="72">
        <f>IF(RES_hh_fec!H6=0,0,1000*11630*RES_hh_fec!H6/RES_hh_num!H6)</f>
        <v>6807.9740672351782</v>
      </c>
      <c r="I6" s="72">
        <f>IF(RES_hh_fec!I6=0,0,1000*11630*RES_hh_fec!I6/RES_hh_num!I6)</f>
        <v>6526.1411885039142</v>
      </c>
      <c r="J6" s="72">
        <f>IF(RES_hh_fec!J6=0,0,1000*11630*RES_hh_fec!J6/RES_hh_num!J6)</f>
        <v>6090.9863243720774</v>
      </c>
      <c r="K6" s="72">
        <f>IF(RES_hh_fec!K6=0,0,1000*11630*RES_hh_fec!K6/RES_hh_num!K6)</f>
        <v>3523.1636399532636</v>
      </c>
      <c r="L6" s="72">
        <f>IF(RES_hh_fec!L6=0,0,1000*11630*RES_hh_fec!L6/RES_hh_num!L6)</f>
        <v>2153.8040503553852</v>
      </c>
      <c r="M6" s="72">
        <f>IF(RES_hh_fec!M6=0,0,1000*11630*RES_hh_fec!M6/RES_hh_num!M6)</f>
        <v>9541.5637860080496</v>
      </c>
      <c r="N6" s="72">
        <f>IF(RES_hh_fec!N6=0,0,1000*11630*RES_hh_fec!N6/RES_hh_num!N6)</f>
        <v>6150.7784175730258</v>
      </c>
      <c r="O6" s="72">
        <f>IF(RES_hh_fec!O6=0,0,1000*11630*RES_hh_fec!O6/RES_hh_num!O6)</f>
        <v>4852.192814218105</v>
      </c>
      <c r="P6" s="72">
        <f>IF(RES_hh_fec!P6=0,0,1000*11630*RES_hh_fec!P6/RES_hh_num!P6)</f>
        <v>3119.8966408268834</v>
      </c>
      <c r="Q6" s="72">
        <f>IF(RES_hh_fec!Q6=0,0,1000*11630*RES_hh_fec!Q6/RES_hh_num!Q6)</f>
        <v>9365.9673659673172</v>
      </c>
      <c r="R6" s="72">
        <f>IF(RES_hh_fec!R6=0,0,1000*11630*RES_hh_fec!R6/RES_hh_num!R6)</f>
        <v>7596.2111536823704</v>
      </c>
      <c r="S6" s="72">
        <f>IF(RES_hh_fec!S6=0,0,1000*11630*RES_hh_fec!S6/RES_hh_num!S6)</f>
        <v>5114.8547469302366</v>
      </c>
      <c r="T6" s="72">
        <f>IF(RES_hh_fec!T6=0,0,1000*11630*RES_hh_fec!T6/RES_hh_num!T6)</f>
        <v>4972.9016786570301</v>
      </c>
      <c r="U6" s="72">
        <f>IF(RES_hh_fec!U6=0,0,1000*11630*RES_hh_fec!U6/RES_hh_num!U6)</f>
        <v>5038.3017163505583</v>
      </c>
      <c r="V6" s="72">
        <f>IF(RES_hh_fec!V6=0,0,1000*11630*RES_hh_fec!V6/RES_hh_num!V6)</f>
        <v>5567.6096043550187</v>
      </c>
      <c r="W6" s="72">
        <f>IF(RES_hh_fec!W6=0,0,1000*11630*RES_hh_fec!W6/RES_hh_num!W6)</f>
        <v>5806.1214447397115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8033.966705902134</v>
      </c>
      <c r="C7" s="72">
        <f>IF(RES_hh_fec!C7=0,0,1000*11630*RES_hh_fec!C7/RES_hh_num!C7)</f>
        <v>6724.1508725839758</v>
      </c>
      <c r="D7" s="72">
        <f>IF(RES_hh_fec!D7=0,0,1000*11630*RES_hh_fec!D7/RES_hh_num!D7)</f>
        <v>7451.2372634643343</v>
      </c>
      <c r="E7" s="72">
        <f>IF(RES_hh_fec!E7=0,0,1000*11630*RES_hh_fec!E7/RES_hh_num!E7)</f>
        <v>8535.7313006193399</v>
      </c>
      <c r="F7" s="72">
        <f>IF(RES_hh_fec!F7=0,0,1000*11630*RES_hh_fec!F7/RES_hh_num!F7)</f>
        <v>9519.9256110520691</v>
      </c>
      <c r="G7" s="72">
        <f>IF(RES_hh_fec!G7=0,0,1000*11630*RES_hh_fec!G7/RES_hh_num!G7)</f>
        <v>4404.1297935103212</v>
      </c>
      <c r="H7" s="72">
        <f>IF(RES_hh_fec!H7=0,0,1000*11630*RES_hh_fec!H7/RES_hh_num!H7)</f>
        <v>9675.5407653910152</v>
      </c>
      <c r="I7" s="72">
        <f>IF(RES_hh_fec!I7=0,0,1000*11630*RES_hh_fec!I7/RES_hh_num!I7)</f>
        <v>5102.0408163265392</v>
      </c>
      <c r="J7" s="72">
        <f>IF(RES_hh_fec!J7=0,0,1000*11630*RES_hh_fec!J7/RES_hh_num!J7)</f>
        <v>5394.8576675849499</v>
      </c>
      <c r="K7" s="72">
        <f>IF(RES_hh_fec!K7=0,0,1000*11630*RES_hh_fec!K7/RES_hh_num!K7)</f>
        <v>10124.946143903489</v>
      </c>
      <c r="L7" s="72">
        <f>IF(RES_hh_fec!L7=0,0,1000*11630*RES_hh_fec!L7/RES_hh_num!L7)</f>
        <v>10347.86437692646</v>
      </c>
      <c r="M7" s="72">
        <f>IF(RES_hh_fec!M7=0,0,1000*11630*RES_hh_fec!M7/RES_hh_num!M7)</f>
        <v>5839.9602385685994</v>
      </c>
      <c r="N7" s="72">
        <f>IF(RES_hh_fec!N7=0,0,1000*11630*RES_hh_fec!N7/RES_hh_num!N7)</f>
        <v>6545.9610027855269</v>
      </c>
      <c r="O7" s="72">
        <f>IF(RES_hh_fec!O7=0,0,1000*11630*RES_hh_fec!O7/RES_hh_num!O7)</f>
        <v>7291.5360501567384</v>
      </c>
      <c r="P7" s="72">
        <f>IF(RES_hh_fec!P7=0,0,1000*11630*RES_hh_fec!P7/RES_hh_num!P7)</f>
        <v>8881.3303099017503</v>
      </c>
      <c r="Q7" s="72">
        <f>IF(RES_hh_fec!Q7=0,0,1000*11630*RES_hh_fec!Q7/RES_hh_num!Q7)</f>
        <v>0</v>
      </c>
      <c r="R7" s="72">
        <f>IF(RES_hh_fec!R7=0,0,1000*11630*RES_hh_fec!R7/RES_hh_num!R7)</f>
        <v>0</v>
      </c>
      <c r="S7" s="72">
        <f>IF(RES_hh_fec!S7=0,0,1000*11630*RES_hh_fec!S7/RES_hh_num!S7)</f>
        <v>0</v>
      </c>
      <c r="T7" s="72">
        <f>IF(RES_hh_fec!T7=0,0,1000*11630*RES_hh_fec!T7/RES_hh_num!T7)</f>
        <v>0</v>
      </c>
      <c r="U7" s="72">
        <f>IF(RES_hh_fec!U7=0,0,1000*11630*RES_hh_fec!U7/RES_hh_num!U7)</f>
        <v>0</v>
      </c>
      <c r="V7" s="72">
        <f>IF(RES_hh_fec!V7=0,0,1000*11630*RES_hh_fec!V7/RES_hh_num!V7)</f>
        <v>0</v>
      </c>
      <c r="W7" s="72">
        <f>IF(RES_hh_fec!W7=0,0,1000*11630*RES_hh_fec!W7/RES_hh_num!W7)</f>
        <v>0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2978.5546857605782</v>
      </c>
      <c r="C8" s="72">
        <f>IF(RES_hh_fec!C8=0,0,1000*11630*RES_hh_fec!C8/RES_hh_num!C8)</f>
        <v>6018.3530150534098</v>
      </c>
      <c r="D8" s="72">
        <f>IF(RES_hh_fec!D8=0,0,1000*11630*RES_hh_fec!D8/RES_hh_num!D8)</f>
        <v>4027.482547371565</v>
      </c>
      <c r="E8" s="72">
        <f>IF(RES_hh_fec!E8=0,0,1000*11630*RES_hh_fec!E8/RES_hh_num!E8)</f>
        <v>4419.5622995045851</v>
      </c>
      <c r="F8" s="72">
        <f>IF(RES_hh_fec!F8=0,0,1000*11630*RES_hh_fec!F8/RES_hh_num!F8)</f>
        <v>3922.5379922654979</v>
      </c>
      <c r="G8" s="72">
        <f>IF(RES_hh_fec!G8=0,0,1000*11630*RES_hh_fec!G8/RES_hh_num!G8)</f>
        <v>5083.4989897066862</v>
      </c>
      <c r="H8" s="72">
        <f>IF(RES_hh_fec!H8=0,0,1000*11630*RES_hh_fec!H8/RES_hh_num!H8)</f>
        <v>5712.5978237799263</v>
      </c>
      <c r="I8" s="72">
        <f>IF(RES_hh_fec!I8=0,0,1000*11630*RES_hh_fec!I8/RES_hh_num!I8)</f>
        <v>5392.9430507378456</v>
      </c>
      <c r="J8" s="72">
        <f>IF(RES_hh_fec!J8=0,0,1000*11630*RES_hh_fec!J8/RES_hh_num!J8)</f>
        <v>5257.0142474154545</v>
      </c>
      <c r="K8" s="72">
        <f>IF(RES_hh_fec!K8=0,0,1000*11630*RES_hh_fec!K8/RES_hh_num!K8)</f>
        <v>5929.3830248047207</v>
      </c>
      <c r="L8" s="72">
        <f>IF(RES_hh_fec!L8=0,0,1000*11630*RES_hh_fec!L8/RES_hh_num!L8)</f>
        <v>5756.4430995511884</v>
      </c>
      <c r="M8" s="72">
        <f>IF(RES_hh_fec!M8=0,0,1000*11630*RES_hh_fec!M8/RES_hh_num!M8)</f>
        <v>6572.952882859804</v>
      </c>
      <c r="N8" s="72">
        <f>IF(RES_hh_fec!N8=0,0,1000*11630*RES_hh_fec!N8/RES_hh_num!N8)</f>
        <v>6412.0299419518196</v>
      </c>
      <c r="O8" s="72">
        <f>IF(RES_hh_fec!O8=0,0,1000*11630*RES_hh_fec!O8/RES_hh_num!O8)</f>
        <v>5393.7571306726941</v>
      </c>
      <c r="P8" s="72">
        <f>IF(RES_hh_fec!P8=0,0,1000*11630*RES_hh_fec!P8/RES_hh_num!P8)</f>
        <v>5081.2491322586993</v>
      </c>
      <c r="Q8" s="72">
        <f>IF(RES_hh_fec!Q8=0,0,1000*11630*RES_hh_fec!Q8/RES_hh_num!Q8)</f>
        <v>4924.8234072141668</v>
      </c>
      <c r="R8" s="72">
        <f>IF(RES_hh_fec!R8=0,0,1000*11630*RES_hh_fec!R8/RES_hh_num!R8)</f>
        <v>4870.97951576182</v>
      </c>
      <c r="S8" s="72">
        <f>IF(RES_hh_fec!S8=0,0,1000*11630*RES_hh_fec!S8/RES_hh_num!S8)</f>
        <v>4984.3252756540605</v>
      </c>
      <c r="T8" s="72">
        <f>IF(RES_hh_fec!T8=0,0,1000*11630*RES_hh_fec!T8/RES_hh_num!T8)</f>
        <v>4858.0561030880817</v>
      </c>
      <c r="U8" s="72">
        <f>IF(RES_hh_fec!U8=0,0,1000*11630*RES_hh_fec!U8/RES_hh_num!U8)</f>
        <v>4344.8335012406687</v>
      </c>
      <c r="V8" s="72">
        <f>IF(RES_hh_fec!V8=0,0,1000*11630*RES_hh_fec!V8/RES_hh_num!V8)</f>
        <v>4838.4577037123363</v>
      </c>
      <c r="W8" s="72">
        <f>IF(RES_hh_fec!W8=0,0,1000*11630*RES_hh_fec!W8/RES_hh_num!W8)</f>
        <v>5186.9816969997419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7451.2762709145618</v>
      </c>
      <c r="C9" s="72">
        <f>IF(RES_hh_fec!C9=0,0,1000*11630*RES_hh_fec!C9/RES_hh_num!C9)</f>
        <v>6739.4827812288077</v>
      </c>
      <c r="D9" s="72">
        <f>IF(RES_hh_fec!D9=0,0,1000*11630*RES_hh_fec!D9/RES_hh_num!D9)</f>
        <v>7376.0036634283679</v>
      </c>
      <c r="E9" s="72">
        <f>IF(RES_hh_fec!E9=0,0,1000*11630*RES_hh_fec!E9/RES_hh_num!E9)</f>
        <v>7106.2519460657713</v>
      </c>
      <c r="F9" s="72">
        <f>IF(RES_hh_fec!F9=0,0,1000*11630*RES_hh_fec!F9/RES_hh_num!F9)</f>
        <v>7019.2037566740955</v>
      </c>
      <c r="G9" s="72">
        <f>IF(RES_hh_fec!G9=0,0,1000*11630*RES_hh_fec!G9/RES_hh_num!G9)</f>
        <v>6768.0288553883902</v>
      </c>
      <c r="H9" s="72">
        <f>IF(RES_hh_fec!H9=0,0,1000*11630*RES_hh_fec!H9/RES_hh_num!H9)</f>
        <v>6925.7294902750664</v>
      </c>
      <c r="I9" s="72">
        <f>IF(RES_hh_fec!I9=0,0,1000*11630*RES_hh_fec!I9/RES_hh_num!I9)</f>
        <v>6143.5919033146874</v>
      </c>
      <c r="J9" s="72">
        <f>IF(RES_hh_fec!J9=0,0,1000*11630*RES_hh_fec!J9/RES_hh_num!J9)</f>
        <v>6251.7669181148849</v>
      </c>
      <c r="K9" s="72">
        <f>IF(RES_hh_fec!K9=0,0,1000*11630*RES_hh_fec!K9/RES_hh_num!K9)</f>
        <v>6269.6069259244214</v>
      </c>
      <c r="L9" s="72">
        <f>IF(RES_hh_fec!L9=0,0,1000*11630*RES_hh_fec!L9/RES_hh_num!L9)</f>
        <v>6672.7195049178399</v>
      </c>
      <c r="M9" s="72">
        <f>IF(RES_hh_fec!M9=0,0,1000*11630*RES_hh_fec!M9/RES_hh_num!M9)</f>
        <v>7007.2651059272075</v>
      </c>
      <c r="N9" s="72">
        <f>IF(RES_hh_fec!N9=0,0,1000*11630*RES_hh_fec!N9/RES_hh_num!N9)</f>
        <v>6515.6558065057661</v>
      </c>
      <c r="O9" s="72">
        <f>IF(RES_hh_fec!O9=0,0,1000*11630*RES_hh_fec!O9/RES_hh_num!O9)</f>
        <v>6107.3979358688885</v>
      </c>
      <c r="P9" s="72">
        <f>IF(RES_hh_fec!P9=0,0,1000*11630*RES_hh_fec!P9/RES_hh_num!P9)</f>
        <v>5687.186484639411</v>
      </c>
      <c r="Q9" s="72">
        <f>IF(RES_hh_fec!Q9=0,0,1000*11630*RES_hh_fec!Q9/RES_hh_num!Q9)</f>
        <v>5074.7601910247804</v>
      </c>
      <c r="R9" s="72">
        <f>IF(RES_hh_fec!R9=0,0,1000*11630*RES_hh_fec!R9/RES_hh_num!R9)</f>
        <v>5353.7804427380042</v>
      </c>
      <c r="S9" s="72">
        <f>IF(RES_hh_fec!S9=0,0,1000*11630*RES_hh_fec!S9/RES_hh_num!S9)</f>
        <v>5379.9525182961561</v>
      </c>
      <c r="T9" s="72">
        <f>IF(RES_hh_fec!T9=0,0,1000*11630*RES_hh_fec!T9/RES_hh_num!T9)</f>
        <v>5098.1816625673391</v>
      </c>
      <c r="U9" s="72">
        <f>IF(RES_hh_fec!U9=0,0,1000*11630*RES_hh_fec!U9/RES_hh_num!U9)</f>
        <v>4896.4734515316959</v>
      </c>
      <c r="V9" s="72">
        <f>IF(RES_hh_fec!V9=0,0,1000*11630*RES_hh_fec!V9/RES_hh_num!V9)</f>
        <v>5761.9271120795338</v>
      </c>
      <c r="W9" s="72">
        <f>IF(RES_hh_fec!W9=0,0,1000*11630*RES_hh_fec!W9/RES_hh_num!W9)</f>
        <v>5163.2630315554088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4486.7143563133259</v>
      </c>
      <c r="C11" s="72">
        <f>IF(RES_hh_fec!C11=0,0,1000*11630*RES_hh_fec!C11/RES_hh_num!C11)</f>
        <v>4261.9881207577691</v>
      </c>
      <c r="D11" s="72">
        <f>IF(RES_hh_fec!D11=0,0,1000*11630*RES_hh_fec!D11/RES_hh_num!D11)</f>
        <v>4505.3881791899385</v>
      </c>
      <c r="E11" s="72">
        <f>IF(RES_hh_fec!E11=0,0,1000*11630*RES_hh_fec!E11/RES_hh_num!E11)</f>
        <v>5066.011258886223</v>
      </c>
      <c r="F11" s="72">
        <f>IF(RES_hh_fec!F11=0,0,1000*11630*RES_hh_fec!F11/RES_hh_num!F11)</f>
        <v>4532.5602321448705</v>
      </c>
      <c r="G11" s="72">
        <f>IF(RES_hh_fec!G11=0,0,1000*11630*RES_hh_fec!G11/RES_hh_num!G11)</f>
        <v>4695.9554713497346</v>
      </c>
      <c r="H11" s="72">
        <f>IF(RES_hh_fec!H11=0,0,1000*11630*RES_hh_fec!H11/RES_hh_num!H11)</f>
        <v>4759.5663508611842</v>
      </c>
      <c r="I11" s="72">
        <f>IF(RES_hh_fec!I11=0,0,1000*11630*RES_hh_fec!I11/RES_hh_num!I11)</f>
        <v>4405.0934868017648</v>
      </c>
      <c r="J11" s="72">
        <f>IF(RES_hh_fec!J11=0,0,1000*11630*RES_hh_fec!J11/RES_hh_num!J11)</f>
        <v>4339.6587787473291</v>
      </c>
      <c r="K11" s="72">
        <f>IF(RES_hh_fec!K11=0,0,1000*11630*RES_hh_fec!K11/RES_hh_num!K11)</f>
        <v>4608.542121020575</v>
      </c>
      <c r="L11" s="72">
        <f>IF(RES_hh_fec!L11=0,0,1000*11630*RES_hh_fec!L11/RES_hh_num!L11)</f>
        <v>4910.7269869048723</v>
      </c>
      <c r="M11" s="72">
        <f>IF(RES_hh_fec!M11=0,0,1000*11630*RES_hh_fec!M11/RES_hh_num!M11)</f>
        <v>5291.4301766020735</v>
      </c>
      <c r="N11" s="72">
        <f>IF(RES_hh_fec!N11=0,0,1000*11630*RES_hh_fec!N11/RES_hh_num!N11)</f>
        <v>5198.4709602645326</v>
      </c>
      <c r="O11" s="72">
        <f>IF(RES_hh_fec!O11=0,0,1000*11630*RES_hh_fec!O11/RES_hh_num!O11)</f>
        <v>4741.8298430840969</v>
      </c>
      <c r="P11" s="72">
        <f>IF(RES_hh_fec!P11=0,0,1000*11630*RES_hh_fec!P11/RES_hh_num!P11)</f>
        <v>4437.915373084832</v>
      </c>
      <c r="Q11" s="72">
        <f>IF(RES_hh_fec!Q11=0,0,1000*11630*RES_hh_fec!Q11/RES_hh_num!Q11)</f>
        <v>4463.9514800688203</v>
      </c>
      <c r="R11" s="72">
        <f>IF(RES_hh_fec!R11=0,0,1000*11630*RES_hh_fec!R11/RES_hh_num!R11)</f>
        <v>4398.1676417750896</v>
      </c>
      <c r="S11" s="72">
        <f>IF(RES_hh_fec!S11=0,0,1000*11630*RES_hh_fec!S11/RES_hh_num!S11)</f>
        <v>4582.0806607479708</v>
      </c>
      <c r="T11" s="72">
        <f>IF(RES_hh_fec!T11=0,0,1000*11630*RES_hh_fec!T11/RES_hh_num!T11)</f>
        <v>4388.3416369572606</v>
      </c>
      <c r="U11" s="72">
        <f>IF(RES_hh_fec!U11=0,0,1000*11630*RES_hh_fec!U11/RES_hh_num!U11)</f>
        <v>4234.4411169370842</v>
      </c>
      <c r="V11" s="72">
        <f>IF(RES_hh_fec!V11=0,0,1000*11630*RES_hh_fec!V11/RES_hh_num!V11)</f>
        <v>4724.9949811339566</v>
      </c>
      <c r="W11" s="72">
        <f>IF(RES_hh_fec!W11=0,0,1000*11630*RES_hh_fec!W11/RES_hh_num!W11)</f>
        <v>4790.5330113281698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0</v>
      </c>
      <c r="C12" s="72">
        <f>IF(RES_hh_fec!C12=0,0,1000*11630*RES_hh_fec!C12/RES_hh_num!C12)</f>
        <v>0</v>
      </c>
      <c r="D12" s="72">
        <f>IF(RES_hh_fec!D12=0,0,1000*11630*RES_hh_fec!D12/RES_hh_num!D12)</f>
        <v>0</v>
      </c>
      <c r="E12" s="72">
        <f>IF(RES_hh_fec!E12=0,0,1000*11630*RES_hh_fec!E12/RES_hh_num!E12)</f>
        <v>0</v>
      </c>
      <c r="F12" s="72">
        <f>IF(RES_hh_fec!F12=0,0,1000*11630*RES_hh_fec!F12/RES_hh_num!F12)</f>
        <v>0</v>
      </c>
      <c r="G12" s="72">
        <f>IF(RES_hh_fec!G12=0,0,1000*11630*RES_hh_fec!G12/RES_hh_num!G12)</f>
        <v>0</v>
      </c>
      <c r="H12" s="72">
        <f>IF(RES_hh_fec!H12=0,0,1000*11630*RES_hh_fec!H12/RES_hh_num!H12)</f>
        <v>0</v>
      </c>
      <c r="I12" s="72">
        <f>IF(RES_hh_fec!I12=0,0,1000*11630*RES_hh_fec!I12/RES_hh_num!I12)</f>
        <v>0</v>
      </c>
      <c r="J12" s="72">
        <f>IF(RES_hh_fec!J12=0,0,1000*11630*RES_hh_fec!J12/RES_hh_num!J12)</f>
        <v>0</v>
      </c>
      <c r="K12" s="72">
        <f>IF(RES_hh_fec!K12=0,0,1000*11630*RES_hh_fec!K12/RES_hh_num!K12)</f>
        <v>0</v>
      </c>
      <c r="L12" s="72">
        <f>IF(RES_hh_fec!L12=0,0,1000*11630*RES_hh_fec!L12/RES_hh_num!L12)</f>
        <v>0</v>
      </c>
      <c r="M12" s="72">
        <f>IF(RES_hh_fec!M12=0,0,1000*11630*RES_hh_fec!M12/RES_hh_num!M12)</f>
        <v>0</v>
      </c>
      <c r="N12" s="72">
        <f>IF(RES_hh_fec!N12=0,0,1000*11630*RES_hh_fec!N12/RES_hh_num!N12)</f>
        <v>0</v>
      </c>
      <c r="O12" s="72">
        <f>IF(RES_hh_fec!O12=0,0,1000*11630*RES_hh_fec!O12/RES_hh_num!O12)</f>
        <v>0</v>
      </c>
      <c r="P12" s="72">
        <f>IF(RES_hh_fec!P12=0,0,1000*11630*RES_hh_fec!P12/RES_hh_num!P12)</f>
        <v>0</v>
      </c>
      <c r="Q12" s="72">
        <f>IF(RES_hh_fec!Q12=0,0,1000*11630*RES_hh_fec!Q12/RES_hh_num!Q12)</f>
        <v>0</v>
      </c>
      <c r="R12" s="72">
        <f>IF(RES_hh_fec!R12=0,0,1000*11630*RES_hh_fec!R12/RES_hh_num!R12)</f>
        <v>0</v>
      </c>
      <c r="S12" s="72">
        <f>IF(RES_hh_fec!S12=0,0,1000*11630*RES_hh_fec!S12/RES_hh_num!S12)</f>
        <v>0</v>
      </c>
      <c r="T12" s="72">
        <f>IF(RES_hh_fec!T12=0,0,1000*11630*RES_hh_fec!T12/RES_hh_num!T12)</f>
        <v>0</v>
      </c>
      <c r="U12" s="72">
        <f>IF(RES_hh_fec!U12=0,0,1000*11630*RES_hh_fec!U12/RES_hh_num!U12)</f>
        <v>0</v>
      </c>
      <c r="V12" s="72">
        <f>IF(RES_hh_fec!V12=0,0,1000*11630*RES_hh_fec!V12/RES_hh_num!V12)</f>
        <v>0</v>
      </c>
      <c r="W12" s="72">
        <f>IF(RES_hh_fec!W12=0,0,1000*11630*RES_hh_fec!W12/RES_hh_num!W12)</f>
        <v>0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5501.2780282650974</v>
      </c>
      <c r="C13" s="74">
        <f>IF(RES_hh_fec!C13=0,0,1000*11630*RES_hh_fec!C13/RES_hh_num!C13)</f>
        <v>5731.5697731631035</v>
      </c>
      <c r="D13" s="74">
        <f>IF(RES_hh_fec!D13=0,0,1000*11630*RES_hh_fec!D13/RES_hh_num!D13)</f>
        <v>4822.4639233992211</v>
      </c>
      <c r="E13" s="74">
        <f>IF(RES_hh_fec!E13=0,0,1000*11630*RES_hh_fec!E13/RES_hh_num!E13)</f>
        <v>5680.8044262055855</v>
      </c>
      <c r="F13" s="74">
        <f>IF(RES_hh_fec!F13=0,0,1000*11630*RES_hh_fec!F13/RES_hh_num!F13)</f>
        <v>4655.1552059657715</v>
      </c>
      <c r="G13" s="74">
        <f>IF(RES_hh_fec!G13=0,0,1000*11630*RES_hh_fec!G13/RES_hh_num!G13)</f>
        <v>5059.3704574464473</v>
      </c>
      <c r="H13" s="74">
        <f>IF(RES_hh_fec!H13=0,0,1000*11630*RES_hh_fec!H13/RES_hh_num!H13)</f>
        <v>5369.771235056257</v>
      </c>
      <c r="I13" s="74">
        <f>IF(RES_hh_fec!I13=0,0,1000*11630*RES_hh_fec!I13/RES_hh_num!I13)</f>
        <v>4427.2165562910268</v>
      </c>
      <c r="J13" s="74">
        <f>IF(RES_hh_fec!J13=0,0,1000*11630*RES_hh_fec!J13/RES_hh_num!J13)</f>
        <v>5060.6861299147868</v>
      </c>
      <c r="K13" s="74">
        <f>IF(RES_hh_fec!K13=0,0,1000*11630*RES_hh_fec!K13/RES_hh_num!K13)</f>
        <v>5000.4773212709315</v>
      </c>
      <c r="L13" s="74">
        <f>IF(RES_hh_fec!L13=0,0,1000*11630*RES_hh_fec!L13/RES_hh_num!L13)</f>
        <v>5360.8937683672029</v>
      </c>
      <c r="M13" s="74">
        <f>IF(RES_hh_fec!M13=0,0,1000*11630*RES_hh_fec!M13/RES_hh_num!M13)</f>
        <v>5926.8101584308652</v>
      </c>
      <c r="N13" s="74">
        <f>IF(RES_hh_fec!N13=0,0,1000*11630*RES_hh_fec!N13/RES_hh_num!N13)</f>
        <v>5460.6616687184314</v>
      </c>
      <c r="O13" s="74">
        <f>IF(RES_hh_fec!O13=0,0,1000*11630*RES_hh_fec!O13/RES_hh_num!O13)</f>
        <v>4929.7819173613043</v>
      </c>
      <c r="P13" s="74">
        <f>IF(RES_hh_fec!P13=0,0,1000*11630*RES_hh_fec!P13/RES_hh_num!P13)</f>
        <v>5100.164643191094</v>
      </c>
      <c r="Q13" s="74">
        <f>IF(RES_hh_fec!Q13=0,0,1000*11630*RES_hh_fec!Q13/RES_hh_num!Q13)</f>
        <v>4219.6257176118579</v>
      </c>
      <c r="R13" s="74">
        <f>IF(RES_hh_fec!R13=0,0,1000*11630*RES_hh_fec!R13/RES_hh_num!R13)</f>
        <v>4464.0617614995344</v>
      </c>
      <c r="S13" s="74">
        <f>IF(RES_hh_fec!S13=0,0,1000*11630*RES_hh_fec!S13/RES_hh_num!S13)</f>
        <v>4728.1459687955348</v>
      </c>
      <c r="T13" s="74">
        <f>IF(RES_hh_fec!T13=0,0,1000*11630*RES_hh_fec!T13/RES_hh_num!T13)</f>
        <v>4453.7775879477786</v>
      </c>
      <c r="U13" s="74">
        <f>IF(RES_hh_fec!U13=0,0,1000*11630*RES_hh_fec!U13/RES_hh_num!U13)</f>
        <v>4487.6461261148415</v>
      </c>
      <c r="V13" s="74">
        <f>IF(RES_hh_fec!V13=0,0,1000*11630*RES_hh_fec!V13/RES_hh_num!V13)</f>
        <v>4667.1046538785795</v>
      </c>
      <c r="W13" s="74">
        <f>IF(RES_hh_fec!W13=0,0,1000*11630*RES_hh_fec!W13/RES_hh_num!W13)</f>
        <v>4860.4685790079266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21.13663859472171</v>
      </c>
      <c r="C14" s="76">
        <f>IF(RES_hh_fec!C14=0,0,1000*11630*RES_hh_fec!C14/RES_hh_num!C14)</f>
        <v>18.001674476931697</v>
      </c>
      <c r="D14" s="76">
        <f>IF(RES_hh_fec!D14=0,0,1000*11630*RES_hh_fec!D14/RES_hh_num!D14)</f>
        <v>23.048914790742092</v>
      </c>
      <c r="E14" s="76">
        <f>IF(RES_hh_fec!E14=0,0,1000*11630*RES_hh_fec!E14/RES_hh_num!E14)</f>
        <v>24.829501105631838</v>
      </c>
      <c r="F14" s="76">
        <f>IF(RES_hh_fec!F14=0,0,1000*11630*RES_hh_fec!F14/RES_hh_num!F14)</f>
        <v>22.407267600936308</v>
      </c>
      <c r="G14" s="76">
        <f>IF(RES_hh_fec!G14=0,0,1000*11630*RES_hh_fec!G14/RES_hh_num!G14)</f>
        <v>21.80846398105264</v>
      </c>
      <c r="H14" s="76">
        <f>IF(RES_hh_fec!H14=0,0,1000*11630*RES_hh_fec!H14/RES_hh_num!H14)</f>
        <v>23.471969441652146</v>
      </c>
      <c r="I14" s="76">
        <f>IF(RES_hh_fec!I14=0,0,1000*11630*RES_hh_fec!I14/RES_hh_num!I14)</f>
        <v>21.610915546877496</v>
      </c>
      <c r="J14" s="76">
        <f>IF(RES_hh_fec!J14=0,0,1000*11630*RES_hh_fec!J14/RES_hh_num!J14)</f>
        <v>22.463455847246223</v>
      </c>
      <c r="K14" s="76">
        <f>IF(RES_hh_fec!K14=0,0,1000*11630*RES_hh_fec!K14/RES_hh_num!K14)</f>
        <v>22.443081980117036</v>
      </c>
      <c r="L14" s="76">
        <f>IF(RES_hh_fec!L14=0,0,1000*11630*RES_hh_fec!L14/RES_hh_num!L14)</f>
        <v>25.333227089584224</v>
      </c>
      <c r="M14" s="76">
        <f>IF(RES_hh_fec!M14=0,0,1000*11630*RES_hh_fec!M14/RES_hh_num!M14)</f>
        <v>28.242199900935447</v>
      </c>
      <c r="N14" s="76">
        <f>IF(RES_hh_fec!N14=0,0,1000*11630*RES_hh_fec!N14/RES_hh_num!N14)</f>
        <v>26.793388474414442</v>
      </c>
      <c r="O14" s="76">
        <f>IF(RES_hh_fec!O14=0,0,1000*11630*RES_hh_fec!O14/RES_hh_num!O14)</f>
        <v>24.951635174029974</v>
      </c>
      <c r="P14" s="76">
        <f>IF(RES_hh_fec!P14=0,0,1000*11630*RES_hh_fec!P14/RES_hh_num!P14)</f>
        <v>22.59388261620072</v>
      </c>
      <c r="Q14" s="76">
        <f>IF(RES_hh_fec!Q14=0,0,1000*11630*RES_hh_fec!Q14/RES_hh_num!Q14)</f>
        <v>21.442414579531061</v>
      </c>
      <c r="R14" s="76">
        <f>IF(RES_hh_fec!R14=0,0,1000*11630*RES_hh_fec!R14/RES_hh_num!R14)</f>
        <v>22.707709163958917</v>
      </c>
      <c r="S14" s="76">
        <f>IF(RES_hh_fec!S14=0,0,1000*11630*RES_hh_fec!S14/RES_hh_num!S14)</f>
        <v>23.753090330877104</v>
      </c>
      <c r="T14" s="76">
        <f>IF(RES_hh_fec!T14=0,0,1000*11630*RES_hh_fec!T14/RES_hh_num!T14)</f>
        <v>22.724345827195187</v>
      </c>
      <c r="U14" s="76">
        <f>IF(RES_hh_fec!U14=0,0,1000*11630*RES_hh_fec!U14/RES_hh_num!U14)</f>
        <v>22.080143966322481</v>
      </c>
      <c r="V14" s="76">
        <f>IF(RES_hh_fec!V14=0,0,1000*11630*RES_hh_fec!V14/RES_hh_num!V14)</f>
        <v>26.033860868071045</v>
      </c>
      <c r="W14" s="76">
        <f>IF(RES_hh_fec!W14=0,0,1000*11630*RES_hh_fec!W14/RES_hh_num!W14)</f>
        <v>26.240725783056735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7.8588235745208932</v>
      </c>
      <c r="C15" s="69">
        <f t="shared" si="0"/>
        <v>8.9232819125785401</v>
      </c>
      <c r="D15" s="69">
        <f t="shared" si="0"/>
        <v>6.4333946352254268</v>
      </c>
      <c r="E15" s="69">
        <f t="shared" si="0"/>
        <v>8.9195659087231896</v>
      </c>
      <c r="F15" s="69">
        <f t="shared" si="0"/>
        <v>5.3437593238073315</v>
      </c>
      <c r="G15" s="69">
        <f t="shared" si="0"/>
        <v>5.9529379455504809</v>
      </c>
      <c r="H15" s="69">
        <f t="shared" si="0"/>
        <v>9.2579688984261317</v>
      </c>
      <c r="I15" s="69">
        <f t="shared" si="0"/>
        <v>21.313975052426567</v>
      </c>
      <c r="J15" s="69">
        <f t="shared" si="0"/>
        <v>16.135779610315023</v>
      </c>
      <c r="K15" s="69">
        <f t="shared" si="0"/>
        <v>15.525741909747243</v>
      </c>
      <c r="L15" s="69">
        <f t="shared" si="0"/>
        <v>24.125287834211534</v>
      </c>
      <c r="M15" s="69">
        <f t="shared" si="0"/>
        <v>19.132216635471217</v>
      </c>
      <c r="N15" s="69">
        <f t="shared" si="0"/>
        <v>57.01450741339216</v>
      </c>
      <c r="O15" s="69">
        <f t="shared" si="0"/>
        <v>25.687923779734092</v>
      </c>
      <c r="P15" s="69">
        <f t="shared" si="0"/>
        <v>23.851393877451475</v>
      </c>
      <c r="Q15" s="69">
        <f t="shared" si="0"/>
        <v>40.087726861633065</v>
      </c>
      <c r="R15" s="69">
        <f t="shared" si="0"/>
        <v>40.283028865764614</v>
      </c>
      <c r="S15" s="69">
        <f t="shared" si="0"/>
        <v>41.778669451350353</v>
      </c>
      <c r="T15" s="69">
        <f t="shared" si="0"/>
        <v>37.087418119620885</v>
      </c>
      <c r="U15" s="69">
        <f t="shared" si="0"/>
        <v>40.483285426224242</v>
      </c>
      <c r="V15" s="69">
        <f t="shared" si="0"/>
        <v>42.115921544647541</v>
      </c>
      <c r="W15" s="69">
        <f t="shared" si="0"/>
        <v>44.268765672571185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7.8588235745208932</v>
      </c>
      <c r="C16" s="72">
        <f>IF(RES_hh_fec!C16=0,0,1000*11630*RES_hh_fec!C16/RES_hh_num!C$3)</f>
        <v>8.9232819125785401</v>
      </c>
      <c r="D16" s="72">
        <f>IF(RES_hh_fec!D16=0,0,1000*11630*RES_hh_fec!D16/RES_hh_num!D$3)</f>
        <v>6.4333946352254268</v>
      </c>
      <c r="E16" s="72">
        <f>IF(RES_hh_fec!E16=0,0,1000*11630*RES_hh_fec!E16/RES_hh_num!E$3)</f>
        <v>8.9195659087231896</v>
      </c>
      <c r="F16" s="72">
        <f>IF(RES_hh_fec!F16=0,0,1000*11630*RES_hh_fec!F16/RES_hh_num!F$3)</f>
        <v>5.3437593238073315</v>
      </c>
      <c r="G16" s="72">
        <f>IF(RES_hh_fec!G16=0,0,1000*11630*RES_hh_fec!G16/RES_hh_num!G$3)</f>
        <v>5.9529379455504809</v>
      </c>
      <c r="H16" s="72">
        <f>IF(RES_hh_fec!H16=0,0,1000*11630*RES_hh_fec!H16/RES_hh_num!H$3)</f>
        <v>9.2579688984261317</v>
      </c>
      <c r="I16" s="72">
        <f>IF(RES_hh_fec!I16=0,0,1000*11630*RES_hh_fec!I16/RES_hh_num!I$3)</f>
        <v>21.313975052426567</v>
      </c>
      <c r="J16" s="72">
        <f>IF(RES_hh_fec!J16=0,0,1000*11630*RES_hh_fec!J16/RES_hh_num!J$3)</f>
        <v>16.135779610315023</v>
      </c>
      <c r="K16" s="72">
        <f>IF(RES_hh_fec!K16=0,0,1000*11630*RES_hh_fec!K16/RES_hh_num!K$3)</f>
        <v>15.525741909747243</v>
      </c>
      <c r="L16" s="72">
        <f>IF(RES_hh_fec!L16=0,0,1000*11630*RES_hh_fec!L16/RES_hh_num!L$3)</f>
        <v>24.125287834211534</v>
      </c>
      <c r="M16" s="72">
        <f>IF(RES_hh_fec!M16=0,0,1000*11630*RES_hh_fec!M16/RES_hh_num!M$3)</f>
        <v>19.132216635471217</v>
      </c>
      <c r="N16" s="72">
        <f>IF(RES_hh_fec!N16=0,0,1000*11630*RES_hh_fec!N16/RES_hh_num!N$3)</f>
        <v>57.01450741339216</v>
      </c>
      <c r="O16" s="72">
        <f>IF(RES_hh_fec!O16=0,0,1000*11630*RES_hh_fec!O16/RES_hh_num!O$3)</f>
        <v>25.687923779734092</v>
      </c>
      <c r="P16" s="72">
        <f>IF(RES_hh_fec!P16=0,0,1000*11630*RES_hh_fec!P16/RES_hh_num!P$3)</f>
        <v>23.851393877451475</v>
      </c>
      <c r="Q16" s="72">
        <f>IF(RES_hh_fec!Q16=0,0,1000*11630*RES_hh_fec!Q16/RES_hh_num!Q$3)</f>
        <v>40.087726861633065</v>
      </c>
      <c r="R16" s="72">
        <f>IF(RES_hh_fec!R16=0,0,1000*11630*RES_hh_fec!R16/RES_hh_num!R$3)</f>
        <v>40.283028865764614</v>
      </c>
      <c r="S16" s="72">
        <f>IF(RES_hh_fec!S16=0,0,1000*11630*RES_hh_fec!S16/RES_hh_num!S$3)</f>
        <v>41.778669451350353</v>
      </c>
      <c r="T16" s="72">
        <f>IF(RES_hh_fec!T16=0,0,1000*11630*RES_hh_fec!T16/RES_hh_num!T$3)</f>
        <v>37.087418119620885</v>
      </c>
      <c r="U16" s="72">
        <f>IF(RES_hh_fec!U16=0,0,1000*11630*RES_hh_fec!U16/RES_hh_num!U$3)</f>
        <v>40.483285426224242</v>
      </c>
      <c r="V16" s="72">
        <f>IF(RES_hh_fec!V16=0,0,1000*11630*RES_hh_fec!V16/RES_hh_num!V$3)</f>
        <v>42.115921544647541</v>
      </c>
      <c r="W16" s="72">
        <f>IF(RES_hh_fec!W16=0,0,1000*11630*RES_hh_fec!W16/RES_hh_num!W$3)</f>
        <v>44.268765672571185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1152.4043850056405</v>
      </c>
      <c r="C17" s="69">
        <f>IF(RES_hh_fec!C17=0,0,1000*11630*RES_hh_fec!C17/RES_hh_num!C17)</f>
        <v>1153.1695262815851</v>
      </c>
      <c r="D17" s="69">
        <f>IF(RES_hh_fec!D17=0,0,1000*11630*RES_hh_fec!D17/RES_hh_num!D17)</f>
        <v>1195.1242766956582</v>
      </c>
      <c r="E17" s="69">
        <f>IF(RES_hh_fec!E17=0,0,1000*11630*RES_hh_fec!E17/RES_hh_num!E17)</f>
        <v>1184.1716013996459</v>
      </c>
      <c r="F17" s="69">
        <f>IF(RES_hh_fec!F17=0,0,1000*11630*RES_hh_fec!F17/RES_hh_num!F17)</f>
        <v>1172.6422872263477</v>
      </c>
      <c r="G17" s="69">
        <f>IF(RES_hh_fec!G17=0,0,1000*11630*RES_hh_fec!G17/RES_hh_num!G17)</f>
        <v>1243.0349857336826</v>
      </c>
      <c r="H17" s="69">
        <f>IF(RES_hh_fec!H17=0,0,1000*11630*RES_hh_fec!H17/RES_hh_num!H17)</f>
        <v>1248.0078536838428</v>
      </c>
      <c r="I17" s="69">
        <f>IF(RES_hh_fec!I17=0,0,1000*11630*RES_hh_fec!I17/RES_hh_num!I17)</f>
        <v>1240.694644191215</v>
      </c>
      <c r="J17" s="69">
        <f>IF(RES_hh_fec!J17=0,0,1000*11630*RES_hh_fec!J17/RES_hh_num!J17)</f>
        <v>1361.0802190557404</v>
      </c>
      <c r="K17" s="69">
        <f>IF(RES_hh_fec!K17=0,0,1000*11630*RES_hh_fec!K17/RES_hh_num!K17)</f>
        <v>1443.3281182427809</v>
      </c>
      <c r="L17" s="69">
        <f>IF(RES_hh_fec!L17=0,0,1000*11630*RES_hh_fec!L17/RES_hh_num!L17)</f>
        <v>1460.6746649771392</v>
      </c>
      <c r="M17" s="69">
        <f>IF(RES_hh_fec!M17=0,0,1000*11630*RES_hh_fec!M17/RES_hh_num!M17)</f>
        <v>1515.1285894975556</v>
      </c>
      <c r="N17" s="69">
        <f>IF(RES_hh_fec!N17=0,0,1000*11630*RES_hh_fec!N17/RES_hh_num!N17)</f>
        <v>1414.6476440098718</v>
      </c>
      <c r="O17" s="69">
        <f>IF(RES_hh_fec!O17=0,0,1000*11630*RES_hh_fec!O17/RES_hh_num!O17)</f>
        <v>1343.3215390561745</v>
      </c>
      <c r="P17" s="69">
        <f>IF(RES_hh_fec!P17=0,0,1000*11630*RES_hh_fec!P17/RES_hh_num!P17)</f>
        <v>1326.4886271716443</v>
      </c>
      <c r="Q17" s="69">
        <f>IF(RES_hh_fec!Q17=0,0,1000*11630*RES_hh_fec!Q17/RES_hh_num!Q17)</f>
        <v>1308.2391983571933</v>
      </c>
      <c r="R17" s="69">
        <f>IF(RES_hh_fec!R17=0,0,1000*11630*RES_hh_fec!R17/RES_hh_num!R17)</f>
        <v>1301.3897460218864</v>
      </c>
      <c r="S17" s="69">
        <f>IF(RES_hh_fec!S17=0,0,1000*11630*RES_hh_fec!S17/RES_hh_num!S17)</f>
        <v>1355.3608984140769</v>
      </c>
      <c r="T17" s="69">
        <f>IF(RES_hh_fec!T17=0,0,1000*11630*RES_hh_fec!T17/RES_hh_num!T17)</f>
        <v>1349.8834792710443</v>
      </c>
      <c r="U17" s="69">
        <f>IF(RES_hh_fec!U17=0,0,1000*11630*RES_hh_fec!U17/RES_hh_num!U17)</f>
        <v>1312.1453645239735</v>
      </c>
      <c r="V17" s="69">
        <f>IF(RES_hh_fec!V17=0,0,1000*11630*RES_hh_fec!V17/RES_hh_num!V17)</f>
        <v>1368.2654650076106</v>
      </c>
      <c r="W17" s="69">
        <f>IF(RES_hh_fec!W17=0,0,1000*11630*RES_hh_fec!W17/RES_hh_num!W17)</f>
        <v>1440.975035425535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1319.7156278284806</v>
      </c>
      <c r="C18" s="72">
        <f>IF(RES_hh_fec!C18=0,0,1000*11630*RES_hh_fec!C18/RES_hh_num!C18)</f>
        <v>1042.7066278498223</v>
      </c>
      <c r="D18" s="72">
        <f>IF(RES_hh_fec!D18=0,0,1000*11630*RES_hh_fec!D18/RES_hh_num!D18)</f>
        <v>1318.7347616110962</v>
      </c>
      <c r="E18" s="72">
        <f>IF(RES_hh_fec!E18=0,0,1000*11630*RES_hh_fec!E18/RES_hh_num!E18)</f>
        <v>1387.0540111119401</v>
      </c>
      <c r="F18" s="72">
        <f>IF(RES_hh_fec!F18=0,0,1000*11630*RES_hh_fec!F18/RES_hh_num!F18)</f>
        <v>1218.7262370933083</v>
      </c>
      <c r="G18" s="72">
        <f>IF(RES_hh_fec!G18=0,0,1000*11630*RES_hh_fec!G18/RES_hh_num!G18)</f>
        <v>1259.8488482336256</v>
      </c>
      <c r="H18" s="72">
        <f>IF(RES_hh_fec!H18=0,0,1000*11630*RES_hh_fec!H18/RES_hh_num!H18)</f>
        <v>1351.2439044935022</v>
      </c>
      <c r="I18" s="72">
        <f>IF(RES_hh_fec!I18=0,0,1000*11630*RES_hh_fec!I18/RES_hh_num!I18)</f>
        <v>1365.3300244501349</v>
      </c>
      <c r="J18" s="72">
        <f>IF(RES_hh_fec!J18=0,0,1000*11630*RES_hh_fec!J18/RES_hh_num!J18)</f>
        <v>1476.4632873161499</v>
      </c>
      <c r="K18" s="72">
        <f>IF(RES_hh_fec!K18=0,0,1000*11630*RES_hh_fec!K18/RES_hh_num!K18)</f>
        <v>1138.5764587338049</v>
      </c>
      <c r="L18" s="72">
        <f>IF(RES_hh_fec!L18=0,0,1000*11630*RES_hh_fec!L18/RES_hh_num!L18)</f>
        <v>1518.8483855442535</v>
      </c>
      <c r="M18" s="72">
        <f>IF(RES_hh_fec!M18=0,0,1000*11630*RES_hh_fec!M18/RES_hh_num!M18)</f>
        <v>1860.3112344143622</v>
      </c>
      <c r="N18" s="72">
        <f>IF(RES_hh_fec!N18=0,0,1000*11630*RES_hh_fec!N18/RES_hh_num!N18)</f>
        <v>1783.6962749210252</v>
      </c>
      <c r="O18" s="72">
        <f>IF(RES_hh_fec!O18=0,0,1000*11630*RES_hh_fec!O18/RES_hh_num!O18)</f>
        <v>1485.2105212448212</v>
      </c>
      <c r="P18" s="72">
        <f>IF(RES_hh_fec!P18=0,0,1000*11630*RES_hh_fec!P18/RES_hh_num!P18)</f>
        <v>1045.4280013625967</v>
      </c>
      <c r="Q18" s="72">
        <f>IF(RES_hh_fec!Q18=0,0,1000*11630*RES_hh_fec!Q18/RES_hh_num!Q18)</f>
        <v>1351.0401030035764</v>
      </c>
      <c r="R18" s="72">
        <f>IF(RES_hh_fec!R18=0,0,1000*11630*RES_hh_fec!R18/RES_hh_num!R18)</f>
        <v>1484.343778015402</v>
      </c>
      <c r="S18" s="72">
        <f>IF(RES_hh_fec!S18=0,0,1000*11630*RES_hh_fec!S18/RES_hh_num!S18)</f>
        <v>1595.0642211748707</v>
      </c>
      <c r="T18" s="72">
        <f>IF(RES_hh_fec!T18=0,0,1000*11630*RES_hh_fec!T18/RES_hh_num!T18)</f>
        <v>1318.055319443657</v>
      </c>
      <c r="U18" s="72">
        <f>IF(RES_hh_fec!U18=0,0,1000*11630*RES_hh_fec!U18/RES_hh_num!U18)</f>
        <v>1245.6304859862521</v>
      </c>
      <c r="V18" s="72">
        <f>IF(RES_hh_fec!V18=0,0,1000*11630*RES_hh_fec!V18/RES_hh_num!V18)</f>
        <v>1231.052871782467</v>
      </c>
      <c r="W18" s="72">
        <f>IF(RES_hh_fec!W18=0,0,1000*11630*RES_hh_fec!W18/RES_hh_num!W18)</f>
        <v>1748.5889891449674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1400.5103369011497</v>
      </c>
      <c r="C19" s="72">
        <f>IF(RES_hh_fec!C19=0,0,1000*11630*RES_hh_fec!C19/RES_hh_num!C19)</f>
        <v>1450.9706977927715</v>
      </c>
      <c r="D19" s="72">
        <f>IF(RES_hh_fec!D19=0,0,1000*11630*RES_hh_fec!D19/RES_hh_num!D19)</f>
        <v>1377.7504430231641</v>
      </c>
      <c r="E19" s="72">
        <f>IF(RES_hh_fec!E19=0,0,1000*11630*RES_hh_fec!E19/RES_hh_num!E19)</f>
        <v>1418.5596359421315</v>
      </c>
      <c r="F19" s="72">
        <f>IF(RES_hh_fec!F19=0,0,1000*11630*RES_hh_fec!F19/RES_hh_num!F19)</f>
        <v>1433.2522001247462</v>
      </c>
      <c r="G19" s="72">
        <f>IF(RES_hh_fec!G19=0,0,1000*11630*RES_hh_fec!G19/RES_hh_num!G19)</f>
        <v>1461.6402357489203</v>
      </c>
      <c r="H19" s="72">
        <f>IF(RES_hh_fec!H19=0,0,1000*11630*RES_hh_fec!H19/RES_hh_num!H19)</f>
        <v>1495.0223815995275</v>
      </c>
      <c r="I19" s="72">
        <f>IF(RES_hh_fec!I19=0,0,1000*11630*RES_hh_fec!I19/RES_hh_num!I19)</f>
        <v>1526.4825869148724</v>
      </c>
      <c r="J19" s="72">
        <f>IF(RES_hh_fec!J19=0,0,1000*11630*RES_hh_fec!J19/RES_hh_num!J19)</f>
        <v>1598.718902852085</v>
      </c>
      <c r="K19" s="72">
        <f>IF(RES_hh_fec!K19=0,0,1000*11630*RES_hh_fec!K19/RES_hh_num!K19)</f>
        <v>1675.6241199979409</v>
      </c>
      <c r="L19" s="72">
        <f>IF(RES_hh_fec!L19=0,0,1000*11630*RES_hh_fec!L19/RES_hh_num!L19)</f>
        <v>1724.9753293002093</v>
      </c>
      <c r="M19" s="72">
        <f>IF(RES_hh_fec!M19=0,0,1000*11630*RES_hh_fec!M19/RES_hh_num!M19)</f>
        <v>1785.0026219192432</v>
      </c>
      <c r="N19" s="72">
        <f>IF(RES_hh_fec!N19=0,0,1000*11630*RES_hh_fec!N19/RES_hh_num!N19)</f>
        <v>1690.8939014202158</v>
      </c>
      <c r="O19" s="72">
        <f>IF(RES_hh_fec!O19=0,0,1000*11630*RES_hh_fec!O19/RES_hh_num!O19)</f>
        <v>1592.4826904055392</v>
      </c>
      <c r="P19" s="72">
        <f>IF(RES_hh_fec!P19=0,0,1000*11630*RES_hh_fec!P19/RES_hh_num!P19)</f>
        <v>1596.317280453256</v>
      </c>
      <c r="Q19" s="72">
        <f>IF(RES_hh_fec!Q19=0,0,1000*11630*RES_hh_fec!Q19/RES_hh_num!Q19)</f>
        <v>1585.7957490927931</v>
      </c>
      <c r="R19" s="72">
        <f>IF(RES_hh_fec!R19=0,0,1000*11630*RES_hh_fec!R19/RES_hh_num!R19)</f>
        <v>1464.8085418276194</v>
      </c>
      <c r="S19" s="72">
        <f>IF(RES_hh_fec!S19=0,0,1000*11630*RES_hh_fec!S19/RES_hh_num!S19)</f>
        <v>1488.2689653612069</v>
      </c>
      <c r="T19" s="72">
        <f>IF(RES_hh_fec!T19=0,0,1000*11630*RES_hh_fec!T19/RES_hh_num!T19)</f>
        <v>1480.8211376074084</v>
      </c>
      <c r="U19" s="72">
        <f>IF(RES_hh_fec!U19=0,0,1000*11630*RES_hh_fec!U19/RES_hh_num!U19)</f>
        <v>1381.5430220766052</v>
      </c>
      <c r="V19" s="72">
        <f>IF(RES_hh_fec!V19=0,0,1000*11630*RES_hh_fec!V19/RES_hh_num!V19)</f>
        <v>1439.6640519768619</v>
      </c>
      <c r="W19" s="72">
        <f>IF(RES_hh_fec!W19=0,0,1000*11630*RES_hh_fec!W19/RES_hh_num!W19)</f>
        <v>1480.7778569355394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998.38009084848136</v>
      </c>
      <c r="C21" s="72">
        <f>IF(RES_hh_fec!C21=0,0,1000*11630*RES_hh_fec!C21/RES_hh_num!C21)</f>
        <v>1592.7709459591033</v>
      </c>
      <c r="D21" s="72">
        <f>IF(RES_hh_fec!D21=0,0,1000*11630*RES_hh_fec!D21/RES_hh_num!D21)</f>
        <v>938.2435505492258</v>
      </c>
      <c r="E21" s="72">
        <f>IF(RES_hh_fec!E21=0,0,1000*11630*RES_hh_fec!E21/RES_hh_num!E21)</f>
        <v>955.5916062308836</v>
      </c>
      <c r="F21" s="72">
        <f>IF(RES_hh_fec!F21=0,0,1000*11630*RES_hh_fec!F21/RES_hh_num!F21)</f>
        <v>956.53345026224838</v>
      </c>
      <c r="G21" s="72">
        <f>IF(RES_hh_fec!G21=0,0,1000*11630*RES_hh_fec!G21/RES_hh_num!G21)</f>
        <v>1330.2614572228276</v>
      </c>
      <c r="H21" s="72">
        <f>IF(RES_hh_fec!H21=0,0,1000*11630*RES_hh_fec!H21/RES_hh_num!H21)</f>
        <v>1425.6512237569407</v>
      </c>
      <c r="I21" s="72">
        <f>IF(RES_hh_fec!I21=0,0,1000*11630*RES_hh_fec!I21/RES_hh_num!I21)</f>
        <v>1476.399987051248</v>
      </c>
      <c r="J21" s="72">
        <f>IF(RES_hh_fec!J21=0,0,1000*11630*RES_hh_fec!J21/RES_hh_num!J21)</f>
        <v>1521.2718743356281</v>
      </c>
      <c r="K21" s="72">
        <f>IF(RES_hh_fec!K21=0,0,1000*11630*RES_hh_fec!K21/RES_hh_num!K21)</f>
        <v>1827.6084623357476</v>
      </c>
      <c r="L21" s="72">
        <f>IF(RES_hh_fec!L21=0,0,1000*11630*RES_hh_fec!L21/RES_hh_num!L21)</f>
        <v>1626.9895700904476</v>
      </c>
      <c r="M21" s="72">
        <f>IF(RES_hh_fec!M21=0,0,1000*11630*RES_hh_fec!M21/RES_hh_num!M21)</f>
        <v>1739.463980796357</v>
      </c>
      <c r="N21" s="72">
        <f>IF(RES_hh_fec!N21=0,0,1000*11630*RES_hh_fec!N21/RES_hh_num!N21)</f>
        <v>1693.2004541440647</v>
      </c>
      <c r="O21" s="72">
        <f>IF(RES_hh_fec!O21=0,0,1000*11630*RES_hh_fec!O21/RES_hh_num!O21)</f>
        <v>1381.5209944210628</v>
      </c>
      <c r="P21" s="72">
        <f>IF(RES_hh_fec!P21=0,0,1000*11630*RES_hh_fec!P21/RES_hh_num!P21)</f>
        <v>1213.5984605516358</v>
      </c>
      <c r="Q21" s="72">
        <f>IF(RES_hh_fec!Q21=0,0,1000*11630*RES_hh_fec!Q21/RES_hh_num!Q21)</f>
        <v>1536.6896912670306</v>
      </c>
      <c r="R21" s="72">
        <f>IF(RES_hh_fec!R21=0,0,1000*11630*RES_hh_fec!R21/RES_hh_num!R21)</f>
        <v>1454.7324809931945</v>
      </c>
      <c r="S21" s="72">
        <f>IF(RES_hh_fec!S21=0,0,1000*11630*RES_hh_fec!S21/RES_hh_num!S21)</f>
        <v>1331.2206187476063</v>
      </c>
      <c r="T21" s="72">
        <f>IF(RES_hh_fec!T21=0,0,1000*11630*RES_hh_fec!T21/RES_hh_num!T21)</f>
        <v>1401.4626664624982</v>
      </c>
      <c r="U21" s="72">
        <f>IF(RES_hh_fec!U21=0,0,1000*11630*RES_hh_fec!U21/RES_hh_num!U21)</f>
        <v>1341.6224366092438</v>
      </c>
      <c r="V21" s="72">
        <f>IF(RES_hh_fec!V21=0,0,1000*11630*RES_hh_fec!V21/RES_hh_num!V21)</f>
        <v>1370.0574667810799</v>
      </c>
      <c r="W21" s="72">
        <f>IF(RES_hh_fec!W21=0,0,1000*11630*RES_hh_fec!W21/RES_hh_num!W21)</f>
        <v>1446.1501741182485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1561.7927920853788</v>
      </c>
      <c r="C22" s="72">
        <f>IF(RES_hh_fec!C22=0,0,1000*11630*RES_hh_fec!C22/RES_hh_num!C22)</f>
        <v>1690.2485546077851</v>
      </c>
      <c r="D22" s="72">
        <f>IF(RES_hh_fec!D22=0,0,1000*11630*RES_hh_fec!D22/RES_hh_num!D22)</f>
        <v>1603.2825742574046</v>
      </c>
      <c r="E22" s="72">
        <f>IF(RES_hh_fec!E22=0,0,1000*11630*RES_hh_fec!E22/RES_hh_num!E22)</f>
        <v>1456.5173063815355</v>
      </c>
      <c r="F22" s="72">
        <f>IF(RES_hh_fec!F22=0,0,1000*11630*RES_hh_fec!F22/RES_hh_num!F22)</f>
        <v>1568.769816514852</v>
      </c>
      <c r="G22" s="72">
        <f>IF(RES_hh_fec!G22=0,0,1000*11630*RES_hh_fec!G22/RES_hh_num!G22)</f>
        <v>1549.08501420638</v>
      </c>
      <c r="H22" s="72">
        <f>IF(RES_hh_fec!H22=0,0,1000*11630*RES_hh_fec!H22/RES_hh_num!H22)</f>
        <v>1482.1325269151639</v>
      </c>
      <c r="I22" s="72">
        <f>IF(RES_hh_fec!I22=0,0,1000*11630*RES_hh_fec!I22/RES_hh_num!I22)</f>
        <v>1470.6364302522848</v>
      </c>
      <c r="J22" s="72">
        <f>IF(RES_hh_fec!J22=0,0,1000*11630*RES_hh_fec!J22/RES_hh_num!J22)</f>
        <v>1547.3903452079724</v>
      </c>
      <c r="K22" s="72">
        <f>IF(RES_hh_fec!K22=0,0,1000*11630*RES_hh_fec!K22/RES_hh_num!K22)</f>
        <v>1621.2828863952193</v>
      </c>
      <c r="L22" s="72">
        <f>IF(RES_hh_fec!L22=0,0,1000*11630*RES_hh_fec!L22/RES_hh_num!L22)</f>
        <v>1601.5168201143708</v>
      </c>
      <c r="M22" s="72">
        <f>IF(RES_hh_fec!M22=0,0,1000*11630*RES_hh_fec!M22/RES_hh_num!M22)</f>
        <v>1619.8977232281929</v>
      </c>
      <c r="N22" s="72">
        <f>IF(RES_hh_fec!N22=0,0,1000*11630*RES_hh_fec!N22/RES_hh_num!N22)</f>
        <v>1589.1218591887487</v>
      </c>
      <c r="O22" s="72">
        <f>IF(RES_hh_fec!O22=0,0,1000*11630*RES_hh_fec!O22/RES_hh_num!O22)</f>
        <v>1542.7752849227916</v>
      </c>
      <c r="P22" s="72">
        <f>IF(RES_hh_fec!P22=0,0,1000*11630*RES_hh_fec!P22/RES_hh_num!P22)</f>
        <v>1536.5278734023543</v>
      </c>
      <c r="Q22" s="72">
        <f>IF(RES_hh_fec!Q22=0,0,1000*11630*RES_hh_fec!Q22/RES_hh_num!Q22)</f>
        <v>1202.2832611067902</v>
      </c>
      <c r="R22" s="72">
        <f>IF(RES_hh_fec!R22=0,0,1000*11630*RES_hh_fec!R22/RES_hh_num!R22)</f>
        <v>1343.6327320170253</v>
      </c>
      <c r="S22" s="72">
        <f>IF(RES_hh_fec!S22=0,0,1000*11630*RES_hh_fec!S22/RES_hh_num!S22)</f>
        <v>1404.8369352795298</v>
      </c>
      <c r="T22" s="72">
        <f>IF(RES_hh_fec!T22=0,0,1000*11630*RES_hh_fec!T22/RES_hh_num!T22)</f>
        <v>1361.7753057310504</v>
      </c>
      <c r="U22" s="72">
        <f>IF(RES_hh_fec!U22=0,0,1000*11630*RES_hh_fec!U22/RES_hh_num!U22)</f>
        <v>1310.7243739361163</v>
      </c>
      <c r="V22" s="72">
        <f>IF(RES_hh_fec!V22=0,0,1000*11630*RES_hh_fec!V22/RES_hh_num!V22)</f>
        <v>1560.3601201853751</v>
      </c>
      <c r="W22" s="72">
        <f>IF(RES_hh_fec!W22=0,0,1000*11630*RES_hh_fec!W22/RES_hh_num!W22)</f>
        <v>1394.1828742111877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908.66245817057893</v>
      </c>
      <c r="C24" s="72">
        <f>IF(RES_hh_fec!C24=0,0,1000*11630*RES_hh_fec!C24/RES_hh_num!C24)</f>
        <v>1053.3117361400416</v>
      </c>
      <c r="D24" s="72">
        <f>IF(RES_hh_fec!D24=0,0,1000*11630*RES_hh_fec!D24/RES_hh_num!D24)</f>
        <v>894.46147710688808</v>
      </c>
      <c r="E24" s="72">
        <f>IF(RES_hh_fec!E24=0,0,1000*11630*RES_hh_fec!E24/RES_hh_num!E24)</f>
        <v>952.21042468757969</v>
      </c>
      <c r="F24" s="72">
        <f>IF(RES_hh_fec!F24=0,0,1000*11630*RES_hh_fec!F24/RES_hh_num!F24)</f>
        <v>985.96820075667722</v>
      </c>
      <c r="G24" s="72">
        <f>IF(RES_hh_fec!G24=0,0,1000*11630*RES_hh_fec!G24/RES_hh_num!G24)</f>
        <v>1076.1906682611086</v>
      </c>
      <c r="H24" s="72">
        <f>IF(RES_hh_fec!H24=0,0,1000*11630*RES_hh_fec!H24/RES_hh_num!H24)</f>
        <v>1033.0978954698387</v>
      </c>
      <c r="I24" s="72">
        <f>IF(RES_hh_fec!I24=0,0,1000*11630*RES_hh_fec!I24/RES_hh_num!I24)</f>
        <v>1047.3020853729408</v>
      </c>
      <c r="J24" s="72">
        <f>IF(RES_hh_fec!J24=0,0,1000*11630*RES_hh_fec!J24/RES_hh_num!J24)</f>
        <v>1089.6257123447381</v>
      </c>
      <c r="K24" s="72">
        <f>IF(RES_hh_fec!K24=0,0,1000*11630*RES_hh_fec!K24/RES_hh_num!K24)</f>
        <v>1231.811004529877</v>
      </c>
      <c r="L24" s="72">
        <f>IF(RES_hh_fec!L24=0,0,1000*11630*RES_hh_fec!L24/RES_hh_num!L24)</f>
        <v>1205.9109250518909</v>
      </c>
      <c r="M24" s="72">
        <f>IF(RES_hh_fec!M24=0,0,1000*11630*RES_hh_fec!M24/RES_hh_num!M24)</f>
        <v>1221.7518348967137</v>
      </c>
      <c r="N24" s="72">
        <f>IF(RES_hh_fec!N24=0,0,1000*11630*RES_hh_fec!N24/RES_hh_num!N24)</f>
        <v>1181.0506232811729</v>
      </c>
      <c r="O24" s="72">
        <f>IF(RES_hh_fec!O24=0,0,1000*11630*RES_hh_fec!O24/RES_hh_num!O24)</f>
        <v>1093.1398222849314</v>
      </c>
      <c r="P24" s="72">
        <f>IF(RES_hh_fec!P24=0,0,1000*11630*RES_hh_fec!P24/RES_hh_num!P24)</f>
        <v>1077.5021225369087</v>
      </c>
      <c r="Q24" s="72">
        <f>IF(RES_hh_fec!Q24=0,0,1000*11630*RES_hh_fec!Q24/RES_hh_num!Q24)</f>
        <v>1193.0391674404518</v>
      </c>
      <c r="R24" s="72">
        <f>IF(RES_hh_fec!R24=0,0,1000*11630*RES_hh_fec!R24/RES_hh_num!R24)</f>
        <v>1105.0251167123856</v>
      </c>
      <c r="S24" s="72">
        <f>IF(RES_hh_fec!S24=0,0,1000*11630*RES_hh_fec!S24/RES_hh_num!S24)</f>
        <v>1185.0159093588595</v>
      </c>
      <c r="T24" s="72">
        <f>IF(RES_hh_fec!T24=0,0,1000*11630*RES_hh_fec!T24/RES_hh_num!T24)</f>
        <v>1199.2010787882223</v>
      </c>
      <c r="U24" s="72">
        <f>IF(RES_hh_fec!U24=0,0,1000*11630*RES_hh_fec!U24/RES_hh_num!U24)</f>
        <v>1163.5410346125545</v>
      </c>
      <c r="V24" s="72">
        <f>IF(RES_hh_fec!V24=0,0,1000*11630*RES_hh_fec!V24/RES_hh_num!V24)</f>
        <v>1211.7847167090736</v>
      </c>
      <c r="W24" s="72">
        <f>IF(RES_hh_fec!W24=0,0,1000*11630*RES_hh_fec!W24/RES_hh_num!W24)</f>
        <v>1320.3665091749208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1276.151306557058</v>
      </c>
      <c r="C25" s="74">
        <f>IF(RES_hh_fec!C25=0,0,1000*11630*RES_hh_fec!C25/RES_hh_num!C25)</f>
        <v>1187.879362348767</v>
      </c>
      <c r="D25" s="74">
        <f>IF(RES_hh_fec!D25=0,0,1000*11630*RES_hh_fec!D25/RES_hh_num!D25)</f>
        <v>1334.0653692649641</v>
      </c>
      <c r="E25" s="74">
        <f>IF(RES_hh_fec!E25=0,0,1000*11630*RES_hh_fec!E25/RES_hh_num!E25)</f>
        <v>1288.765451956602</v>
      </c>
      <c r="F25" s="74">
        <f>IF(RES_hh_fec!F25=0,0,1000*11630*RES_hh_fec!F25/RES_hh_num!F25)</f>
        <v>1247.0437440807541</v>
      </c>
      <c r="G25" s="74">
        <f>IF(RES_hh_fec!G25=0,0,1000*11630*RES_hh_fec!G25/RES_hh_num!G25)</f>
        <v>1310.3721359326585</v>
      </c>
      <c r="H25" s="74">
        <f>IF(RES_hh_fec!H25=0,0,1000*11630*RES_hh_fec!H25/RES_hh_num!H25)</f>
        <v>1336.1756147449066</v>
      </c>
      <c r="I25" s="74">
        <f>IF(RES_hh_fec!I25=0,0,1000*11630*RES_hh_fec!I25/RES_hh_num!I25)</f>
        <v>1308.7129949696136</v>
      </c>
      <c r="J25" s="74">
        <f>IF(RES_hh_fec!J25=0,0,1000*11630*RES_hh_fec!J25/RES_hh_num!J25)</f>
        <v>1459.637892015008</v>
      </c>
      <c r="K25" s="74">
        <f>IF(RES_hh_fec!K25=0,0,1000*11630*RES_hh_fec!K25/RES_hh_num!K25)</f>
        <v>1510.3414409276993</v>
      </c>
      <c r="L25" s="74">
        <f>IF(RES_hh_fec!L25=0,0,1000*11630*RES_hh_fec!L25/RES_hh_num!L25)</f>
        <v>1497.3610789251177</v>
      </c>
      <c r="M25" s="74">
        <f>IF(RES_hh_fec!M25=0,0,1000*11630*RES_hh_fec!M25/RES_hh_num!M25)</f>
        <v>1548.862334511974</v>
      </c>
      <c r="N25" s="74">
        <f>IF(RES_hh_fec!N25=0,0,1000*11630*RES_hh_fec!N25/RES_hh_num!N25)</f>
        <v>1414.4984558613303</v>
      </c>
      <c r="O25" s="74">
        <f>IF(RES_hh_fec!O25=0,0,1000*11630*RES_hh_fec!O25/RES_hh_num!O25)</f>
        <v>1349.8571702111037</v>
      </c>
      <c r="P25" s="74">
        <f>IF(RES_hh_fec!P25=0,0,1000*11630*RES_hh_fec!P25/RES_hh_num!P25)</f>
        <v>1339.2708585483474</v>
      </c>
      <c r="Q25" s="74">
        <f>IF(RES_hh_fec!Q25=0,0,1000*11630*RES_hh_fec!Q25/RES_hh_num!Q25)</f>
        <v>1290.3439078878423</v>
      </c>
      <c r="R25" s="74">
        <f>IF(RES_hh_fec!R25=0,0,1000*11630*RES_hh_fec!R25/RES_hh_num!R25)</f>
        <v>1300.1092465321885</v>
      </c>
      <c r="S25" s="74">
        <f>IF(RES_hh_fec!S25=0,0,1000*11630*RES_hh_fec!S25/RES_hh_num!S25)</f>
        <v>1349.1706633703579</v>
      </c>
      <c r="T25" s="74">
        <f>IF(RES_hh_fec!T25=0,0,1000*11630*RES_hh_fec!T25/RES_hh_num!T25)</f>
        <v>1335.4090156548252</v>
      </c>
      <c r="U25" s="74">
        <f>IF(RES_hh_fec!U25=0,0,1000*11630*RES_hh_fec!U25/RES_hh_num!U25)</f>
        <v>1295.4457722789439</v>
      </c>
      <c r="V25" s="74">
        <f>IF(RES_hh_fec!V25=0,0,1000*11630*RES_hh_fec!V25/RES_hh_num!V25)</f>
        <v>1339.4555353461767</v>
      </c>
      <c r="W25" s="74">
        <f>IF(RES_hh_fec!W25=0,0,1000*11630*RES_hh_fec!W25/RES_hh_num!W25)</f>
        <v>1408.9852421411247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600.58136275915081</v>
      </c>
      <c r="M26" s="77">
        <f>IF(RES_hh_fec!M26=0,0,1000*11630*RES_hh_fec!M26/RES_hh_num!M26)</f>
        <v>639.7620776705744</v>
      </c>
      <c r="N26" s="77">
        <f>IF(RES_hh_fec!N26=0,0,1000*11630*RES_hh_fec!N26/RES_hh_num!N26)</f>
        <v>610.82924341895591</v>
      </c>
      <c r="O26" s="77">
        <f>IF(RES_hh_fec!O26=0,0,1000*11630*RES_hh_fec!O26/RES_hh_num!O26)</f>
        <v>580.5827731888661</v>
      </c>
      <c r="P26" s="77">
        <f>IF(RES_hh_fec!P26=0,0,1000*11630*RES_hh_fec!P26/RES_hh_num!P26)</f>
        <v>575.39461953956675</v>
      </c>
      <c r="Q26" s="77">
        <f>IF(RES_hh_fec!Q26=0,0,1000*11630*RES_hh_fec!Q26/RES_hh_num!Q26)</f>
        <v>585.97894648899285</v>
      </c>
      <c r="R26" s="77">
        <f>IF(RES_hh_fec!R26=0,0,1000*11630*RES_hh_fec!R26/RES_hh_num!R26)</f>
        <v>579.36880798360323</v>
      </c>
      <c r="S26" s="77">
        <f>IF(RES_hh_fec!S26=0,0,1000*11630*RES_hh_fec!S26/RES_hh_num!S26)</f>
        <v>592.2957878123899</v>
      </c>
      <c r="T26" s="77">
        <f>IF(RES_hh_fec!T26=0,0,1000*11630*RES_hh_fec!T26/RES_hh_num!T26)</f>
        <v>620.71812644937688</v>
      </c>
      <c r="U26" s="77">
        <f>IF(RES_hh_fec!U26=0,0,1000*11630*RES_hh_fec!U26/RES_hh_num!U26)</f>
        <v>620.65756521569688</v>
      </c>
      <c r="V26" s="77">
        <f>IF(RES_hh_fec!V26=0,0,1000*11630*RES_hh_fec!V26/RES_hh_num!V26)</f>
        <v>650.92779895744184</v>
      </c>
      <c r="W26" s="77">
        <f>IF(RES_hh_fec!W26=0,0,1000*11630*RES_hh_fec!W26/RES_hh_num!W26)</f>
        <v>692.46055847355058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651.00859232746848</v>
      </c>
      <c r="C27" s="69">
        <f>IF(RES_hh_fec!C27=0,0,1000*11630*RES_hh_fec!C27/RES_hh_num!C27)</f>
        <v>652.73793749934407</v>
      </c>
      <c r="D27" s="69">
        <f>IF(RES_hh_fec!D27=0,0,1000*11630*RES_hh_fec!D27/RES_hh_num!D27)</f>
        <v>664.04349054200418</v>
      </c>
      <c r="E27" s="69">
        <f>IF(RES_hh_fec!E27=0,0,1000*11630*RES_hh_fec!E27/RES_hh_num!E27)</f>
        <v>688.21679879156397</v>
      </c>
      <c r="F27" s="69">
        <f>IF(RES_hh_fec!F27=0,0,1000*11630*RES_hh_fec!F27/RES_hh_num!F27)</f>
        <v>717.30896542838332</v>
      </c>
      <c r="G27" s="69">
        <f>IF(RES_hh_fec!G27=0,0,1000*11630*RES_hh_fec!G27/RES_hh_num!G27)</f>
        <v>712.44662196580009</v>
      </c>
      <c r="H27" s="69">
        <f>IF(RES_hh_fec!H27=0,0,1000*11630*RES_hh_fec!H27/RES_hh_num!H27)</f>
        <v>729.04807079899774</v>
      </c>
      <c r="I27" s="69">
        <f>IF(RES_hh_fec!I27=0,0,1000*11630*RES_hh_fec!I27/RES_hh_num!I27)</f>
        <v>742.5056985198479</v>
      </c>
      <c r="J27" s="69">
        <f>IF(RES_hh_fec!J27=0,0,1000*11630*RES_hh_fec!J27/RES_hh_num!J27)</f>
        <v>748.90324286024224</v>
      </c>
      <c r="K27" s="69">
        <f>IF(RES_hh_fec!K27=0,0,1000*11630*RES_hh_fec!K27/RES_hh_num!K27)</f>
        <v>757.31837840480318</v>
      </c>
      <c r="L27" s="69">
        <f>IF(RES_hh_fec!L27=0,0,1000*11630*RES_hh_fec!L27/RES_hh_num!L27)</f>
        <v>745.57719325878418</v>
      </c>
      <c r="M27" s="69">
        <f>IF(RES_hh_fec!M27=0,0,1000*11630*RES_hh_fec!M27/RES_hh_num!M27)</f>
        <v>801.68015204427331</v>
      </c>
      <c r="N27" s="69">
        <f>IF(RES_hh_fec!N27=0,0,1000*11630*RES_hh_fec!N27/RES_hh_num!N27)</f>
        <v>746.5274978491052</v>
      </c>
      <c r="O27" s="69">
        <f>IF(RES_hh_fec!O27=0,0,1000*11630*RES_hh_fec!O27/RES_hh_num!O27)</f>
        <v>711.09114307472237</v>
      </c>
      <c r="P27" s="69">
        <f>IF(RES_hh_fec!P27=0,0,1000*11630*RES_hh_fec!P27/RES_hh_num!P27)</f>
        <v>687.92826509499605</v>
      </c>
      <c r="Q27" s="69">
        <f>IF(RES_hh_fec!Q27=0,0,1000*11630*RES_hh_fec!Q27/RES_hh_num!Q27)</f>
        <v>777.6106338324571</v>
      </c>
      <c r="R27" s="69">
        <f>IF(RES_hh_fec!R27=0,0,1000*11630*RES_hh_fec!R27/RES_hh_num!R27)</f>
        <v>763.50409503505932</v>
      </c>
      <c r="S27" s="69">
        <f>IF(RES_hh_fec!S27=0,0,1000*11630*RES_hh_fec!S27/RES_hh_num!S27)</f>
        <v>773.45182354392989</v>
      </c>
      <c r="T27" s="69">
        <f>IF(RES_hh_fec!T27=0,0,1000*11630*RES_hh_fec!T27/RES_hh_num!T27)</f>
        <v>752.03476912777603</v>
      </c>
      <c r="U27" s="69">
        <f>IF(RES_hh_fec!U27=0,0,1000*11630*RES_hh_fec!U27/RES_hh_num!U27)</f>
        <v>731.59127138480301</v>
      </c>
      <c r="V27" s="69">
        <f>IF(RES_hh_fec!V27=0,0,1000*11630*RES_hh_fec!V27/RES_hh_num!V27)</f>
        <v>772.8910733742548</v>
      </c>
      <c r="W27" s="69">
        <f>IF(RES_hh_fec!W27=0,0,1000*11630*RES_hh_fec!W27/RES_hh_num!W27)</f>
        <v>795.91326366598764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878.57151811021254</v>
      </c>
      <c r="C28" s="72">
        <f>IF(RES_hh_fec!C28=0,0,1000*11630*RES_hh_fec!C28/RES_hh_num!C28)</f>
        <v>635.05625422799358</v>
      </c>
      <c r="D28" s="72">
        <f>IF(RES_hh_fec!D28=0,0,1000*11630*RES_hh_fec!D28/RES_hh_num!D28)</f>
        <v>945.65401692356227</v>
      </c>
      <c r="E28" s="72">
        <f>IF(RES_hh_fec!E28=0,0,1000*11630*RES_hh_fec!E28/RES_hh_num!E28)</f>
        <v>1027.4682397652916</v>
      </c>
      <c r="F28" s="72">
        <f>IF(RES_hh_fec!F28=0,0,1000*11630*RES_hh_fec!F28/RES_hh_num!F28)</f>
        <v>901.93948596542589</v>
      </c>
      <c r="G28" s="72">
        <f>IF(RES_hh_fec!G28=0,0,1000*11630*RES_hh_fec!G28/RES_hh_num!G28)</f>
        <v>820.17386078923334</v>
      </c>
      <c r="H28" s="72">
        <f>IF(RES_hh_fec!H28=0,0,1000*11630*RES_hh_fec!H28/RES_hh_num!H28)</f>
        <v>902.45770800356297</v>
      </c>
      <c r="I28" s="72">
        <f>IF(RES_hh_fec!I28=0,0,1000*11630*RES_hh_fec!I28/RES_hh_num!I28)</f>
        <v>934.48134891630013</v>
      </c>
      <c r="J28" s="72">
        <f>IF(RES_hh_fec!J28=0,0,1000*11630*RES_hh_fec!J28/RES_hh_num!J28)</f>
        <v>940.62537223849483</v>
      </c>
      <c r="K28" s="72">
        <f>IF(RES_hh_fec!K28=0,0,1000*11630*RES_hh_fec!K28/RES_hh_num!K28)</f>
        <v>748.69639705229372</v>
      </c>
      <c r="L28" s="72">
        <f>IF(RES_hh_fec!L28=0,0,1000*11630*RES_hh_fec!L28/RES_hh_num!L28)</f>
        <v>942.7803201183192</v>
      </c>
      <c r="M28" s="72">
        <f>IF(RES_hh_fec!M28=0,0,1000*11630*RES_hh_fec!M28/RES_hh_num!M28)</f>
        <v>990.2874793450502</v>
      </c>
      <c r="N28" s="72">
        <f>IF(RES_hh_fec!N28=0,0,1000*11630*RES_hh_fec!N28/RES_hh_num!N28)</f>
        <v>984.20658066268618</v>
      </c>
      <c r="O28" s="72">
        <f>IF(RES_hh_fec!O28=0,0,1000*11630*RES_hh_fec!O28/RES_hh_num!O28)</f>
        <v>954.60403719813951</v>
      </c>
      <c r="P28" s="72">
        <f>IF(RES_hh_fec!P28=0,0,1000*11630*RES_hh_fec!P28/RES_hh_num!P28)</f>
        <v>902.60026405435315</v>
      </c>
      <c r="Q28" s="72">
        <f>IF(RES_hh_fec!Q28=0,0,1000*11630*RES_hh_fec!Q28/RES_hh_num!Q28)</f>
        <v>515.54474182211402</v>
      </c>
      <c r="R28" s="72">
        <f>IF(RES_hh_fec!R28=0,0,1000*11630*RES_hh_fec!R28/RES_hh_num!R28)</f>
        <v>828.21893280184077</v>
      </c>
      <c r="S28" s="72">
        <f>IF(RES_hh_fec!S28=0,0,1000*11630*RES_hh_fec!S28/RES_hh_num!S28)</f>
        <v>1085.7440255661913</v>
      </c>
      <c r="T28" s="72">
        <f>IF(RES_hh_fec!T28=0,0,1000*11630*RES_hh_fec!T28/RES_hh_num!T28)</f>
        <v>891.75257731958766</v>
      </c>
      <c r="U28" s="72">
        <f>IF(RES_hh_fec!U28=0,0,1000*11630*RES_hh_fec!U28/RES_hh_num!U28)</f>
        <v>870.95772899147812</v>
      </c>
      <c r="V28" s="72">
        <f>IF(RES_hh_fec!V28=0,0,1000*11630*RES_hh_fec!V28/RES_hh_num!V28)</f>
        <v>898.16423384385996</v>
      </c>
      <c r="W28" s="72">
        <f>IF(RES_hh_fec!W28=0,0,1000*11630*RES_hh_fec!W28/RES_hh_num!W28)</f>
        <v>1131.4311708813091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752.0940127398776</v>
      </c>
      <c r="C29" s="72">
        <f>IF(RES_hh_fec!C29=0,0,1000*11630*RES_hh_fec!C29/RES_hh_num!C29)</f>
        <v>802.41151669072394</v>
      </c>
      <c r="D29" s="72">
        <f>IF(RES_hh_fec!D29=0,0,1000*11630*RES_hh_fec!D29/RES_hh_num!D29)</f>
        <v>770.68251603417434</v>
      </c>
      <c r="E29" s="72">
        <f>IF(RES_hh_fec!E29=0,0,1000*11630*RES_hh_fec!E29/RES_hh_num!E29)</f>
        <v>885.80271526160539</v>
      </c>
      <c r="F29" s="72">
        <f>IF(RES_hh_fec!F29=0,0,1000*11630*RES_hh_fec!F29/RES_hh_num!F29)</f>
        <v>912.18780162186772</v>
      </c>
      <c r="G29" s="72">
        <f>IF(RES_hh_fec!G29=0,0,1000*11630*RES_hh_fec!G29/RES_hh_num!G29)</f>
        <v>896.47051263159983</v>
      </c>
      <c r="H29" s="72">
        <f>IF(RES_hh_fec!H29=0,0,1000*11630*RES_hh_fec!H29/RES_hh_num!H29)</f>
        <v>946.11427959501339</v>
      </c>
      <c r="I29" s="72">
        <f>IF(RES_hh_fec!I29=0,0,1000*11630*RES_hh_fec!I29/RES_hh_num!I29)</f>
        <v>893.23822553952152</v>
      </c>
      <c r="J29" s="72">
        <f>IF(RES_hh_fec!J29=0,0,1000*11630*RES_hh_fec!J29/RES_hh_num!J29)</f>
        <v>827.91062701737917</v>
      </c>
      <c r="K29" s="72">
        <f>IF(RES_hh_fec!K29=0,0,1000*11630*RES_hh_fec!K29/RES_hh_num!K29)</f>
        <v>924.21798707844277</v>
      </c>
      <c r="L29" s="72">
        <f>IF(RES_hh_fec!L29=0,0,1000*11630*RES_hh_fec!L29/RES_hh_num!L29)</f>
        <v>805.38464455005953</v>
      </c>
      <c r="M29" s="72">
        <f>IF(RES_hh_fec!M29=0,0,1000*11630*RES_hh_fec!M29/RES_hh_num!M29)</f>
        <v>1006.0171318376894</v>
      </c>
      <c r="N29" s="72">
        <f>IF(RES_hh_fec!N29=0,0,1000*11630*RES_hh_fec!N29/RES_hh_num!N29)</f>
        <v>906.17766747720862</v>
      </c>
      <c r="O29" s="72">
        <f>IF(RES_hh_fec!O29=0,0,1000*11630*RES_hh_fec!O29/RES_hh_num!O29)</f>
        <v>857.65054961330418</v>
      </c>
      <c r="P29" s="72">
        <f>IF(RES_hh_fec!P29=0,0,1000*11630*RES_hh_fec!P29/RES_hh_num!P29)</f>
        <v>791.70721074472817</v>
      </c>
      <c r="Q29" s="72">
        <f>IF(RES_hh_fec!Q29=0,0,1000*11630*RES_hh_fec!Q29/RES_hh_num!Q29)</f>
        <v>1134.1444659347731</v>
      </c>
      <c r="R29" s="72">
        <f>IF(RES_hh_fec!R29=0,0,1000*11630*RES_hh_fec!R29/RES_hh_num!R29)</f>
        <v>949.22741973730888</v>
      </c>
      <c r="S29" s="72">
        <f>IF(RES_hh_fec!S29=0,0,1000*11630*RES_hh_fec!S29/RES_hh_num!S29)</f>
        <v>928.78444623635266</v>
      </c>
      <c r="T29" s="72">
        <f>IF(RES_hh_fec!T29=0,0,1000*11630*RES_hh_fec!T29/RES_hh_num!T29)</f>
        <v>943.15320952363641</v>
      </c>
      <c r="U29" s="72">
        <f>IF(RES_hh_fec!U29=0,0,1000*11630*RES_hh_fec!U29/RES_hh_num!U29)</f>
        <v>906.43534471621467</v>
      </c>
      <c r="V29" s="72">
        <f>IF(RES_hh_fec!V29=0,0,1000*11630*RES_hh_fec!V29/RES_hh_num!V29)</f>
        <v>986.67908370990551</v>
      </c>
      <c r="W29" s="72">
        <f>IF(RES_hh_fec!W29=0,0,1000*11630*RES_hh_fec!W29/RES_hh_num!W29)</f>
        <v>1028.8022846794136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349.69465592076153</v>
      </c>
      <c r="C30" s="72">
        <f>IF(RES_hh_fec!C30=0,0,1000*11630*RES_hh_fec!C30/RES_hh_num!C30)</f>
        <v>851.99478647015383</v>
      </c>
      <c r="D30" s="72">
        <f>IF(RES_hh_fec!D30=0,0,1000*11630*RES_hh_fec!D30/RES_hh_num!D30)</f>
        <v>545.41239310669528</v>
      </c>
      <c r="E30" s="72">
        <f>IF(RES_hh_fec!E30=0,0,1000*11630*RES_hh_fec!E30/RES_hh_num!E30)</f>
        <v>577.76075235693099</v>
      </c>
      <c r="F30" s="72">
        <f>IF(RES_hh_fec!F30=0,0,1000*11630*RES_hh_fec!F30/RES_hh_num!F30)</f>
        <v>610.11476059738936</v>
      </c>
      <c r="G30" s="72">
        <f>IF(RES_hh_fec!G30=0,0,1000*11630*RES_hh_fec!G30/RES_hh_num!G30)</f>
        <v>799.62575431995549</v>
      </c>
      <c r="H30" s="72">
        <f>IF(RES_hh_fec!H30=0,0,1000*11630*RES_hh_fec!H30/RES_hh_num!H30)</f>
        <v>881.41228040269471</v>
      </c>
      <c r="I30" s="72">
        <f>IF(RES_hh_fec!I30=0,0,1000*11630*RES_hh_fec!I30/RES_hh_num!I30)</f>
        <v>946.03512990871855</v>
      </c>
      <c r="J30" s="72">
        <f>IF(RES_hh_fec!J30=0,0,1000*11630*RES_hh_fec!J30/RES_hh_num!J30)</f>
        <v>907.94003960356088</v>
      </c>
      <c r="K30" s="72">
        <f>IF(RES_hh_fec!K30=0,0,1000*11630*RES_hh_fec!K30/RES_hh_num!K30)</f>
        <v>1040.3078389723823</v>
      </c>
      <c r="L30" s="72">
        <f>IF(RES_hh_fec!L30=0,0,1000*11630*RES_hh_fec!L30/RES_hh_num!L30)</f>
        <v>893.93683211078417</v>
      </c>
      <c r="M30" s="72">
        <f>IF(RES_hh_fec!M30=0,0,1000*11630*RES_hh_fec!M30/RES_hh_num!M30)</f>
        <v>983.64268958894195</v>
      </c>
      <c r="N30" s="72">
        <f>IF(RES_hh_fec!N30=0,0,1000*11630*RES_hh_fec!N30/RES_hh_num!N30)</f>
        <v>957.04117266421736</v>
      </c>
      <c r="O30" s="72">
        <f>IF(RES_hh_fec!O30=0,0,1000*11630*RES_hh_fec!O30/RES_hh_num!O30)</f>
        <v>840.64768285873788</v>
      </c>
      <c r="P30" s="72">
        <f>IF(RES_hh_fec!P30=0,0,1000*11630*RES_hh_fec!P30/RES_hh_num!P30)</f>
        <v>854.01943774420602</v>
      </c>
      <c r="Q30" s="72">
        <f>IF(RES_hh_fec!Q30=0,0,1000*11630*RES_hh_fec!Q30/RES_hh_num!Q30)</f>
        <v>907.40221406395165</v>
      </c>
      <c r="R30" s="72">
        <f>IF(RES_hh_fec!R30=0,0,1000*11630*RES_hh_fec!R30/RES_hh_num!R30)</f>
        <v>957.54037425280762</v>
      </c>
      <c r="S30" s="72">
        <f>IF(RES_hh_fec!S30=0,0,1000*11630*RES_hh_fec!S30/RES_hh_num!S30)</f>
        <v>920.45555654417615</v>
      </c>
      <c r="T30" s="72">
        <f>IF(RES_hh_fec!T30=0,0,1000*11630*RES_hh_fec!T30/RES_hh_num!T30)</f>
        <v>980.00789658140116</v>
      </c>
      <c r="U30" s="72">
        <f>IF(RES_hh_fec!U30=0,0,1000*11630*RES_hh_fec!U30/RES_hh_num!U30)</f>
        <v>953.53766429701795</v>
      </c>
      <c r="V30" s="72">
        <f>IF(RES_hh_fec!V30=0,0,1000*11630*RES_hh_fec!V30/RES_hh_num!V30)</f>
        <v>994.5677133474378</v>
      </c>
      <c r="W30" s="72">
        <f>IF(RES_hh_fec!W30=0,0,1000*11630*RES_hh_fec!W30/RES_hh_num!W30)</f>
        <v>1056.5427223867498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771.35607846489688</v>
      </c>
      <c r="C31" s="72">
        <f>IF(RES_hh_fec!C31=0,0,1000*11630*RES_hh_fec!C31/RES_hh_num!C31)</f>
        <v>792.921919744143</v>
      </c>
      <c r="D31" s="72">
        <f>IF(RES_hh_fec!D31=0,0,1000*11630*RES_hh_fec!D31/RES_hh_num!D31)</f>
        <v>836.07172219114307</v>
      </c>
      <c r="E31" s="72">
        <f>IF(RES_hh_fec!E31=0,0,1000*11630*RES_hh_fec!E31/RES_hh_num!E31)</f>
        <v>785.09442665422966</v>
      </c>
      <c r="F31" s="72">
        <f>IF(RES_hh_fec!F31=0,0,1000*11630*RES_hh_fec!F31/RES_hh_num!F31)</f>
        <v>903.27166168835743</v>
      </c>
      <c r="G31" s="72">
        <f>IF(RES_hh_fec!G31=0,0,1000*11630*RES_hh_fec!G31/RES_hh_num!G31)</f>
        <v>856.90331683275735</v>
      </c>
      <c r="H31" s="72">
        <f>IF(RES_hh_fec!H31=0,0,1000*11630*RES_hh_fec!H31/RES_hh_num!H31)</f>
        <v>861.46878471147431</v>
      </c>
      <c r="I31" s="72">
        <f>IF(RES_hh_fec!I31=0,0,1000*11630*RES_hh_fec!I31/RES_hh_num!I31)</f>
        <v>906.64082382376205</v>
      </c>
      <c r="J31" s="72">
        <f>IF(RES_hh_fec!J31=0,0,1000*11630*RES_hh_fec!J31/RES_hh_num!J31)</f>
        <v>915.88998458720073</v>
      </c>
      <c r="K31" s="72">
        <f>IF(RES_hh_fec!K31=0,0,1000*11630*RES_hh_fec!K31/RES_hh_num!K31)</f>
        <v>936.03079178158816</v>
      </c>
      <c r="L31" s="72">
        <f>IF(RES_hh_fec!L31=0,0,1000*11630*RES_hh_fec!L31/RES_hh_num!L31)</f>
        <v>915.06183578132698</v>
      </c>
      <c r="M31" s="72">
        <f>IF(RES_hh_fec!M31=0,0,1000*11630*RES_hh_fec!M31/RES_hh_num!M31)</f>
        <v>939.95604935178164</v>
      </c>
      <c r="N31" s="72">
        <f>IF(RES_hh_fec!N31=0,0,1000*11630*RES_hh_fec!N31/RES_hh_num!N31)</f>
        <v>921.7309158346892</v>
      </c>
      <c r="O31" s="72">
        <f>IF(RES_hh_fec!O31=0,0,1000*11630*RES_hh_fec!O31/RES_hh_num!O31)</f>
        <v>851.68427637385696</v>
      </c>
      <c r="P31" s="72">
        <f>IF(RES_hh_fec!P31=0,0,1000*11630*RES_hh_fec!P31/RES_hh_num!P31)</f>
        <v>755.52208835341355</v>
      </c>
      <c r="Q31" s="72">
        <f>IF(RES_hh_fec!Q31=0,0,1000*11630*RES_hh_fec!Q31/RES_hh_num!Q31)</f>
        <v>1026.2300371171759</v>
      </c>
      <c r="R31" s="72">
        <f>IF(RES_hh_fec!R31=0,0,1000*11630*RES_hh_fec!R31/RES_hh_num!R31)</f>
        <v>1001.9140601816132</v>
      </c>
      <c r="S31" s="72">
        <f>IF(RES_hh_fec!S31=0,0,1000*11630*RES_hh_fec!S31/RES_hh_num!S31)</f>
        <v>977.30232434982713</v>
      </c>
      <c r="T31" s="72">
        <f>IF(RES_hh_fec!T31=0,0,1000*11630*RES_hh_fec!T31/RES_hh_num!T31)</f>
        <v>946.55825876044162</v>
      </c>
      <c r="U31" s="72">
        <f>IF(RES_hh_fec!U31=0,0,1000*11630*RES_hh_fec!U31/RES_hh_num!U31)</f>
        <v>917.70047755861174</v>
      </c>
      <c r="V31" s="72">
        <f>IF(RES_hh_fec!V31=0,0,1000*11630*RES_hh_fec!V31/RES_hh_num!V31)</f>
        <v>1114.4417676214275</v>
      </c>
      <c r="W31" s="72">
        <f>IF(RES_hh_fec!W31=0,0,1000*11630*RES_hh_fec!W31/RES_hh_num!W31)</f>
        <v>991.25049397352291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626.3014487469336</v>
      </c>
      <c r="C32" s="77">
        <f>IF(RES_hh_fec!C32=0,0,1000*11630*RES_hh_fec!C32/RES_hh_num!C32)</f>
        <v>634.73133879691159</v>
      </c>
      <c r="D32" s="77">
        <f>IF(RES_hh_fec!D32=0,0,1000*11630*RES_hh_fec!D32/RES_hh_num!D32)</f>
        <v>623.67485371160683</v>
      </c>
      <c r="E32" s="77">
        <f>IF(RES_hh_fec!E32=0,0,1000*11630*RES_hh_fec!E32/RES_hh_num!E32)</f>
        <v>631.44074047834204</v>
      </c>
      <c r="F32" s="77">
        <f>IF(RES_hh_fec!F32=0,0,1000*11630*RES_hh_fec!F32/RES_hh_num!F32)</f>
        <v>662.63849845860818</v>
      </c>
      <c r="G32" s="77">
        <f>IF(RES_hh_fec!G32=0,0,1000*11630*RES_hh_fec!G32/RES_hh_num!G32)</f>
        <v>665.50206151780878</v>
      </c>
      <c r="H32" s="77">
        <f>IF(RES_hh_fec!H32=0,0,1000*11630*RES_hh_fec!H32/RES_hh_num!H32)</f>
        <v>671.53539949016772</v>
      </c>
      <c r="I32" s="77">
        <f>IF(RES_hh_fec!I32=0,0,1000*11630*RES_hh_fec!I32/RES_hh_num!I32)</f>
        <v>691.79859648789625</v>
      </c>
      <c r="J32" s="77">
        <f>IF(RES_hh_fec!J32=0,0,1000*11630*RES_hh_fec!J32/RES_hh_num!J32)</f>
        <v>709.34896096508555</v>
      </c>
      <c r="K32" s="77">
        <f>IF(RES_hh_fec!K32=0,0,1000*11630*RES_hh_fec!K32/RES_hh_num!K32)</f>
        <v>712.75952805989118</v>
      </c>
      <c r="L32" s="77">
        <f>IF(RES_hh_fec!L32=0,0,1000*11630*RES_hh_fec!L32/RES_hh_num!L32)</f>
        <v>708.73832448665598</v>
      </c>
      <c r="M32" s="77">
        <f>IF(RES_hh_fec!M32=0,0,1000*11630*RES_hh_fec!M32/RES_hh_num!M32)</f>
        <v>745.65897468255275</v>
      </c>
      <c r="N32" s="77">
        <f>IF(RES_hh_fec!N32=0,0,1000*11630*RES_hh_fec!N32/RES_hh_num!N32)</f>
        <v>692.15604336760521</v>
      </c>
      <c r="O32" s="77">
        <f>IF(RES_hh_fec!O32=0,0,1000*11630*RES_hh_fec!O32/RES_hh_num!O32)</f>
        <v>663.94122729438141</v>
      </c>
      <c r="P32" s="77">
        <f>IF(RES_hh_fec!P32=0,0,1000*11630*RES_hh_fec!P32/RES_hh_num!P32)</f>
        <v>656.25253495785205</v>
      </c>
      <c r="Q32" s="77">
        <f>IF(RES_hh_fec!Q32=0,0,1000*11630*RES_hh_fec!Q32/RES_hh_num!Q32)</f>
        <v>701.3185230474262</v>
      </c>
      <c r="R32" s="77">
        <f>IF(RES_hh_fec!R32=0,0,1000*11630*RES_hh_fec!R32/RES_hh_num!R32)</f>
        <v>705.34791070347774</v>
      </c>
      <c r="S32" s="77">
        <f>IF(RES_hh_fec!S32=0,0,1000*11630*RES_hh_fec!S32/RES_hh_num!S32)</f>
        <v>723.86154611954305</v>
      </c>
      <c r="T32" s="77">
        <f>IF(RES_hh_fec!T32=0,0,1000*11630*RES_hh_fec!T32/RES_hh_num!T32)</f>
        <v>702.1573737164357</v>
      </c>
      <c r="U32" s="77">
        <f>IF(RES_hh_fec!U32=0,0,1000*11630*RES_hh_fec!U32/RES_hh_num!U32)</f>
        <v>686.32170038118522</v>
      </c>
      <c r="V32" s="77">
        <f>IF(RES_hh_fec!V32=0,0,1000*11630*RES_hh_fec!V32/RES_hh_num!V32)</f>
        <v>708.33350851799889</v>
      </c>
      <c r="W32" s="77">
        <f>IF(RES_hh_fec!W32=0,0,1000*11630*RES_hh_fec!W32/RES_hh_num!W32)</f>
        <v>743.68623611156829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4214.2693499202942</v>
      </c>
      <c r="C3" s="65">
        <f>IF(RES_hh_tes!C3=0,0,1000*11630*RES_hh_tes!C3/RES_hh_num!C3)</f>
        <v>3952.466156581293</v>
      </c>
      <c r="D3" s="65">
        <f>IF(RES_hh_tes!D3=0,0,1000*11630*RES_hh_tes!D3/RES_hh_num!D3)</f>
        <v>4344.3202097699477</v>
      </c>
      <c r="E3" s="65">
        <f>IF(RES_hh_tes!E3=0,0,1000*11630*RES_hh_tes!E3/RES_hh_num!E3)</f>
        <v>4674.233092457207</v>
      </c>
      <c r="F3" s="65">
        <f>IF(RES_hh_tes!F3=0,0,1000*11630*RES_hh_tes!F3/RES_hh_num!F3)</f>
        <v>4312.5480181808434</v>
      </c>
      <c r="G3" s="65">
        <f>IF(RES_hh_tes!G3=0,0,1000*11630*RES_hh_tes!G3/RES_hh_num!G3)</f>
        <v>4359.6883812949427</v>
      </c>
      <c r="H3" s="65">
        <f>IF(RES_hh_tes!H3=0,0,1000*11630*RES_hh_tes!H3/RES_hh_num!H3)</f>
        <v>4554.8390605520635</v>
      </c>
      <c r="I3" s="65">
        <f>IF(RES_hh_tes!I3=0,0,1000*11630*RES_hh_tes!I3/RES_hh_num!I3)</f>
        <v>4303.3097038882861</v>
      </c>
      <c r="J3" s="65">
        <f>IF(RES_hh_tes!J3=0,0,1000*11630*RES_hh_tes!J3/RES_hh_num!J3)</f>
        <v>4472.7502929747661</v>
      </c>
      <c r="K3" s="65">
        <f>IF(RES_hh_tes!K3=0,0,1000*11630*RES_hh_tes!K3/RES_hh_num!K3)</f>
        <v>4537.0274736185111</v>
      </c>
      <c r="L3" s="65">
        <f>IF(RES_hh_tes!L3=0,0,1000*11630*RES_hh_tes!L3/RES_hh_num!L3)</f>
        <v>4930.7930385178624</v>
      </c>
      <c r="M3" s="65">
        <f>IF(RES_hh_tes!M3=0,0,1000*11630*RES_hh_tes!M3/RES_hh_num!M3)</f>
        <v>5369.1554415398714</v>
      </c>
      <c r="N3" s="65">
        <f>IF(RES_hh_tes!N3=0,0,1000*11630*RES_hh_tes!N3/RES_hh_num!N3)</f>
        <v>5261.5468633944593</v>
      </c>
      <c r="O3" s="65">
        <f>IF(RES_hh_tes!O3=0,0,1000*11630*RES_hh_tes!O3/RES_hh_num!O3)</f>
        <v>4862.9565153329795</v>
      </c>
      <c r="P3" s="65">
        <f>IF(RES_hh_tes!P3=0,0,1000*11630*RES_hh_tes!P3/RES_hh_num!P3)</f>
        <v>4604.2647900526008</v>
      </c>
      <c r="Q3" s="65">
        <f>IF(RES_hh_tes!Q3=0,0,1000*11630*RES_hh_tes!Q3/RES_hh_num!Q3)</f>
        <v>4520.5715548304415</v>
      </c>
      <c r="R3" s="65">
        <f>IF(RES_hh_tes!R3=0,0,1000*11630*RES_hh_tes!R3/RES_hh_num!R3)</f>
        <v>4676.0348048718379</v>
      </c>
      <c r="S3" s="65">
        <f>IF(RES_hh_tes!S3=0,0,1000*11630*RES_hh_tes!S3/RES_hh_num!S3)</f>
        <v>4862.687854638034</v>
      </c>
      <c r="T3" s="65">
        <f>IF(RES_hh_tes!T3=0,0,1000*11630*RES_hh_tes!T3/RES_hh_num!T3)</f>
        <v>4679.3956234210964</v>
      </c>
      <c r="U3" s="65">
        <f>IF(RES_hh_tes!U3=0,0,1000*11630*RES_hh_tes!U3/RES_hh_num!U3)</f>
        <v>4592.1093395790913</v>
      </c>
      <c r="V3" s="65">
        <f>IF(RES_hh_tes!V3=0,0,1000*11630*RES_hh_tes!V3/RES_hh_num!V3)</f>
        <v>5129.6564871610772</v>
      </c>
      <c r="W3" s="65">
        <f>IF(RES_hh_tes!W3=0,0,1000*11630*RES_hh_tes!W3/RES_hh_num!W3)</f>
        <v>5203.6899731522362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3057.7468321480846</v>
      </c>
      <c r="C4" s="69">
        <f>IF(RES_hh_tes!C4=0,0,1000*11630*RES_hh_tes!C4/RES_hh_num!C4)</f>
        <v>2779.8809401902299</v>
      </c>
      <c r="D4" s="69">
        <f>IF(RES_hh_tes!D4=0,0,1000*11630*RES_hh_tes!D4/RES_hh_num!D4)</f>
        <v>3158.0058246116873</v>
      </c>
      <c r="E4" s="69">
        <f>IF(RES_hh_tes!E4=0,0,1000*11630*RES_hh_tes!E4/RES_hh_num!E4)</f>
        <v>3468.2834405766098</v>
      </c>
      <c r="F4" s="69">
        <f>IF(RES_hh_tes!F4=0,0,1000*11630*RES_hh_tes!F4/RES_hh_num!F4)</f>
        <v>3093.7648741700314</v>
      </c>
      <c r="G4" s="69">
        <f>IF(RES_hh_tes!G4=0,0,1000*11630*RES_hh_tes!G4/RES_hh_num!G4)</f>
        <v>3090.3770610033143</v>
      </c>
      <c r="H4" s="69">
        <f>IF(RES_hh_tes!H4=0,0,1000*11630*RES_hh_tes!H4/RES_hh_num!H4)</f>
        <v>3261.3376151872699</v>
      </c>
      <c r="I4" s="69">
        <f>IF(RES_hh_tes!I4=0,0,1000*11630*RES_hh_tes!I4/RES_hh_num!I4)</f>
        <v>2971.9705505495363</v>
      </c>
      <c r="J4" s="69">
        <f>IF(RES_hh_tes!J4=0,0,1000*11630*RES_hh_tes!J4/RES_hh_num!J4)</f>
        <v>3073.7067102914812</v>
      </c>
      <c r="K4" s="69">
        <f>IF(RES_hh_tes!K4=0,0,1000*11630*RES_hh_tes!K4/RES_hh_num!K4)</f>
        <v>3075.4473055380604</v>
      </c>
      <c r="L4" s="69">
        <f>IF(RES_hh_tes!L4=0,0,1000*11630*RES_hh_tes!L4/RES_hh_num!L4)</f>
        <v>3430.0442648942262</v>
      </c>
      <c r="M4" s="69">
        <f>IF(RES_hh_tes!M4=0,0,1000*11630*RES_hh_tes!M4/RES_hh_num!M4)</f>
        <v>3802.3861103962618</v>
      </c>
      <c r="N4" s="69">
        <f>IF(RES_hh_tes!N4=0,0,1000*11630*RES_hh_tes!N4/RES_hh_num!N4)</f>
        <v>3683.6452166215331</v>
      </c>
      <c r="O4" s="69">
        <f>IF(RES_hh_tes!O4=0,0,1000*11630*RES_hh_tes!O4/RES_hh_num!O4)</f>
        <v>3426.33993367221</v>
      </c>
      <c r="P4" s="69">
        <f>IF(RES_hh_tes!P4=0,0,1000*11630*RES_hh_tes!P4/RES_hh_num!P4)</f>
        <v>3186.733588396266</v>
      </c>
      <c r="Q4" s="69">
        <f>IF(RES_hh_tes!Q4=0,0,1000*11630*RES_hh_tes!Q4/RES_hh_num!Q4)</f>
        <v>2989.7816629108056</v>
      </c>
      <c r="R4" s="69">
        <f>IF(RES_hh_tes!R4=0,0,1000*11630*RES_hh_tes!R4/RES_hh_num!R4)</f>
        <v>3143.0206090424458</v>
      </c>
      <c r="S4" s="69">
        <f>IF(RES_hh_tes!S4=0,0,1000*11630*RES_hh_tes!S4/RES_hh_num!S4)</f>
        <v>3258.1882242908159</v>
      </c>
      <c r="T4" s="69">
        <f>IF(RES_hh_tes!T4=0,0,1000*11630*RES_hh_tes!T4/RES_hh_num!T4)</f>
        <v>3084.7033671571794</v>
      </c>
      <c r="U4" s="69">
        <f>IF(RES_hh_tes!U4=0,0,1000*11630*RES_hh_tes!U4/RES_hh_num!U4)</f>
        <v>3001.3889229711449</v>
      </c>
      <c r="V4" s="69">
        <f>IF(RES_hh_tes!V4=0,0,1000*11630*RES_hh_tes!V4/RES_hh_num!V4)</f>
        <v>3439.053973219397</v>
      </c>
      <c r="W4" s="69">
        <f>IF(RES_hh_tes!W4=0,0,1000*11630*RES_hh_tes!W4/RES_hh_num!W4)</f>
        <v>3409.1848515451452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2995.8542006025427</v>
      </c>
      <c r="C5" s="72">
        <f>IF(RES_hh_tes!C5=0,0,1000*11630*RES_hh_tes!C5/RES_hh_num!C5)</f>
        <v>1959.8548997493392</v>
      </c>
      <c r="D5" s="72">
        <f>IF(RES_hh_tes!D5=0,0,1000*11630*RES_hh_tes!D5/RES_hh_num!D5)</f>
        <v>3620.6666042548491</v>
      </c>
      <c r="E5" s="72">
        <f>IF(RES_hh_tes!E5=0,0,1000*11630*RES_hh_tes!E5/RES_hh_num!E5)</f>
        <v>4277.2489122279039</v>
      </c>
      <c r="F5" s="72">
        <f>IF(RES_hh_tes!F5=0,0,1000*11630*RES_hh_tes!F5/RES_hh_num!F5)</f>
        <v>3197.8600717728464</v>
      </c>
      <c r="G5" s="72">
        <f>IF(RES_hh_tes!G5=0,0,1000*11630*RES_hh_tes!G5/RES_hh_num!G5)</f>
        <v>2926.3309142693856</v>
      </c>
      <c r="H5" s="72">
        <f>IF(RES_hh_tes!H5=0,0,1000*11630*RES_hh_tes!H5/RES_hh_num!H5)</f>
        <v>3323.0387915199817</v>
      </c>
      <c r="I5" s="72">
        <f>IF(RES_hh_tes!I5=0,0,1000*11630*RES_hh_tes!I5/RES_hh_num!I5)</f>
        <v>3057.933611221561</v>
      </c>
      <c r="J5" s="72">
        <f>IF(RES_hh_tes!J5=0,0,1000*11630*RES_hh_tes!J5/RES_hh_num!J5)</f>
        <v>3148.8375613362605</v>
      </c>
      <c r="K5" s="72">
        <f>IF(RES_hh_tes!K5=0,0,1000*11630*RES_hh_tes!K5/RES_hh_num!K5)</f>
        <v>2367.6222557479596</v>
      </c>
      <c r="L5" s="72">
        <f>IF(RES_hh_tes!L5=0,0,1000*11630*RES_hh_tes!L5/RES_hh_num!L5)</f>
        <v>3340.5938396032457</v>
      </c>
      <c r="M5" s="72">
        <f>IF(RES_hh_tes!M5=0,0,1000*11630*RES_hh_tes!M5/RES_hh_num!M5)</f>
        <v>4139.7596015638419</v>
      </c>
      <c r="N5" s="72">
        <f>IF(RES_hh_tes!N5=0,0,1000*11630*RES_hh_tes!N5/RES_hh_num!N5)</f>
        <v>4050.9021952841754</v>
      </c>
      <c r="O5" s="72">
        <f>IF(RES_hh_tes!O5=0,0,1000*11630*RES_hh_tes!O5/RES_hh_num!O5)</f>
        <v>3514.5694016551979</v>
      </c>
      <c r="P5" s="72">
        <f>IF(RES_hh_tes!P5=0,0,1000*11630*RES_hh_tes!P5/RES_hh_num!P5)</f>
        <v>2731.8212798964719</v>
      </c>
      <c r="Q5" s="72">
        <f>IF(RES_hh_tes!Q5=0,0,1000*11630*RES_hh_tes!Q5/RES_hh_num!Q5)</f>
        <v>2883.4703012807258</v>
      </c>
      <c r="R5" s="72">
        <f>IF(RES_hh_tes!R5=0,0,1000*11630*RES_hh_tes!R5/RES_hh_num!R5)</f>
        <v>3273.8497352678614</v>
      </c>
      <c r="S5" s="72">
        <f>IF(RES_hh_tes!S5=0,0,1000*11630*RES_hh_tes!S5/RES_hh_num!S5)</f>
        <v>3558.2465860838297</v>
      </c>
      <c r="T5" s="72">
        <f>IF(RES_hh_tes!T5=0,0,1000*11630*RES_hh_tes!T5/RES_hh_num!T5)</f>
        <v>2912.6721097002496</v>
      </c>
      <c r="U5" s="72">
        <f>IF(RES_hh_tes!U5=0,0,1000*11630*RES_hh_tes!U5/RES_hh_num!U5)</f>
        <v>2830.8448446950497</v>
      </c>
      <c r="V5" s="72">
        <f>IF(RES_hh_tes!V5=0,0,1000*11630*RES_hh_tes!V5/RES_hh_num!V5)</f>
        <v>2856.7751670115122</v>
      </c>
      <c r="W5" s="72">
        <f>IF(RES_hh_tes!W5=0,0,1000*11630*RES_hh_tes!W5/RES_hh_num!W5)</f>
        <v>4061.690163360835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2756.6255633563046</v>
      </c>
      <c r="C6" s="72">
        <f>IF(RES_hh_tes!C6=0,0,1000*11630*RES_hh_tes!C6/RES_hh_num!C6)</f>
        <v>2909.1482361256467</v>
      </c>
      <c r="D6" s="72">
        <f>IF(RES_hh_tes!D6=0,0,1000*11630*RES_hh_tes!D6/RES_hh_num!D6)</f>
        <v>3088.1231864777501</v>
      </c>
      <c r="E6" s="72">
        <f>IF(RES_hh_tes!E6=0,0,1000*11630*RES_hh_tes!E6/RES_hh_num!E6)</f>
        <v>3093.2828377717951</v>
      </c>
      <c r="F6" s="72">
        <f>IF(RES_hh_tes!F6=0,0,1000*11630*RES_hh_tes!F6/RES_hh_num!F6)</f>
        <v>3130.6818231291513</v>
      </c>
      <c r="G6" s="72">
        <f>IF(RES_hh_tes!G6=0,0,1000*11630*RES_hh_tes!G6/RES_hh_num!G6)</f>
        <v>3088.9697556430128</v>
      </c>
      <c r="H6" s="72">
        <f>IF(RES_hh_tes!H6=0,0,1000*11630*RES_hh_tes!H6/RES_hh_num!H6)</f>
        <v>3035.7351395490018</v>
      </c>
      <c r="I6" s="72">
        <f>IF(RES_hh_tes!I6=0,0,1000*11630*RES_hh_tes!I6/RES_hh_num!I6)</f>
        <v>2970.8159035374692</v>
      </c>
      <c r="J6" s="72">
        <f>IF(RES_hh_tes!J6=0,0,1000*11630*RES_hh_tes!J6/RES_hh_num!J6)</f>
        <v>2828.6640086500424</v>
      </c>
      <c r="K6" s="72">
        <f>IF(RES_hh_tes!K6=0,0,1000*11630*RES_hh_tes!K6/RES_hh_num!K6)</f>
        <v>1745.2792185627461</v>
      </c>
      <c r="L6" s="72">
        <f>IF(RES_hh_tes!L6=0,0,1000*11630*RES_hh_tes!L6/RES_hh_num!L6)</f>
        <v>1105.9253289846829</v>
      </c>
      <c r="M6" s="72">
        <f>IF(RES_hh_tes!M6=0,0,1000*11630*RES_hh_tes!M6/RES_hh_num!M6)</f>
        <v>5047.729979653941</v>
      </c>
      <c r="N6" s="72">
        <f>IF(RES_hh_tes!N6=0,0,1000*11630*RES_hh_tes!N6/RES_hh_num!N6)</f>
        <v>3304.7594307033019</v>
      </c>
      <c r="O6" s="72">
        <f>IF(RES_hh_tes!O6=0,0,1000*11630*RES_hh_tes!O6/RES_hh_num!O6)</f>
        <v>2697.7307011605271</v>
      </c>
      <c r="P6" s="72">
        <f>IF(RES_hh_tes!P6=0,0,1000*11630*RES_hh_tes!P6/RES_hh_num!P6)</f>
        <v>1783.3764195412336</v>
      </c>
      <c r="Q6" s="72">
        <f>IF(RES_hh_tes!Q6=0,0,1000*11630*RES_hh_tes!Q6/RES_hh_num!Q6)</f>
        <v>5443.8025153478811</v>
      </c>
      <c r="R6" s="72">
        <f>IF(RES_hh_tes!R6=0,0,1000*11630*RES_hh_tes!R6/RES_hh_num!R6)</f>
        <v>4421.62497212171</v>
      </c>
      <c r="S6" s="72">
        <f>IF(RES_hh_tes!S6=0,0,1000*11630*RES_hh_tes!S6/RES_hh_num!S6)</f>
        <v>2981.3962821028858</v>
      </c>
      <c r="T6" s="72">
        <f>IF(RES_hh_tes!T6=0,0,1000*11630*RES_hh_tes!T6/RES_hh_num!T6)</f>
        <v>2900.2701949160569</v>
      </c>
      <c r="U6" s="72">
        <f>IF(RES_hh_tes!U6=0,0,1000*11630*RES_hh_tes!U6/RES_hh_num!U6)</f>
        <v>2938.6441357966196</v>
      </c>
      <c r="V6" s="72">
        <f>IF(RES_hh_tes!V6=0,0,1000*11630*RES_hh_tes!V6/RES_hh_num!V6)</f>
        <v>3248.4625252964634</v>
      </c>
      <c r="W6" s="72">
        <f>IF(RES_hh_tes!W6=0,0,1000*11630*RES_hh_tes!W6/RES_hh_num!W6)</f>
        <v>3389.556621459742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3174.2046736091138</v>
      </c>
      <c r="C7" s="72">
        <f>IF(RES_hh_tes!C7=0,0,1000*11630*RES_hh_tes!C7/RES_hh_num!C7)</f>
        <v>2656.6989766249171</v>
      </c>
      <c r="D7" s="72">
        <f>IF(RES_hh_tes!D7=0,0,1000*11630*RES_hh_tes!D7/RES_hh_num!D7)</f>
        <v>2943.9694003814047</v>
      </c>
      <c r="E7" s="72">
        <f>IF(RES_hh_tes!E7=0,0,1000*11630*RES_hh_tes!E7/RES_hh_num!E7)</f>
        <v>3372.4508924331053</v>
      </c>
      <c r="F7" s="72">
        <f>IF(RES_hh_tes!F7=0,0,1000*11630*RES_hh_tes!F7/RES_hh_num!F7)</f>
        <v>3761.3041568634899</v>
      </c>
      <c r="G7" s="72">
        <f>IF(RES_hh_tes!G7=0,0,1000*11630*RES_hh_tes!G7/RES_hh_num!G7)</f>
        <v>1740.0631450801902</v>
      </c>
      <c r="H7" s="72">
        <f>IF(RES_hh_tes!H7=0,0,1000*11630*RES_hh_tes!H7/RES_hh_num!H7)</f>
        <v>3822.7874027206331</v>
      </c>
      <c r="I7" s="72">
        <f>IF(RES_hh_tes!I7=0,0,1000*11630*RES_hh_tes!I7/RES_hh_num!I7)</f>
        <v>2015.8064374638991</v>
      </c>
      <c r="J7" s="72">
        <f>IF(RES_hh_tes!J7=0,0,1000*11630*RES_hh_tes!J7/RES_hh_num!J7)</f>
        <v>2131.497807841763</v>
      </c>
      <c r="K7" s="72">
        <f>IF(RES_hh_tes!K7=0,0,1000*11630*RES_hh_tes!K7/RES_hh_num!K7)</f>
        <v>4216.4654715517363</v>
      </c>
      <c r="L7" s="72">
        <f>IF(RES_hh_tes!L7=0,0,1000*11630*RES_hh_tes!L7/RES_hh_num!L7)</f>
        <v>4518.169104831808</v>
      </c>
      <c r="M7" s="72">
        <f>IF(RES_hh_tes!M7=0,0,1000*11630*RES_hh_tes!M7/RES_hh_num!M7)</f>
        <v>2665.4441567284653</v>
      </c>
      <c r="N7" s="72">
        <f>IF(RES_hh_tes!N7=0,0,1000*11630*RES_hh_tes!N7/RES_hh_num!N7)</f>
        <v>3199.4878196785298</v>
      </c>
      <c r="O7" s="72">
        <f>IF(RES_hh_tes!O7=0,0,1000*11630*RES_hh_tes!O7/RES_hh_num!O7)</f>
        <v>3863.6591236373397</v>
      </c>
      <c r="P7" s="72">
        <f>IF(RES_hh_tes!P7=0,0,1000*11630*RES_hh_tes!P7/RES_hh_num!P7)</f>
        <v>4707.9082309710448</v>
      </c>
      <c r="Q7" s="72">
        <f>IF(RES_hh_tes!Q7=0,0,1000*11630*RES_hh_tes!Q7/RES_hh_num!Q7)</f>
        <v>0</v>
      </c>
      <c r="R7" s="72">
        <f>IF(RES_hh_tes!R7=0,0,1000*11630*RES_hh_tes!R7/RES_hh_num!R7)</f>
        <v>0</v>
      </c>
      <c r="S7" s="72">
        <f>IF(RES_hh_tes!S7=0,0,1000*11630*RES_hh_tes!S7/RES_hh_num!S7)</f>
        <v>0</v>
      </c>
      <c r="T7" s="72">
        <f>IF(RES_hh_tes!T7=0,0,1000*11630*RES_hh_tes!T7/RES_hh_num!T7)</f>
        <v>0</v>
      </c>
      <c r="U7" s="72">
        <f>IF(RES_hh_tes!U7=0,0,1000*11630*RES_hh_tes!U7/RES_hh_num!U7)</f>
        <v>0</v>
      </c>
      <c r="V7" s="72">
        <f>IF(RES_hh_tes!V7=0,0,1000*11630*RES_hh_tes!V7/RES_hh_num!V7)</f>
        <v>0</v>
      </c>
      <c r="W7" s="72">
        <f>IF(RES_hh_tes!W7=0,0,1000*11630*RES_hh_tes!W7/RES_hh_num!W7)</f>
        <v>0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1319.8102597311915</v>
      </c>
      <c r="C8" s="72">
        <f>IF(RES_hh_tes!C8=0,0,1000*11630*RES_hh_tes!C8/RES_hh_num!C8)</f>
        <v>2910.8102631470156</v>
      </c>
      <c r="D8" s="72">
        <f>IF(RES_hh_tes!D8=0,0,1000*11630*RES_hh_tes!D8/RES_hh_num!D8)</f>
        <v>2071.9291824701818</v>
      </c>
      <c r="E8" s="72">
        <f>IF(RES_hh_tes!E8=0,0,1000*11630*RES_hh_tes!E8/RES_hh_num!E8)</f>
        <v>2348.2018279128788</v>
      </c>
      <c r="F8" s="72">
        <f>IF(RES_hh_tes!F8=0,0,1000*11630*RES_hh_tes!F8/RES_hh_num!F8)</f>
        <v>2127.8479525642847</v>
      </c>
      <c r="G8" s="72">
        <f>IF(RES_hh_tes!G8=0,0,1000*11630*RES_hh_tes!G8/RES_hh_num!G8)</f>
        <v>2801.6494599937259</v>
      </c>
      <c r="H8" s="72">
        <f>IF(RES_hh_tes!H8=0,0,1000*11630*RES_hh_tes!H8/RES_hh_num!H8)</f>
        <v>3185.510784075364</v>
      </c>
      <c r="I8" s="72">
        <f>IF(RES_hh_tes!I8=0,0,1000*11630*RES_hh_tes!I8/RES_hh_num!I8)</f>
        <v>3037.7373148543134</v>
      </c>
      <c r="J8" s="72">
        <f>IF(RES_hh_tes!J8=0,0,1000*11630*RES_hh_tes!J8/RES_hh_num!J8)</f>
        <v>2982.6244222572509</v>
      </c>
      <c r="K8" s="72">
        <f>IF(RES_hh_tes!K8=0,0,1000*11630*RES_hh_tes!K8/RES_hh_num!K8)</f>
        <v>3386.0338834786471</v>
      </c>
      <c r="L8" s="72">
        <f>IF(RES_hh_tes!L8=0,0,1000*11630*RES_hh_tes!L8/RES_hh_num!L8)</f>
        <v>3293.8498328251858</v>
      </c>
      <c r="M8" s="72">
        <f>IF(RES_hh_tes!M8=0,0,1000*11630*RES_hh_tes!M8/RES_hh_num!M8)</f>
        <v>3767.9305403145354</v>
      </c>
      <c r="N8" s="72">
        <f>IF(RES_hh_tes!N8=0,0,1000*11630*RES_hh_tes!N8/RES_hh_num!N8)</f>
        <v>3678.9078398053975</v>
      </c>
      <c r="O8" s="72">
        <f>IF(RES_hh_tes!O8=0,0,1000*11630*RES_hh_tes!O8/RES_hh_num!O8)</f>
        <v>3107.7877797855599</v>
      </c>
      <c r="P8" s="72">
        <f>IF(RES_hh_tes!P8=0,0,1000*11630*RES_hh_tes!P8/RES_hh_num!P8)</f>
        <v>2965.3176251200307</v>
      </c>
      <c r="Q8" s="72">
        <f>IF(RES_hh_tes!Q8=0,0,1000*11630*RES_hh_tes!Q8/RES_hh_num!Q8)</f>
        <v>2935.6245393276818</v>
      </c>
      <c r="R8" s="72">
        <f>IF(RES_hh_tes!R8=0,0,1000*11630*RES_hh_tes!R8/RES_hh_num!R8)</f>
        <v>2981.6449074612574</v>
      </c>
      <c r="S8" s="72">
        <f>IF(RES_hh_tes!S8=0,0,1000*11630*RES_hh_tes!S8/RES_hh_num!S8)</f>
        <v>3137.0647629649429</v>
      </c>
      <c r="T8" s="72">
        <f>IF(RES_hh_tes!T8=0,0,1000*11630*RES_hh_tes!T8/RES_hh_num!T8)</f>
        <v>3137.6490522386894</v>
      </c>
      <c r="U8" s="72">
        <f>IF(RES_hh_tes!U8=0,0,1000*11630*RES_hh_tes!U8/RES_hh_num!U8)</f>
        <v>2872.1698572112987</v>
      </c>
      <c r="V8" s="72">
        <f>IF(RES_hh_tes!V8=0,0,1000*11630*RES_hh_tes!V8/RES_hh_num!V8)</f>
        <v>3267.062263117361</v>
      </c>
      <c r="W8" s="72">
        <f>IF(RES_hh_tes!W8=0,0,1000*11630*RES_hh_tes!W8/RES_hh_num!W8)</f>
        <v>3568.902492603092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2946.9758322398075</v>
      </c>
      <c r="C9" s="72">
        <f>IF(RES_hh_tes!C9=0,0,1000*11630*RES_hh_tes!C9/RES_hh_num!C9)</f>
        <v>2738.1569018136238</v>
      </c>
      <c r="D9" s="72">
        <f>IF(RES_hh_tes!D9=0,0,1000*11630*RES_hh_tes!D9/RES_hh_num!D9)</f>
        <v>3101.0400345421544</v>
      </c>
      <c r="E9" s="72">
        <f>IF(RES_hh_tes!E9=0,0,1000*11630*RES_hh_tes!E9/RES_hh_num!E9)</f>
        <v>3073.2677782772489</v>
      </c>
      <c r="F9" s="72">
        <f>IF(RES_hh_tes!F9=0,0,1000*11630*RES_hh_tes!F9/RES_hh_num!F9)</f>
        <v>3114.1020771109697</v>
      </c>
      <c r="G9" s="72">
        <f>IF(RES_hh_tes!G9=0,0,1000*11630*RES_hh_tes!G9/RES_hh_num!G9)</f>
        <v>3060.979719758177</v>
      </c>
      <c r="H9" s="72">
        <f>IF(RES_hh_tes!H9=0,0,1000*11630*RES_hh_tes!H9/RES_hh_num!H9)</f>
        <v>3208.8590280871849</v>
      </c>
      <c r="I9" s="72">
        <f>IF(RES_hh_tes!I9=0,0,1000*11630*RES_hh_tes!I9/RES_hh_num!I9)</f>
        <v>2932.9931835971361</v>
      </c>
      <c r="J9" s="72">
        <f>IF(RES_hh_tes!J9=0,0,1000*11630*RES_hh_tes!J9/RES_hh_num!J9)</f>
        <v>3059.8883509288848</v>
      </c>
      <c r="K9" s="72">
        <f>IF(RES_hh_tes!K9=0,0,1000*11630*RES_hh_tes!K9/RES_hh_num!K9)</f>
        <v>3142.2934631331973</v>
      </c>
      <c r="L9" s="72">
        <f>IF(RES_hh_tes!L9=0,0,1000*11630*RES_hh_tes!L9/RES_hh_num!L9)</f>
        <v>3435.2336946093537</v>
      </c>
      <c r="M9" s="72">
        <f>IF(RES_hh_tes!M9=0,0,1000*11630*RES_hh_tes!M9/RES_hh_num!M9)</f>
        <v>3701.0352829484013</v>
      </c>
      <c r="N9" s="72">
        <f>IF(RES_hh_tes!N9=0,0,1000*11630*RES_hh_tes!N9/RES_hh_num!N9)</f>
        <v>3569.1966464373982</v>
      </c>
      <c r="O9" s="72">
        <f>IF(RES_hh_tes!O9=0,0,1000*11630*RES_hh_tes!O9/RES_hh_num!O9)</f>
        <v>3441.6983624600803</v>
      </c>
      <c r="P9" s="72">
        <f>IF(RES_hh_tes!P9=0,0,1000*11630*RES_hh_tes!P9/RES_hh_num!P9)</f>
        <v>3237.3962895377758</v>
      </c>
      <c r="Q9" s="72">
        <f>IF(RES_hh_tes!Q9=0,0,1000*11630*RES_hh_tes!Q9/RES_hh_num!Q9)</f>
        <v>2929.2284060234019</v>
      </c>
      <c r="R9" s="72">
        <f>IF(RES_hh_tes!R9=0,0,1000*11630*RES_hh_tes!R9/RES_hh_num!R9)</f>
        <v>3124.3336617996324</v>
      </c>
      <c r="S9" s="72">
        <f>IF(RES_hh_tes!S9=0,0,1000*11630*RES_hh_tes!S9/RES_hh_num!S9)</f>
        <v>3183.839369127591</v>
      </c>
      <c r="T9" s="72">
        <f>IF(RES_hh_tes!T9=0,0,1000*11630*RES_hh_tes!T9/RES_hh_num!T9)</f>
        <v>3066.9565451546537</v>
      </c>
      <c r="U9" s="72">
        <f>IF(RES_hh_tes!U9=0,0,1000*11630*RES_hh_tes!U9/RES_hh_num!U9)</f>
        <v>2984.5129388613423</v>
      </c>
      <c r="V9" s="72">
        <f>IF(RES_hh_tes!V9=0,0,1000*11630*RES_hh_tes!V9/RES_hh_num!V9)</f>
        <v>3558.6927455118266</v>
      </c>
      <c r="W9" s="72">
        <f>IF(RES_hh_tes!W9=0,0,1000*11630*RES_hh_tes!W9/RES_hh_num!W9)</f>
        <v>3222.8935553404735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3013.007277761667</v>
      </c>
      <c r="C11" s="72">
        <f>IF(RES_hh_tes!C11=0,0,1000*11630*RES_hh_tes!C11/RES_hh_num!C11)</f>
        <v>2867.2907787720469</v>
      </c>
      <c r="D11" s="72">
        <f>IF(RES_hh_tes!D11=0,0,1000*11630*RES_hh_tes!D11/RES_hh_num!D11)</f>
        <v>3031.516334124779</v>
      </c>
      <c r="E11" s="72">
        <f>IF(RES_hh_tes!E11=0,0,1000*11630*RES_hh_tes!E11/RES_hh_num!E11)</f>
        <v>3410.1220896912182</v>
      </c>
      <c r="F11" s="72">
        <f>IF(RES_hh_tes!F11=0,0,1000*11630*RES_hh_tes!F11/RES_hh_num!F11)</f>
        <v>3058.3443100739869</v>
      </c>
      <c r="G11" s="72">
        <f>IF(RES_hh_tes!G11=0,0,1000*11630*RES_hh_tes!G11/RES_hh_num!G11)</f>
        <v>3178.2789503439908</v>
      </c>
      <c r="H11" s="72">
        <f>IF(RES_hh_tes!H11=0,0,1000*11630*RES_hh_tes!H11/RES_hh_num!H11)</f>
        <v>3229.2045568746912</v>
      </c>
      <c r="I11" s="72">
        <f>IF(RES_hh_tes!I11=0,0,1000*11630*RES_hh_tes!I11/RES_hh_num!I11)</f>
        <v>2997.3866409757316</v>
      </c>
      <c r="J11" s="72">
        <f>IF(RES_hh_tes!J11=0,0,1000*11630*RES_hh_tes!J11/RES_hh_num!J11)</f>
        <v>2961.4461784869432</v>
      </c>
      <c r="K11" s="72">
        <f>IF(RES_hh_tes!K11=0,0,1000*11630*RES_hh_tes!K11/RES_hh_num!K11)</f>
        <v>3157.6759933505755</v>
      </c>
      <c r="L11" s="72">
        <f>IF(RES_hh_tes!L11=0,0,1000*11630*RES_hh_tes!L11/RES_hh_num!L11)</f>
        <v>3379.4265216076701</v>
      </c>
      <c r="M11" s="72">
        <f>IF(RES_hh_tes!M11=0,0,1000*11630*RES_hh_tes!M11/RES_hh_num!M11)</f>
        <v>3662.1554357565906</v>
      </c>
      <c r="N11" s="72">
        <f>IF(RES_hh_tes!N11=0,0,1000*11630*RES_hh_tes!N11/RES_hh_num!N11)</f>
        <v>3623.9787795060247</v>
      </c>
      <c r="O11" s="72">
        <f>IF(RES_hh_tes!O11=0,0,1000*11630*RES_hh_tes!O11/RES_hh_num!O11)</f>
        <v>3329.8512694128649</v>
      </c>
      <c r="P11" s="72">
        <f>IF(RES_hh_tes!P11=0,0,1000*11630*RES_hh_tes!P11/RES_hh_num!P11)</f>
        <v>3120.3845409440805</v>
      </c>
      <c r="Q11" s="72">
        <f>IF(RES_hh_tes!Q11=0,0,1000*11630*RES_hh_tes!Q11/RES_hh_num!Q11)</f>
        <v>3144.344635492047</v>
      </c>
      <c r="R11" s="72">
        <f>IF(RES_hh_tes!R11=0,0,1000*11630*RES_hh_tes!R11/RES_hh_num!R11)</f>
        <v>3103.1235820389675</v>
      </c>
      <c r="S11" s="72">
        <f>IF(RES_hh_tes!S11=0,0,1000*11630*RES_hh_tes!S11/RES_hh_num!S11)</f>
        <v>3239.8983559067442</v>
      </c>
      <c r="T11" s="72">
        <f>IF(RES_hh_tes!T11=0,0,1000*11630*RES_hh_tes!T11/RES_hh_num!T11)</f>
        <v>3108.1311356151705</v>
      </c>
      <c r="U11" s="72">
        <f>IF(RES_hh_tes!U11=0,0,1000*11630*RES_hh_tes!U11/RES_hh_num!U11)</f>
        <v>3006.1599962329196</v>
      </c>
      <c r="V11" s="72">
        <f>IF(RES_hh_tes!V11=0,0,1000*11630*RES_hh_tes!V11/RES_hh_num!V11)</f>
        <v>3363.9187783156731</v>
      </c>
      <c r="W11" s="72">
        <f>IF(RES_hh_tes!W11=0,0,1000*11630*RES_hh_tes!W11/RES_hh_num!W11)</f>
        <v>3422.420057482288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0</v>
      </c>
      <c r="C12" s="72">
        <f>IF(RES_hh_tes!C12=0,0,1000*11630*RES_hh_tes!C12/RES_hh_num!C12)</f>
        <v>0</v>
      </c>
      <c r="D12" s="72">
        <f>IF(RES_hh_tes!D12=0,0,1000*11630*RES_hh_tes!D12/RES_hh_num!D12)</f>
        <v>0</v>
      </c>
      <c r="E12" s="72">
        <f>IF(RES_hh_tes!E12=0,0,1000*11630*RES_hh_tes!E12/RES_hh_num!E12)</f>
        <v>0</v>
      </c>
      <c r="F12" s="72">
        <f>IF(RES_hh_tes!F12=0,0,1000*11630*RES_hh_tes!F12/RES_hh_num!F12)</f>
        <v>0</v>
      </c>
      <c r="G12" s="72">
        <f>IF(RES_hh_tes!G12=0,0,1000*11630*RES_hh_tes!G12/RES_hh_num!G12)</f>
        <v>0</v>
      </c>
      <c r="H12" s="72">
        <f>IF(RES_hh_tes!H12=0,0,1000*11630*RES_hh_tes!H12/RES_hh_num!H12)</f>
        <v>0</v>
      </c>
      <c r="I12" s="72">
        <f>IF(RES_hh_tes!I12=0,0,1000*11630*RES_hh_tes!I12/RES_hh_num!I12)</f>
        <v>0</v>
      </c>
      <c r="J12" s="72">
        <f>IF(RES_hh_tes!J12=0,0,1000*11630*RES_hh_tes!J12/RES_hh_num!J12)</f>
        <v>0</v>
      </c>
      <c r="K12" s="72">
        <f>IF(RES_hh_tes!K12=0,0,1000*11630*RES_hh_tes!K12/RES_hh_num!K12)</f>
        <v>0</v>
      </c>
      <c r="L12" s="72">
        <f>IF(RES_hh_tes!L12=0,0,1000*11630*RES_hh_tes!L12/RES_hh_num!L12)</f>
        <v>0</v>
      </c>
      <c r="M12" s="72">
        <f>IF(RES_hh_tes!M12=0,0,1000*11630*RES_hh_tes!M12/RES_hh_num!M12)</f>
        <v>0</v>
      </c>
      <c r="N12" s="72">
        <f>IF(RES_hh_tes!N12=0,0,1000*11630*RES_hh_tes!N12/RES_hh_num!N12)</f>
        <v>0</v>
      </c>
      <c r="O12" s="72">
        <f>IF(RES_hh_tes!O12=0,0,1000*11630*RES_hh_tes!O12/RES_hh_num!O12)</f>
        <v>0</v>
      </c>
      <c r="P12" s="72">
        <f>IF(RES_hh_tes!P12=0,0,1000*11630*RES_hh_tes!P12/RES_hh_num!P12)</f>
        <v>0</v>
      </c>
      <c r="Q12" s="72">
        <f>IF(RES_hh_tes!Q12=0,0,1000*11630*RES_hh_tes!Q12/RES_hh_num!Q12)</f>
        <v>0</v>
      </c>
      <c r="R12" s="72">
        <f>IF(RES_hh_tes!R12=0,0,1000*11630*RES_hh_tes!R12/RES_hh_num!R12)</f>
        <v>0</v>
      </c>
      <c r="S12" s="72">
        <f>IF(RES_hh_tes!S12=0,0,1000*11630*RES_hh_tes!S12/RES_hh_num!S12)</f>
        <v>0</v>
      </c>
      <c r="T12" s="72">
        <f>IF(RES_hh_tes!T12=0,0,1000*11630*RES_hh_tes!T12/RES_hh_num!T12)</f>
        <v>0</v>
      </c>
      <c r="U12" s="72">
        <f>IF(RES_hh_tes!U12=0,0,1000*11630*RES_hh_tes!U12/RES_hh_num!U12)</f>
        <v>0</v>
      </c>
      <c r="V12" s="72">
        <f>IF(RES_hh_tes!V12=0,0,1000*11630*RES_hh_tes!V12/RES_hh_num!V12)</f>
        <v>0</v>
      </c>
      <c r="W12" s="72">
        <f>IF(RES_hh_tes!W12=0,0,1000*11630*RES_hh_tes!W12/RES_hh_num!W12)</f>
        <v>0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3311.8093256728475</v>
      </c>
      <c r="C13" s="74">
        <f>IF(RES_hh_tes!C13=0,0,1000*11630*RES_hh_tes!C13/RES_hh_num!C13)</f>
        <v>3454.6264192757599</v>
      </c>
      <c r="D13" s="74">
        <f>IF(RES_hh_tes!D13=0,0,1000*11630*RES_hh_tes!D13/RES_hh_num!D13)</f>
        <v>2907.3927909093018</v>
      </c>
      <c r="E13" s="74">
        <f>IF(RES_hh_tes!E13=0,0,1000*11630*RES_hh_tes!E13/RES_hh_num!E13)</f>
        <v>3425.3603752610147</v>
      </c>
      <c r="F13" s="74">
        <f>IF(RES_hh_tes!F13=0,0,1000*11630*RES_hh_tes!F13/RES_hh_num!F13)</f>
        <v>2807.1572242130446</v>
      </c>
      <c r="G13" s="74">
        <f>IF(RES_hh_tes!G13=0,0,1000*11630*RES_hh_tes!G13/RES_hh_num!G13)</f>
        <v>3050.9618476668479</v>
      </c>
      <c r="H13" s="74">
        <f>IF(RES_hh_tes!H13=0,0,1000*11630*RES_hh_tes!H13/RES_hh_num!H13)</f>
        <v>3257.2104728454306</v>
      </c>
      <c r="I13" s="74">
        <f>IF(RES_hh_tes!I13=0,0,1000*11630*RES_hh_tes!I13/RES_hh_num!I13)</f>
        <v>2722.9848191725623</v>
      </c>
      <c r="J13" s="74">
        <f>IF(RES_hh_tes!J13=0,0,1000*11630*RES_hh_tes!J13/RES_hh_num!J13)</f>
        <v>3168.8864325851055</v>
      </c>
      <c r="K13" s="74">
        <f>IF(RES_hh_tes!K13=0,0,1000*11630*RES_hh_tes!K13/RES_hh_num!K13)</f>
        <v>3182.9144359145143</v>
      </c>
      <c r="L13" s="74">
        <f>IF(RES_hh_tes!L13=0,0,1000*11630*RES_hh_tes!L13/RES_hh_num!L13)</f>
        <v>3464.2821005332485</v>
      </c>
      <c r="M13" s="74">
        <f>IF(RES_hh_tes!M13=0,0,1000*11630*RES_hh_tes!M13/RES_hh_num!M13)</f>
        <v>3887.7296279891671</v>
      </c>
      <c r="N13" s="74">
        <f>IF(RES_hh_tes!N13=0,0,1000*11630*RES_hh_tes!N13/RES_hh_num!N13)</f>
        <v>3642.1104974796594</v>
      </c>
      <c r="O13" s="74">
        <f>IF(RES_hh_tes!O13=0,0,1000*11630*RES_hh_tes!O13/RES_hh_num!O13)</f>
        <v>3339.6076909315034</v>
      </c>
      <c r="P13" s="74">
        <f>IF(RES_hh_tes!P13=0,0,1000*11630*RES_hh_tes!P13/RES_hh_num!P13)</f>
        <v>3456.729641501322</v>
      </c>
      <c r="Q13" s="74">
        <f>IF(RES_hh_tes!Q13=0,0,1000*11630*RES_hh_tes!Q13/RES_hh_num!Q13)</f>
        <v>2861.6942239003843</v>
      </c>
      <c r="R13" s="74">
        <f>IF(RES_hh_tes!R13=0,0,1000*11630*RES_hh_tes!R13/RES_hh_num!R13)</f>
        <v>3028.8628226756123</v>
      </c>
      <c r="S13" s="74">
        <f>IF(RES_hh_tes!S13=0,0,1000*11630*RES_hh_tes!S13/RES_hh_num!S13)</f>
        <v>3210.5323679117682</v>
      </c>
      <c r="T13" s="74">
        <f>IF(RES_hh_tes!T13=0,0,1000*11630*RES_hh_tes!T13/RES_hh_num!T13)</f>
        <v>3047.3551365734629</v>
      </c>
      <c r="U13" s="74">
        <f>IF(RES_hh_tes!U13=0,0,1000*11630*RES_hh_tes!U13/RES_hh_num!U13)</f>
        <v>3115.0369048189691</v>
      </c>
      <c r="V13" s="74">
        <f>IF(RES_hh_tes!V13=0,0,1000*11630*RES_hh_tes!V13/RES_hh_num!V13)</f>
        <v>3289.3783986269855</v>
      </c>
      <c r="W13" s="74">
        <f>IF(RES_hh_tes!W13=0,0,1000*11630*RES_hh_tes!W13/RES_hh_num!W13)</f>
        <v>3503.1342510477507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21.13663859472171</v>
      </c>
      <c r="C14" s="76">
        <f>IF(RES_hh_tes!C14=0,0,1000*11630*RES_hh_tes!C14/RES_hh_num!C14)</f>
        <v>18.001674476931697</v>
      </c>
      <c r="D14" s="76">
        <f>IF(RES_hh_tes!D14=0,0,1000*11630*RES_hh_tes!D14/RES_hh_num!D14)</f>
        <v>23.048914790742092</v>
      </c>
      <c r="E14" s="76">
        <f>IF(RES_hh_tes!E14=0,0,1000*11630*RES_hh_tes!E14/RES_hh_num!E14)</f>
        <v>24.829501105631838</v>
      </c>
      <c r="F14" s="76">
        <f>IF(RES_hh_tes!F14=0,0,1000*11630*RES_hh_tes!F14/RES_hh_num!F14)</f>
        <v>22.407267600936308</v>
      </c>
      <c r="G14" s="76">
        <f>IF(RES_hh_tes!G14=0,0,1000*11630*RES_hh_tes!G14/RES_hh_num!G14)</f>
        <v>21.80846398105264</v>
      </c>
      <c r="H14" s="76">
        <f>IF(RES_hh_tes!H14=0,0,1000*11630*RES_hh_tes!H14/RES_hh_num!H14)</f>
        <v>23.471969441652146</v>
      </c>
      <c r="I14" s="76">
        <f>IF(RES_hh_tes!I14=0,0,1000*11630*RES_hh_tes!I14/RES_hh_num!I14)</f>
        <v>21.610915546877496</v>
      </c>
      <c r="J14" s="76">
        <f>IF(RES_hh_tes!J14=0,0,1000*11630*RES_hh_tes!J14/RES_hh_num!J14)</f>
        <v>22.463455847246223</v>
      </c>
      <c r="K14" s="76">
        <f>IF(RES_hh_tes!K14=0,0,1000*11630*RES_hh_tes!K14/RES_hh_num!K14)</f>
        <v>22.443081980117036</v>
      </c>
      <c r="L14" s="76">
        <f>IF(RES_hh_tes!L14=0,0,1000*11630*RES_hh_tes!L14/RES_hh_num!L14)</f>
        <v>25.333227089584224</v>
      </c>
      <c r="M14" s="76">
        <f>IF(RES_hh_tes!M14=0,0,1000*11630*RES_hh_tes!M14/RES_hh_num!M14)</f>
        <v>28.242199900935447</v>
      </c>
      <c r="N14" s="76">
        <f>IF(RES_hh_tes!N14=0,0,1000*11630*RES_hh_tes!N14/RES_hh_num!N14)</f>
        <v>26.793388474414442</v>
      </c>
      <c r="O14" s="76">
        <f>IF(RES_hh_tes!O14=0,0,1000*11630*RES_hh_tes!O14/RES_hh_num!O14)</f>
        <v>24.951635174029974</v>
      </c>
      <c r="P14" s="76">
        <f>IF(RES_hh_tes!P14=0,0,1000*11630*RES_hh_tes!P14/RES_hh_num!P14)</f>
        <v>22.59388261620072</v>
      </c>
      <c r="Q14" s="76">
        <f>IF(RES_hh_tes!Q14=0,0,1000*11630*RES_hh_tes!Q14/RES_hh_num!Q14)</f>
        <v>21.442414579531061</v>
      </c>
      <c r="R14" s="76">
        <f>IF(RES_hh_tes!R14=0,0,1000*11630*RES_hh_tes!R14/RES_hh_num!R14)</f>
        <v>22.707709163958917</v>
      </c>
      <c r="S14" s="76">
        <f>IF(RES_hh_tes!S14=0,0,1000*11630*RES_hh_tes!S14/RES_hh_num!S14)</f>
        <v>23.753090330877104</v>
      </c>
      <c r="T14" s="76">
        <f>IF(RES_hh_tes!T14=0,0,1000*11630*RES_hh_tes!T14/RES_hh_num!T14)</f>
        <v>22.724345827195187</v>
      </c>
      <c r="U14" s="76">
        <f>IF(RES_hh_tes!U14=0,0,1000*11630*RES_hh_tes!U14/RES_hh_num!U14)</f>
        <v>22.080143966322481</v>
      </c>
      <c r="V14" s="76">
        <f>IF(RES_hh_tes!V14=0,0,1000*11630*RES_hh_tes!V14/RES_hh_num!V14)</f>
        <v>26.033860868071045</v>
      </c>
      <c r="W14" s="76">
        <f>IF(RES_hh_tes!W14=0,0,1000*11630*RES_hh_tes!W14/RES_hh_num!W14)</f>
        <v>26.240725783056735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12.79280398596914</v>
      </c>
      <c r="C15" s="69">
        <f t="shared" si="0"/>
        <v>15.57786823106218</v>
      </c>
      <c r="D15" s="69">
        <f t="shared" si="0"/>
        <v>12.006910152051816</v>
      </c>
      <c r="E15" s="69">
        <f t="shared" si="0"/>
        <v>17.458318487506091</v>
      </c>
      <c r="F15" s="69">
        <f t="shared" si="0"/>
        <v>10.954726025533102</v>
      </c>
      <c r="G15" s="69">
        <f t="shared" si="0"/>
        <v>12.746588077289021</v>
      </c>
      <c r="H15" s="69">
        <f t="shared" si="0"/>
        <v>20.70206216718805</v>
      </c>
      <c r="I15" s="69">
        <f t="shared" si="0"/>
        <v>49.050487807658612</v>
      </c>
      <c r="J15" s="69">
        <f t="shared" si="0"/>
        <v>38.223956193721733</v>
      </c>
      <c r="K15" s="69">
        <f t="shared" si="0"/>
        <v>38.204159234789799</v>
      </c>
      <c r="L15" s="69">
        <f t="shared" si="0"/>
        <v>61.092603464858279</v>
      </c>
      <c r="M15" s="69">
        <f t="shared" si="0"/>
        <v>49.656804517319166</v>
      </c>
      <c r="N15" s="69">
        <f t="shared" si="0"/>
        <v>152.6744510372728</v>
      </c>
      <c r="O15" s="69">
        <f t="shared" si="0"/>
        <v>70.82162385334145</v>
      </c>
      <c r="P15" s="69">
        <f t="shared" si="0"/>
        <v>67.880965589845317</v>
      </c>
      <c r="Q15" s="69">
        <f t="shared" si="0"/>
        <v>117.008585988457</v>
      </c>
      <c r="R15" s="69">
        <f t="shared" si="0"/>
        <v>121.31978284325696</v>
      </c>
      <c r="S15" s="69">
        <f t="shared" si="0"/>
        <v>129.76590434418509</v>
      </c>
      <c r="T15" s="69">
        <f t="shared" si="0"/>
        <v>118.39138305932534</v>
      </c>
      <c r="U15" s="69">
        <f t="shared" si="0"/>
        <v>132.59762924943067</v>
      </c>
      <c r="V15" s="69">
        <f t="shared" si="0"/>
        <v>141.21465820371475</v>
      </c>
      <c r="W15" s="69">
        <f t="shared" si="0"/>
        <v>151.16616524801452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12.79280398596914</v>
      </c>
      <c r="C16" s="72">
        <f>IF(RES_hh_tes!C16=0,0,1000*11630*RES_hh_tes!C16/RES_hh_num!C$3)</f>
        <v>15.57786823106218</v>
      </c>
      <c r="D16" s="72">
        <f>IF(RES_hh_tes!D16=0,0,1000*11630*RES_hh_tes!D16/RES_hh_num!D$3)</f>
        <v>12.006910152051816</v>
      </c>
      <c r="E16" s="72">
        <f>IF(RES_hh_tes!E16=0,0,1000*11630*RES_hh_tes!E16/RES_hh_num!E$3)</f>
        <v>17.458318487506091</v>
      </c>
      <c r="F16" s="72">
        <f>IF(RES_hh_tes!F16=0,0,1000*11630*RES_hh_tes!F16/RES_hh_num!F$3)</f>
        <v>10.954726025533102</v>
      </c>
      <c r="G16" s="72">
        <f>IF(RES_hh_tes!G16=0,0,1000*11630*RES_hh_tes!G16/RES_hh_num!G$3)</f>
        <v>12.746588077289021</v>
      </c>
      <c r="H16" s="72">
        <f>IF(RES_hh_tes!H16=0,0,1000*11630*RES_hh_tes!H16/RES_hh_num!H$3)</f>
        <v>20.70206216718805</v>
      </c>
      <c r="I16" s="72">
        <f>IF(RES_hh_tes!I16=0,0,1000*11630*RES_hh_tes!I16/RES_hh_num!I$3)</f>
        <v>49.050487807658612</v>
      </c>
      <c r="J16" s="72">
        <f>IF(RES_hh_tes!J16=0,0,1000*11630*RES_hh_tes!J16/RES_hh_num!J$3)</f>
        <v>38.223956193721733</v>
      </c>
      <c r="K16" s="72">
        <f>IF(RES_hh_tes!K16=0,0,1000*11630*RES_hh_tes!K16/RES_hh_num!K$3)</f>
        <v>38.204159234789799</v>
      </c>
      <c r="L16" s="72">
        <f>IF(RES_hh_tes!L16=0,0,1000*11630*RES_hh_tes!L16/RES_hh_num!L$3)</f>
        <v>61.092603464858279</v>
      </c>
      <c r="M16" s="72">
        <f>IF(RES_hh_tes!M16=0,0,1000*11630*RES_hh_tes!M16/RES_hh_num!M$3)</f>
        <v>49.656804517319166</v>
      </c>
      <c r="N16" s="72">
        <f>IF(RES_hh_tes!N16=0,0,1000*11630*RES_hh_tes!N16/RES_hh_num!N$3)</f>
        <v>152.6744510372728</v>
      </c>
      <c r="O16" s="72">
        <f>IF(RES_hh_tes!O16=0,0,1000*11630*RES_hh_tes!O16/RES_hh_num!O$3)</f>
        <v>70.82162385334145</v>
      </c>
      <c r="P16" s="72">
        <f>IF(RES_hh_tes!P16=0,0,1000*11630*RES_hh_tes!P16/RES_hh_num!P$3)</f>
        <v>67.880965589845317</v>
      </c>
      <c r="Q16" s="72">
        <f>IF(RES_hh_tes!Q16=0,0,1000*11630*RES_hh_tes!Q16/RES_hh_num!Q$3)</f>
        <v>117.008585988457</v>
      </c>
      <c r="R16" s="72">
        <f>IF(RES_hh_tes!R16=0,0,1000*11630*RES_hh_tes!R16/RES_hh_num!R$3)</f>
        <v>121.31978284325696</v>
      </c>
      <c r="S16" s="72">
        <f>IF(RES_hh_tes!S16=0,0,1000*11630*RES_hh_tes!S16/RES_hh_num!S$3)</f>
        <v>129.76590434418509</v>
      </c>
      <c r="T16" s="72">
        <f>IF(RES_hh_tes!T16=0,0,1000*11630*RES_hh_tes!T16/RES_hh_num!T$3)</f>
        <v>118.39138305932534</v>
      </c>
      <c r="U16" s="72">
        <f>IF(RES_hh_tes!U16=0,0,1000*11630*RES_hh_tes!U16/RES_hh_num!U$3)</f>
        <v>132.59762924943067</v>
      </c>
      <c r="V16" s="72">
        <f>IF(RES_hh_tes!V16=0,0,1000*11630*RES_hh_tes!V16/RES_hh_num!V$3)</f>
        <v>141.21465820371475</v>
      </c>
      <c r="W16" s="72">
        <f>IF(RES_hh_tes!W16=0,0,1000*11630*RES_hh_tes!W16/RES_hh_num!W$3)</f>
        <v>151.16616524801452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689.34802904093613</v>
      </c>
      <c r="C17" s="69">
        <f>IF(RES_hh_tes!C17=0,0,1000*11630*RES_hh_tes!C17/RES_hh_num!C17)</f>
        <v>700.51703526438428</v>
      </c>
      <c r="D17" s="69">
        <f>IF(RES_hh_tes!D17=0,0,1000*11630*RES_hh_tes!D17/RES_hh_num!D17)</f>
        <v>715.01727416753488</v>
      </c>
      <c r="E17" s="69">
        <f>IF(RES_hh_tes!E17=0,0,1000*11630*RES_hh_tes!E17/RES_hh_num!E17)</f>
        <v>715.15620964210621</v>
      </c>
      <c r="F17" s="69">
        <f>IF(RES_hh_tes!F17=0,0,1000*11630*RES_hh_tes!F17/RES_hh_num!F17)</f>
        <v>713.69395922849674</v>
      </c>
      <c r="G17" s="69">
        <f>IF(RES_hh_tes!G17=0,0,1000*11630*RES_hh_tes!G17/RES_hh_num!G17)</f>
        <v>763.55962038253745</v>
      </c>
      <c r="H17" s="69">
        <f>IF(RES_hh_tes!H17=0,0,1000*11630*RES_hh_tes!H17/RES_hh_num!H17)</f>
        <v>767.52434475301902</v>
      </c>
      <c r="I17" s="69">
        <f>IF(RES_hh_tes!I17=0,0,1000*11630*RES_hh_tes!I17/RES_hh_num!I17)</f>
        <v>764.88377151935595</v>
      </c>
      <c r="J17" s="69">
        <f>IF(RES_hh_tes!J17=0,0,1000*11630*RES_hh_tes!J17/RES_hh_num!J17)</f>
        <v>836.67050926280274</v>
      </c>
      <c r="K17" s="69">
        <f>IF(RES_hh_tes!K17=0,0,1000*11630*RES_hh_tes!K17/RES_hh_num!K17)</f>
        <v>892.75956171571227</v>
      </c>
      <c r="L17" s="69">
        <f>IF(RES_hh_tes!L17=0,0,1000*11630*RES_hh_tes!L17/RES_hh_num!L17)</f>
        <v>915.2418918753857</v>
      </c>
      <c r="M17" s="69">
        <f>IF(RES_hh_tes!M17=0,0,1000*11630*RES_hh_tes!M17/RES_hh_num!M17)</f>
        <v>954.53634296981454</v>
      </c>
      <c r="N17" s="69">
        <f>IF(RES_hh_tes!N17=0,0,1000*11630*RES_hh_tes!N17/RES_hh_num!N17)</f>
        <v>899.26125477230391</v>
      </c>
      <c r="O17" s="69">
        <f>IF(RES_hh_tes!O17=0,0,1000*11630*RES_hh_tes!O17/RES_hh_num!O17)</f>
        <v>862.27620622642883</v>
      </c>
      <c r="P17" s="69">
        <f>IF(RES_hh_tes!P17=0,0,1000*11630*RES_hh_tes!P17/RES_hh_num!P17)</f>
        <v>858.83979937007848</v>
      </c>
      <c r="Q17" s="69">
        <f>IF(RES_hh_tes!Q17=0,0,1000*11630*RES_hh_tes!Q17/RES_hh_num!Q17)</f>
        <v>861.30047668423663</v>
      </c>
      <c r="R17" s="69">
        <f>IF(RES_hh_tes!R17=0,0,1000*11630*RES_hh_tes!R17/RES_hh_num!R17)</f>
        <v>863.82125552756293</v>
      </c>
      <c r="S17" s="69">
        <f>IF(RES_hh_tes!S17=0,0,1000*11630*RES_hh_tes!S17/RES_hh_num!S17)</f>
        <v>912.67020407384632</v>
      </c>
      <c r="T17" s="69">
        <f>IF(RES_hh_tes!T17=0,0,1000*11630*RES_hh_tes!T17/RES_hh_num!T17)</f>
        <v>922.72964802657509</v>
      </c>
      <c r="U17" s="69">
        <f>IF(RES_hh_tes!U17=0,0,1000*11630*RES_hh_tes!U17/RES_hh_num!U17)</f>
        <v>911.30028894985026</v>
      </c>
      <c r="V17" s="69">
        <f>IF(RES_hh_tes!V17=0,0,1000*11630*RES_hh_tes!V17/RES_hh_num!V17)</f>
        <v>965.08001870396345</v>
      </c>
      <c r="W17" s="69">
        <f>IF(RES_hh_tes!W17=0,0,1000*11630*RES_hh_tes!W17/RES_hh_num!W17)</f>
        <v>1030.755102638715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731.51255450820088</v>
      </c>
      <c r="C18" s="72">
        <f>IF(RES_hh_tes!C18=0,0,1000*11630*RES_hh_tes!C18/RES_hh_num!C18)</f>
        <v>582.06857582637815</v>
      </c>
      <c r="D18" s="72">
        <f>IF(RES_hh_tes!D18=0,0,1000*11630*RES_hh_tes!D18/RES_hh_num!D18)</f>
        <v>747.70881723371247</v>
      </c>
      <c r="E18" s="72">
        <f>IF(RES_hh_tes!E18=0,0,1000*11630*RES_hh_tes!E18/RES_hh_num!E18)</f>
        <v>793.81236266263841</v>
      </c>
      <c r="F18" s="72">
        <f>IF(RES_hh_tes!F18=0,0,1000*11630*RES_hh_tes!F18/RES_hh_num!F18)</f>
        <v>701.96965037709106</v>
      </c>
      <c r="G18" s="72">
        <f>IF(RES_hh_tes!G18=0,0,1000*11630*RES_hh_tes!G18/RES_hh_num!G18)</f>
        <v>729.83932158588425</v>
      </c>
      <c r="H18" s="72">
        <f>IF(RES_hh_tes!H18=0,0,1000*11630*RES_hh_tes!H18/RES_hh_num!H18)</f>
        <v>787.97191069471796</v>
      </c>
      <c r="I18" s="72">
        <f>IF(RES_hh_tes!I18=0,0,1000*11630*RES_hh_tes!I18/RES_hh_num!I18)</f>
        <v>800.36854488634901</v>
      </c>
      <c r="J18" s="72">
        <f>IF(RES_hh_tes!J18=0,0,1000*11630*RES_hh_tes!J18/RES_hh_num!J18)</f>
        <v>872.44253600956142</v>
      </c>
      <c r="K18" s="72">
        <f>IF(RES_hh_tes!K18=0,0,1000*11630*RES_hh_tes!K18/RES_hh_num!K18)</f>
        <v>678.76599069044107</v>
      </c>
      <c r="L18" s="72">
        <f>IF(RES_hh_tes!L18=0,0,1000*11630*RES_hh_tes!L18/RES_hh_num!L18)</f>
        <v>915.48154887566091</v>
      </c>
      <c r="M18" s="72">
        <f>IF(RES_hh_tes!M18=0,0,1000*11630*RES_hh_tes!M18/RES_hh_num!M18)</f>
        <v>1133.0836216374998</v>
      </c>
      <c r="N18" s="72">
        <f>IF(RES_hh_tes!N18=0,0,1000*11630*RES_hh_tes!N18/RES_hh_num!N18)</f>
        <v>1101.7249566784358</v>
      </c>
      <c r="O18" s="72">
        <f>IF(RES_hh_tes!O18=0,0,1000*11630*RES_hh_tes!O18/RES_hh_num!O18)</f>
        <v>932.3249485205157</v>
      </c>
      <c r="P18" s="72">
        <f>IF(RES_hh_tes!P18=0,0,1000*11630*RES_hh_tes!P18/RES_hh_num!P18)</f>
        <v>657.52880265160093</v>
      </c>
      <c r="Q18" s="72">
        <f>IF(RES_hh_tes!Q18=0,0,1000*11630*RES_hh_tes!Q18/RES_hh_num!Q18)</f>
        <v>850.62711144765683</v>
      </c>
      <c r="R18" s="72">
        <f>IF(RES_hh_tes!R18=0,0,1000*11630*RES_hh_tes!R18/RES_hh_num!R18)</f>
        <v>937.68591802054118</v>
      </c>
      <c r="S18" s="72">
        <f>IF(RES_hh_tes!S18=0,0,1000*11630*RES_hh_tes!S18/RES_hh_num!S18)</f>
        <v>1015.0501043594047</v>
      </c>
      <c r="T18" s="72">
        <f>IF(RES_hh_tes!T18=0,0,1000*11630*RES_hh_tes!T18/RES_hh_num!T18)</f>
        <v>854.03924883784487</v>
      </c>
      <c r="U18" s="72">
        <f>IF(RES_hh_tes!U18=0,0,1000*11630*RES_hh_tes!U18/RES_hh_num!U18)</f>
        <v>819.85126371724823</v>
      </c>
      <c r="V18" s="72">
        <f>IF(RES_hh_tes!V18=0,0,1000*11630*RES_hh_tes!V18/RES_hh_num!V18)</f>
        <v>824.5630342885122</v>
      </c>
      <c r="W18" s="72">
        <f>IF(RES_hh_tes!W18=0,0,1000*11630*RES_hh_tes!W18/RES_hh_num!W18)</f>
        <v>1192.8742997614372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692.46477473606762</v>
      </c>
      <c r="C19" s="72">
        <f>IF(RES_hh_tes!C19=0,0,1000*11630*RES_hh_tes!C19/RES_hh_num!C19)</f>
        <v>720.41524338503393</v>
      </c>
      <c r="D19" s="72">
        <f>IF(RES_hh_tes!D19=0,0,1000*11630*RES_hh_tes!D19/RES_hh_num!D19)</f>
        <v>686.93874563483553</v>
      </c>
      <c r="E19" s="72">
        <f>IF(RES_hh_tes!E19=0,0,1000*11630*RES_hh_tes!E19/RES_hh_num!E19)</f>
        <v>711.54148741809558</v>
      </c>
      <c r="F19" s="72">
        <f>IF(RES_hh_tes!F19=0,0,1000*11630*RES_hh_tes!F19/RES_hh_num!F19)</f>
        <v>724.22482434769995</v>
      </c>
      <c r="G19" s="72">
        <f>IF(RES_hh_tes!G19=0,0,1000*11630*RES_hh_tes!G19/RES_hh_num!G19)</f>
        <v>745.14753752727449</v>
      </c>
      <c r="H19" s="72">
        <f>IF(RES_hh_tes!H19=0,0,1000*11630*RES_hh_tes!H19/RES_hh_num!H19)</f>
        <v>770.41569101776645</v>
      </c>
      <c r="I19" s="72">
        <f>IF(RES_hh_tes!I19=0,0,1000*11630*RES_hh_tes!I19/RES_hh_num!I19)</f>
        <v>791.09090185112791</v>
      </c>
      <c r="J19" s="72">
        <f>IF(RES_hh_tes!J19=0,0,1000*11630*RES_hh_tes!J19/RES_hh_num!J19)</f>
        <v>830.50750031994119</v>
      </c>
      <c r="K19" s="72">
        <f>IF(RES_hh_tes!K19=0,0,1000*11630*RES_hh_tes!K19/RES_hh_num!K19)</f>
        <v>874.27184765391917</v>
      </c>
      <c r="L19" s="72">
        <f>IF(RES_hh_tes!L19=0,0,1000*11630*RES_hh_tes!L19/RES_hh_num!L19)</f>
        <v>905.29437213707979</v>
      </c>
      <c r="M19" s="72">
        <f>IF(RES_hh_tes!M19=0,0,1000*11630*RES_hh_tes!M19/RES_hh_num!M19)</f>
        <v>945.93104838746876</v>
      </c>
      <c r="N19" s="72">
        <f>IF(RES_hh_tes!N19=0,0,1000*11630*RES_hh_tes!N19/RES_hh_num!N19)</f>
        <v>909.81696477050684</v>
      </c>
      <c r="O19" s="72">
        <f>IF(RES_hh_tes!O19=0,0,1000*11630*RES_hh_tes!O19/RES_hh_num!O19)</f>
        <v>872.9853516942369</v>
      </c>
      <c r="P19" s="72">
        <f>IF(RES_hh_tes!P19=0,0,1000*11630*RES_hh_tes!P19/RES_hh_num!P19)</f>
        <v>888.108463912253</v>
      </c>
      <c r="Q19" s="72">
        <f>IF(RES_hh_tes!Q19=0,0,1000*11630*RES_hh_tes!Q19/RES_hh_num!Q19)</f>
        <v>893.07368077295155</v>
      </c>
      <c r="R19" s="72">
        <f>IF(RES_hh_tes!R19=0,0,1000*11630*RES_hh_tes!R19/RES_hh_num!R19)</f>
        <v>835.3819204626185</v>
      </c>
      <c r="S19" s="72">
        <f>IF(RES_hh_tes!S19=0,0,1000*11630*RES_hh_tes!S19/RES_hh_num!S19)</f>
        <v>870.8191923886576</v>
      </c>
      <c r="T19" s="72">
        <f>IF(RES_hh_tes!T19=0,0,1000*11630*RES_hh_tes!T19/RES_hh_num!T19)</f>
        <v>904.59714331708153</v>
      </c>
      <c r="U19" s="72">
        <f>IF(RES_hh_tes!U19=0,0,1000*11630*RES_hh_tes!U19/RES_hh_num!U19)</f>
        <v>890.63733052428347</v>
      </c>
      <c r="V19" s="72">
        <f>IF(RES_hh_tes!V19=0,0,1000*11630*RES_hh_tes!V19/RES_hh_num!V19)</f>
        <v>973.94610285212059</v>
      </c>
      <c r="W19" s="72">
        <f>IF(RES_hh_tes!W19=0,0,1000*11630*RES_hh_tes!W19/RES_hh_num!W19)</f>
        <v>1030.9442789646878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460.28956932787383</v>
      </c>
      <c r="C21" s="72">
        <f>IF(RES_hh_tes!C21=0,0,1000*11630*RES_hh_tes!C21/RES_hh_num!C21)</f>
        <v>787.64584132032383</v>
      </c>
      <c r="D21" s="72">
        <f>IF(RES_hh_tes!D21=0,0,1000*11630*RES_hh_tes!D21/RES_hh_num!D21)</f>
        <v>476.62575919122366</v>
      </c>
      <c r="E21" s="72">
        <f>IF(RES_hh_tes!E21=0,0,1000*11630*RES_hh_tes!E21/RES_hh_num!E21)</f>
        <v>494.42173738005903</v>
      </c>
      <c r="F21" s="72">
        <f>IF(RES_hh_tes!F21=0,0,1000*11630*RES_hh_tes!F21/RES_hh_num!F21)</f>
        <v>501.88500283455181</v>
      </c>
      <c r="G21" s="72">
        <f>IF(RES_hh_tes!G21=0,0,1000*11630*RES_hh_tes!G21/RES_hh_num!G21)</f>
        <v>706.65256711408779</v>
      </c>
      <c r="H21" s="72">
        <f>IF(RES_hh_tes!H21=0,0,1000*11630*RES_hh_tes!H21/RES_hh_num!H21)</f>
        <v>764.88313565182557</v>
      </c>
      <c r="I21" s="72">
        <f>IF(RES_hh_tes!I21=0,0,1000*11630*RES_hh_tes!I21/RES_hh_num!I21)</f>
        <v>799.28345864827963</v>
      </c>
      <c r="J21" s="72">
        <f>IF(RES_hh_tes!J21=0,0,1000*11630*RES_hh_tes!J21/RES_hh_num!J21)</f>
        <v>829.19092305696381</v>
      </c>
      <c r="K21" s="72">
        <f>IF(RES_hh_tes!K21=0,0,1000*11630*RES_hh_tes!K21/RES_hh_num!K21)</f>
        <v>1002.4784988240484</v>
      </c>
      <c r="L21" s="72">
        <f>IF(RES_hh_tes!L21=0,0,1000*11630*RES_hh_tes!L21/RES_hh_num!L21)</f>
        <v>894.33056633792046</v>
      </c>
      <c r="M21" s="72">
        <f>IF(RES_hh_tes!M21=0,0,1000*11630*RES_hh_tes!M21/RES_hh_num!M21)</f>
        <v>958.28194894503395</v>
      </c>
      <c r="N21" s="72">
        <f>IF(RES_hh_tes!N21=0,0,1000*11630*RES_hh_tes!N21/RES_hh_num!N21)</f>
        <v>934.13574941170475</v>
      </c>
      <c r="O21" s="72">
        <f>IF(RES_hh_tes!O21=0,0,1000*11630*RES_hh_tes!O21/RES_hh_num!O21)</f>
        <v>770.03159657119795</v>
      </c>
      <c r="P21" s="72">
        <f>IF(RES_hh_tes!P21=0,0,1000*11630*RES_hh_tes!P21/RES_hh_num!P21)</f>
        <v>697.45181658586614</v>
      </c>
      <c r="Q21" s="72">
        <f>IF(RES_hh_tes!Q21=0,0,1000*11630*RES_hh_tes!Q21/RES_hh_num!Q21)</f>
        <v>927.0701379688461</v>
      </c>
      <c r="R21" s="72">
        <f>IF(RES_hh_tes!R21=0,0,1000*11630*RES_hh_tes!R21/RES_hh_num!R21)</f>
        <v>912.42016316799925</v>
      </c>
      <c r="S21" s="72">
        <f>IF(RES_hh_tes!S21=0,0,1000*11630*RES_hh_tes!S21/RES_hh_num!S21)</f>
        <v>861.76458908842403</v>
      </c>
      <c r="T21" s="72">
        <f>IF(RES_hh_tes!T21=0,0,1000*11630*RES_hh_tes!T21/RES_hh_num!T21)</f>
        <v>936.19581482709043</v>
      </c>
      <c r="U21" s="72">
        <f>IF(RES_hh_tes!U21=0,0,1000*11630*RES_hh_tes!U21/RES_hh_num!U21)</f>
        <v>922.3477675410802</v>
      </c>
      <c r="V21" s="72">
        <f>IF(RES_hh_tes!V21=0,0,1000*11630*RES_hh_tes!V21/RES_hh_num!V21)</f>
        <v>968.88923079906783</v>
      </c>
      <c r="W21" s="72">
        <f>IF(RES_hh_tes!W21=0,0,1000*11630*RES_hh_tes!W21/RES_hh_num!W21)</f>
        <v>1048.2856320192009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648.72102078232206</v>
      </c>
      <c r="C22" s="72">
        <f>IF(RES_hh_tes!C22=0,0,1000*11630*RES_hh_tes!C22/RES_hh_num!C22)</f>
        <v>724.52478357183304</v>
      </c>
      <c r="D22" s="72">
        <f>IF(RES_hh_tes!D22=0,0,1000*11630*RES_hh_tes!D22/RES_hh_num!D22)</f>
        <v>707.90897202055305</v>
      </c>
      <c r="E22" s="72">
        <f>IF(RES_hh_tes!E22=0,0,1000*11630*RES_hh_tes!E22/RES_hh_num!E22)</f>
        <v>664.28687008358668</v>
      </c>
      <c r="F22" s="72">
        <f>IF(RES_hh_tes!F22=0,0,1000*11630*RES_hh_tes!F22/RES_hh_num!F22)</f>
        <v>742.88826961393602</v>
      </c>
      <c r="G22" s="72">
        <f>IF(RES_hh_tes!G22=0,0,1000*11630*RES_hh_tes!G22/RES_hh_num!G22)</f>
        <v>757.90722344799053</v>
      </c>
      <c r="H22" s="72">
        <f>IF(RES_hh_tes!H22=0,0,1000*11630*RES_hh_tes!H22/RES_hh_num!H22)</f>
        <v>749.08511667154607</v>
      </c>
      <c r="I22" s="72">
        <f>IF(RES_hh_tes!I22=0,0,1000*11630*RES_hh_tes!I22/RES_hh_num!I22)</f>
        <v>767.35016878175293</v>
      </c>
      <c r="J22" s="72">
        <f>IF(RES_hh_tes!J22=0,0,1000*11630*RES_hh_tes!J22/RES_hh_num!J22)</f>
        <v>838.51496471069447</v>
      </c>
      <c r="K22" s="72">
        <f>IF(RES_hh_tes!K22=0,0,1000*11630*RES_hh_tes!K22/RES_hh_num!K22)</f>
        <v>905.22726061352637</v>
      </c>
      <c r="L22" s="72">
        <f>IF(RES_hh_tes!L22=0,0,1000*11630*RES_hh_tes!L22/RES_hh_num!L22)</f>
        <v>920.91536965131331</v>
      </c>
      <c r="M22" s="72">
        <f>IF(RES_hh_tes!M22=0,0,1000*11630*RES_hh_tes!M22/RES_hh_num!M22)</f>
        <v>958.28223153068916</v>
      </c>
      <c r="N22" s="72">
        <f>IF(RES_hh_tes!N22=0,0,1000*11630*RES_hh_tes!N22/RES_hh_num!N22)</f>
        <v>972.68200743342572</v>
      </c>
      <c r="O22" s="72">
        <f>IF(RES_hh_tes!O22=0,0,1000*11630*RES_hh_tes!O22/RES_hh_num!O22)</f>
        <v>972.27272160162499</v>
      </c>
      <c r="P22" s="72">
        <f>IF(RES_hh_tes!P22=0,0,1000*11630*RES_hh_tes!P22/RES_hh_num!P22)</f>
        <v>971.25832987475496</v>
      </c>
      <c r="Q22" s="72">
        <f>IF(RES_hh_tes!Q22=0,0,1000*11630*RES_hh_tes!Q22/RES_hh_num!Q22)</f>
        <v>764.73779547312381</v>
      </c>
      <c r="R22" s="72">
        <f>IF(RES_hh_tes!R22=0,0,1000*11630*RES_hh_tes!R22/RES_hh_num!R22)</f>
        <v>860.13543861072151</v>
      </c>
      <c r="S22" s="72">
        <f>IF(RES_hh_tes!S22=0,0,1000*11630*RES_hh_tes!S22/RES_hh_num!S22)</f>
        <v>913.37508736167183</v>
      </c>
      <c r="T22" s="72">
        <f>IF(RES_hh_tes!T22=0,0,1000*11630*RES_hh_tes!T22/RES_hh_num!T22)</f>
        <v>902.43123485490503</v>
      </c>
      <c r="U22" s="72">
        <f>IF(RES_hh_tes!U22=0,0,1000*11630*RES_hh_tes!U22/RES_hh_num!U22)</f>
        <v>884.25792937203983</v>
      </c>
      <c r="V22" s="72">
        <f>IF(RES_hh_tes!V22=0,0,1000*11630*RES_hh_tes!V22/RES_hh_num!V22)</f>
        <v>1070.6880660413656</v>
      </c>
      <c r="W22" s="72">
        <f>IF(RES_hh_tes!W22=0,0,1000*11630*RES_hh_tes!W22/RES_hh_num!W22)</f>
        <v>968.48092778824093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661.12871255919708</v>
      </c>
      <c r="C24" s="72">
        <f>IF(RES_hh_tes!C24=0,0,1000*11630*RES_hh_tes!C24/RES_hh_num!C24)</f>
        <v>767.98079937169689</v>
      </c>
      <c r="D24" s="72">
        <f>IF(RES_hh_tes!D24=0,0,1000*11630*RES_hh_tes!D24/RES_hh_num!D24)</f>
        <v>652.98765280382224</v>
      </c>
      <c r="E24" s="72">
        <f>IF(RES_hh_tes!E24=0,0,1000*11630*RES_hh_tes!E24/RES_hh_num!E24)</f>
        <v>695.94363841135191</v>
      </c>
      <c r="F24" s="72">
        <f>IF(RES_hh_tes!F24=0,0,1000*11630*RES_hh_tes!F24/RES_hh_num!F24)</f>
        <v>723.03941673175461</v>
      </c>
      <c r="G24" s="72">
        <f>IF(RES_hh_tes!G24=0,0,1000*11630*RES_hh_tes!G24/RES_hh_num!G24)</f>
        <v>792.37751150597171</v>
      </c>
      <c r="H24" s="72">
        <f>IF(RES_hh_tes!H24=0,0,1000*11630*RES_hh_tes!H24/RES_hh_num!H24)</f>
        <v>762.79019936946816</v>
      </c>
      <c r="I24" s="72">
        <f>IF(RES_hh_tes!I24=0,0,1000*11630*RES_hh_tes!I24/RES_hh_num!I24)</f>
        <v>775.62408058883977</v>
      </c>
      <c r="J24" s="72">
        <f>IF(RES_hh_tes!J24=0,0,1000*11630*RES_hh_tes!J24/RES_hh_num!J24)</f>
        <v>809.74175722425991</v>
      </c>
      <c r="K24" s="72">
        <f>IF(RES_hh_tes!K24=0,0,1000*11630*RES_hh_tes!K24/RES_hh_num!K24)</f>
        <v>919.65379784497441</v>
      </c>
      <c r="L24" s="72">
        <f>IF(RES_hh_tes!L24=0,0,1000*11630*RES_hh_tes!L24/RES_hh_num!L24)</f>
        <v>904.77562056490535</v>
      </c>
      <c r="M24" s="72">
        <f>IF(RES_hh_tes!M24=0,0,1000*11630*RES_hh_tes!M24/RES_hh_num!M24)</f>
        <v>922.44737701924566</v>
      </c>
      <c r="N24" s="72">
        <f>IF(RES_hh_tes!N24=0,0,1000*11630*RES_hh_tes!N24/RES_hh_num!N24)</f>
        <v>898.74015230891723</v>
      </c>
      <c r="O24" s="72">
        <f>IF(RES_hh_tes!O24=0,0,1000*11630*RES_hh_tes!O24/RES_hh_num!O24)</f>
        <v>837.75377187641561</v>
      </c>
      <c r="P24" s="72">
        <f>IF(RES_hh_tes!P24=0,0,1000*11630*RES_hh_tes!P24/RES_hh_num!P24)</f>
        <v>827.33023656486046</v>
      </c>
      <c r="Q24" s="72">
        <f>IF(RES_hh_tes!Q24=0,0,1000*11630*RES_hh_tes!Q24/RES_hh_num!Q24)</f>
        <v>918.9218117381173</v>
      </c>
      <c r="R24" s="72">
        <f>IF(RES_hh_tes!R24=0,0,1000*11630*RES_hh_tes!R24/RES_hh_num!R24)</f>
        <v>853.30865206414626</v>
      </c>
      <c r="S24" s="72">
        <f>IF(RES_hh_tes!S24=0,0,1000*11630*RES_hh_tes!S24/RES_hh_num!S24)</f>
        <v>918.0852716845236</v>
      </c>
      <c r="T24" s="72">
        <f>IF(RES_hh_tes!T24=0,0,1000*11630*RES_hh_tes!T24/RES_hh_num!T24)</f>
        <v>931.31906374252708</v>
      </c>
      <c r="U24" s="72">
        <f>IF(RES_hh_tes!U24=0,0,1000*11630*RES_hh_tes!U24/RES_hh_num!U24)</f>
        <v>906.8232324285342</v>
      </c>
      <c r="V24" s="72">
        <f>IF(RES_hh_tes!V24=0,0,1000*11630*RES_hh_tes!V24/RES_hh_num!V24)</f>
        <v>948.67626464119246</v>
      </c>
      <c r="W24" s="72">
        <f>IF(RES_hh_tes!W24=0,0,1000*11630*RES_hh_tes!W24/RES_hh_num!W24)</f>
        <v>1039.4843356845729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706.90203017094825</v>
      </c>
      <c r="C25" s="74">
        <f>IF(RES_hh_tes!C25=0,0,1000*11630*RES_hh_tes!C25/RES_hh_num!C25)</f>
        <v>661.69174333713181</v>
      </c>
      <c r="D25" s="74">
        <f>IF(RES_hh_tes!D25=0,0,1000*11630*RES_hh_tes!D25/RES_hh_num!D25)</f>
        <v>747.99484935534372</v>
      </c>
      <c r="E25" s="74">
        <f>IF(RES_hh_tes!E25=0,0,1000*11630*RES_hh_tes!E25/RES_hh_num!E25)</f>
        <v>727.1324229992963</v>
      </c>
      <c r="F25" s="74">
        <f>IF(RES_hh_tes!F25=0,0,1000*11630*RES_hh_tes!F25/RES_hh_num!F25)</f>
        <v>708.34052115680834</v>
      </c>
      <c r="G25" s="74">
        <f>IF(RES_hh_tes!G25=0,0,1000*11630*RES_hh_tes!G25/RES_hh_num!G25)</f>
        <v>749.76996082521293</v>
      </c>
      <c r="H25" s="74">
        <f>IF(RES_hh_tes!H25=0,0,1000*11630*RES_hh_tes!H25/RES_hh_num!H25)</f>
        <v>770.85292261930419</v>
      </c>
      <c r="I25" s="74">
        <f>IF(RES_hh_tes!I25=0,0,1000*11630*RES_hh_tes!I25/RES_hh_num!I25)</f>
        <v>758.60443023579978</v>
      </c>
      <c r="J25" s="74">
        <f>IF(RES_hh_tes!J25=0,0,1000*11630*RES_hh_tes!J25/RES_hh_num!J25)</f>
        <v>848.04129066212658</v>
      </c>
      <c r="K25" s="74">
        <f>IF(RES_hh_tes!K25=0,0,1000*11630*RES_hh_tes!K25/RES_hh_num!K25)</f>
        <v>880.52254662870109</v>
      </c>
      <c r="L25" s="74">
        <f>IF(RES_hh_tes!L25=0,0,1000*11630*RES_hh_tes!L25/RES_hh_num!L25)</f>
        <v>876.0167958661649</v>
      </c>
      <c r="M25" s="74">
        <f>IF(RES_hh_tes!M25=0,0,1000*11630*RES_hh_tes!M25/RES_hh_num!M25)</f>
        <v>910.48855609538157</v>
      </c>
      <c r="N25" s="74">
        <f>IF(RES_hh_tes!N25=0,0,1000*11630*RES_hh_tes!N25/RES_hh_num!N25)</f>
        <v>838.07322814455767</v>
      </c>
      <c r="O25" s="74">
        <f>IF(RES_hh_tes!O25=0,0,1000*11630*RES_hh_tes!O25/RES_hh_num!O25)</f>
        <v>807.11221635955587</v>
      </c>
      <c r="P25" s="74">
        <f>IF(RES_hh_tes!P25=0,0,1000*11630*RES_hh_tes!P25/RES_hh_num!P25)</f>
        <v>809.05667789566166</v>
      </c>
      <c r="Q25" s="74">
        <f>IF(RES_hh_tes!Q25=0,0,1000*11630*RES_hh_tes!Q25/RES_hh_num!Q25)</f>
        <v>792.17314537807374</v>
      </c>
      <c r="R25" s="74">
        <f>IF(RES_hh_tes!R25=0,0,1000*11630*RES_hh_tes!R25/RES_hh_num!R25)</f>
        <v>810.05192212333134</v>
      </c>
      <c r="S25" s="74">
        <f>IF(RES_hh_tes!S25=0,0,1000*11630*RES_hh_tes!S25/RES_hh_num!S25)</f>
        <v>854.96265465446152</v>
      </c>
      <c r="T25" s="74">
        <f>IF(RES_hh_tes!T25=0,0,1000*11630*RES_hh_tes!T25/RES_hh_num!T25)</f>
        <v>862.26582507141961</v>
      </c>
      <c r="U25" s="74">
        <f>IF(RES_hh_tes!U25=0,0,1000*11630*RES_hh_tes!U25/RES_hh_num!U25)</f>
        <v>852.92340277578649</v>
      </c>
      <c r="V25" s="74">
        <f>IF(RES_hh_tes!V25=0,0,1000*11630*RES_hh_tes!V25/RES_hh_num!V25)</f>
        <v>900.10203544609271</v>
      </c>
      <c r="W25" s="74">
        <f>IF(RES_hh_tes!W25=0,0,1000*11630*RES_hh_tes!W25/RES_hh_num!W25)</f>
        <v>961.69047724221173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600.58136275915172</v>
      </c>
      <c r="M26" s="77">
        <f>IF(RES_hh_tes!M26=0,0,1000*11630*RES_hh_tes!M26/RES_hh_num!M26)</f>
        <v>639.76207767057429</v>
      </c>
      <c r="N26" s="77">
        <f>IF(RES_hh_tes!N26=0,0,1000*11630*RES_hh_tes!N26/RES_hh_num!N26)</f>
        <v>610.82924341895591</v>
      </c>
      <c r="O26" s="77">
        <f>IF(RES_hh_tes!O26=0,0,1000*11630*RES_hh_tes!O26/RES_hh_num!O26)</f>
        <v>580.58277318886519</v>
      </c>
      <c r="P26" s="77">
        <f>IF(RES_hh_tes!P26=0,0,1000*11630*RES_hh_tes!P26/RES_hh_num!P26)</f>
        <v>575.39461953956652</v>
      </c>
      <c r="Q26" s="77">
        <f>IF(RES_hh_tes!Q26=0,0,1000*11630*RES_hh_tes!Q26/RES_hh_num!Q26)</f>
        <v>585.97894648899069</v>
      </c>
      <c r="R26" s="77">
        <f>IF(RES_hh_tes!R26=0,0,1000*11630*RES_hh_tes!R26/RES_hh_num!R26)</f>
        <v>579.3688079836046</v>
      </c>
      <c r="S26" s="77">
        <f>IF(RES_hh_tes!S26=0,0,1000*11630*RES_hh_tes!S26/RES_hh_num!S26)</f>
        <v>592.29578781238956</v>
      </c>
      <c r="T26" s="77">
        <f>IF(RES_hh_tes!T26=0,0,1000*11630*RES_hh_tes!T26/RES_hh_num!T26)</f>
        <v>620.71812644938109</v>
      </c>
      <c r="U26" s="77">
        <f>IF(RES_hh_tes!U26=0,0,1000*11630*RES_hh_tes!U26/RES_hh_num!U26)</f>
        <v>620.65756521569983</v>
      </c>
      <c r="V26" s="77">
        <f>IF(RES_hh_tes!V26=0,0,1000*11630*RES_hh_tes!V26/RES_hh_num!V26)</f>
        <v>650.92779895744104</v>
      </c>
      <c r="W26" s="77">
        <f>IF(RES_hh_tes!W26=0,0,1000*11630*RES_hh_tes!W26/RES_hh_num!W26)</f>
        <v>692.46055847355137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454.38168474530482</v>
      </c>
      <c r="C27" s="69">
        <f>IF(RES_hh_tes!C27=0,0,1000*11630*RES_hh_tes!C27/RES_hh_num!C27)</f>
        <v>456.49031289561651</v>
      </c>
      <c r="D27" s="69">
        <f>IF(RES_hh_tes!D27=0,0,1000*11630*RES_hh_tes!D27/RES_hh_num!D27)</f>
        <v>459.29020083867329</v>
      </c>
      <c r="E27" s="69">
        <f>IF(RES_hh_tes!E27=0,0,1000*11630*RES_hh_tes!E27/RES_hh_num!E27)</f>
        <v>473.33512375098474</v>
      </c>
      <c r="F27" s="69">
        <f>IF(RES_hh_tes!F27=0,0,1000*11630*RES_hh_tes!F27/RES_hh_num!F27)</f>
        <v>494.13445875678258</v>
      </c>
      <c r="G27" s="69">
        <f>IF(RES_hh_tes!G27=0,0,1000*11630*RES_hh_tes!G27/RES_hh_num!G27)</f>
        <v>493.00511183180186</v>
      </c>
      <c r="H27" s="69">
        <f>IF(RES_hh_tes!H27=0,0,1000*11630*RES_hh_tes!H27/RES_hh_num!H27)</f>
        <v>505.27503844458704</v>
      </c>
      <c r="I27" s="69">
        <f>IF(RES_hh_tes!I27=0,0,1000*11630*RES_hh_tes!I27/RES_hh_num!I27)</f>
        <v>517.40489401173511</v>
      </c>
      <c r="J27" s="69">
        <f>IF(RES_hh_tes!J27=0,0,1000*11630*RES_hh_tes!J27/RES_hh_num!J27)</f>
        <v>524.14911722676004</v>
      </c>
      <c r="K27" s="69">
        <f>IF(RES_hh_tes!K27=0,0,1000*11630*RES_hh_tes!K27/RES_hh_num!K27)</f>
        <v>530.61644712994848</v>
      </c>
      <c r="L27" s="69">
        <f>IF(RES_hh_tes!L27=0,0,1000*11630*RES_hh_tes!L27/RES_hh_num!L27)</f>
        <v>524.4142782833917</v>
      </c>
      <c r="M27" s="69">
        <f>IF(RES_hh_tes!M27=0,0,1000*11630*RES_hh_tes!M27/RES_hh_num!M27)</f>
        <v>562.57618365647591</v>
      </c>
      <c r="N27" s="69">
        <f>IF(RES_hh_tes!N27=0,0,1000*11630*RES_hh_tes!N27/RES_hh_num!N27)</f>
        <v>525.96594096335048</v>
      </c>
      <c r="O27" s="69">
        <f>IF(RES_hh_tes!O27=0,0,1000*11630*RES_hh_tes!O27/RES_hh_num!O27)</f>
        <v>503.51875158099932</v>
      </c>
      <c r="P27" s="69">
        <f>IF(RES_hh_tes!P27=0,0,1000*11630*RES_hh_tes!P27/RES_hh_num!P27)</f>
        <v>490.81043669641195</v>
      </c>
      <c r="Q27" s="69">
        <f>IF(RES_hh_tes!Q27=0,0,1000*11630*RES_hh_tes!Q27/RES_hh_num!Q27)</f>
        <v>552.4808292469429</v>
      </c>
      <c r="R27" s="69">
        <f>IF(RES_hh_tes!R27=0,0,1000*11630*RES_hh_tes!R27/RES_hh_num!R27)</f>
        <v>547.87315745857177</v>
      </c>
      <c r="S27" s="69">
        <f>IF(RES_hh_tes!S27=0,0,1000*11630*RES_hh_tes!S27/RES_hh_num!S27)</f>
        <v>562.06352192918678</v>
      </c>
      <c r="T27" s="69">
        <f>IF(RES_hh_tes!T27=0,0,1000*11630*RES_hh_tes!T27/RES_hh_num!T27)</f>
        <v>553.57122517801668</v>
      </c>
      <c r="U27" s="69">
        <f>IF(RES_hh_tes!U27=0,0,1000*11630*RES_hh_tes!U27/RES_hh_num!U27)</f>
        <v>546.82249840866507</v>
      </c>
      <c r="V27" s="69">
        <f>IF(RES_hh_tes!V27=0,0,1000*11630*RES_hh_tes!V27/RES_hh_num!V27)</f>
        <v>584.30783703400255</v>
      </c>
      <c r="W27" s="69">
        <f>IF(RES_hh_tes!W27=0,0,1000*11630*RES_hh_tes!W27/RES_hh_num!W27)</f>
        <v>612.58385372036173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498.57335883649858</v>
      </c>
      <c r="C28" s="72">
        <f>IF(RES_hh_tes!C28=0,0,1000*11630*RES_hh_tes!C28/RES_hh_num!C28)</f>
        <v>361.06351127082337</v>
      </c>
      <c r="D28" s="72">
        <f>IF(RES_hh_tes!D28=0,0,1000*11630*RES_hh_tes!D28/RES_hh_num!D28)</f>
        <v>539.20325939324277</v>
      </c>
      <c r="E28" s="72">
        <f>IF(RES_hh_tes!E28=0,0,1000*11630*RES_hh_tes!E28/RES_hh_num!E28)</f>
        <v>586.99825040966164</v>
      </c>
      <c r="F28" s="72">
        <f>IF(RES_hh_tes!F28=0,0,1000*11630*RES_hh_tes!F28/RES_hh_num!F28)</f>
        <v>516.25844131262932</v>
      </c>
      <c r="G28" s="72">
        <f>IF(RES_hh_tes!G28=0,0,1000*11630*RES_hh_tes!G28/RES_hh_num!G28)</f>
        <v>470.397879645047</v>
      </c>
      <c r="H28" s="72">
        <f>IF(RES_hh_tes!H28=0,0,1000*11630*RES_hh_tes!H28/RES_hh_num!H28)</f>
        <v>518.67097759851868</v>
      </c>
      <c r="I28" s="72">
        <f>IF(RES_hh_tes!I28=0,0,1000*11630*RES_hh_tes!I28/RES_hh_num!I28)</f>
        <v>537.64550152893878</v>
      </c>
      <c r="J28" s="72">
        <f>IF(RES_hh_tes!J28=0,0,1000*11630*RES_hh_tes!J28/RES_hh_num!J28)</f>
        <v>541.49427285196953</v>
      </c>
      <c r="K28" s="72">
        <f>IF(RES_hh_tes!K28=0,0,1000*11630*RES_hh_tes!K28/RES_hh_num!K28)</f>
        <v>431.38552969824747</v>
      </c>
      <c r="L28" s="72">
        <f>IF(RES_hh_tes!L28=0,0,1000*11630*RES_hh_tes!L28/RES_hh_num!L28)</f>
        <v>544.09055997624012</v>
      </c>
      <c r="M28" s="72">
        <f>IF(RES_hh_tes!M28=0,0,1000*11630*RES_hh_tes!M28/RES_hh_num!M28)</f>
        <v>572.15118477637736</v>
      </c>
      <c r="N28" s="72">
        <f>IF(RES_hh_tes!N28=0,0,1000*11630*RES_hh_tes!N28/RES_hh_num!N28)</f>
        <v>569.13307123294408</v>
      </c>
      <c r="O28" s="72">
        <f>IF(RES_hh_tes!O28=0,0,1000*11630*RES_hh_tes!O28/RES_hh_num!O28)</f>
        <v>552.32268291995422</v>
      </c>
      <c r="P28" s="72">
        <f>IF(RES_hh_tes!P28=0,0,1000*11630*RES_hh_tes!P28/RES_hh_num!P28)</f>
        <v>522.30703474901929</v>
      </c>
      <c r="Q28" s="72">
        <f>IF(RES_hh_tes!Q28=0,0,1000*11630*RES_hh_tes!Q28/RES_hh_num!Q28)</f>
        <v>298.35388327721449</v>
      </c>
      <c r="R28" s="72">
        <f>IF(RES_hh_tes!R28=0,0,1000*11630*RES_hh_tes!R28/RES_hh_num!R28)</f>
        <v>479.36440507124888</v>
      </c>
      <c r="S28" s="72">
        <f>IF(RES_hh_tes!S28=0,0,1000*11630*RES_hh_tes!S28/RES_hh_num!S28)</f>
        <v>628.5717015158441</v>
      </c>
      <c r="T28" s="72">
        <f>IF(RES_hh_tes!T28=0,0,1000*11630*RES_hh_tes!T28/RES_hh_num!T28)</f>
        <v>518.25134510455121</v>
      </c>
      <c r="U28" s="72">
        <f>IF(RES_hh_tes!U28=0,0,1000*11630*RES_hh_tes!U28/RES_hh_num!U28)</f>
        <v>508.76991605710344</v>
      </c>
      <c r="V28" s="72">
        <f>IF(RES_hh_tes!V28=0,0,1000*11630*RES_hh_tes!V28/RES_hh_num!V28)</f>
        <v>528.28003637819575</v>
      </c>
      <c r="W28" s="72">
        <f>IF(RES_hh_tes!W28=0,0,1000*11630*RES_hh_tes!W28/RES_hh_num!W28)</f>
        <v>668.31724945732481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425.58330528237497</v>
      </c>
      <c r="C29" s="72">
        <f>IF(RES_hh_tes!C29=0,0,1000*11630*RES_hh_tes!C29/RES_hh_num!C29)</f>
        <v>455.38834962950807</v>
      </c>
      <c r="D29" s="72">
        <f>IF(RES_hh_tes!D29=0,0,1000*11630*RES_hh_tes!D29/RES_hh_num!D29)</f>
        <v>438.87231073280799</v>
      </c>
      <c r="E29" s="72">
        <f>IF(RES_hh_tes!E29=0,0,1000*11630*RES_hh_tes!E29/RES_hh_num!E29)</f>
        <v>505.80134467572901</v>
      </c>
      <c r="F29" s="72">
        <f>IF(RES_hh_tes!F29=0,0,1000*11630*RES_hh_tes!F29/RES_hh_num!F29)</f>
        <v>521.91450345002238</v>
      </c>
      <c r="G29" s="72">
        <f>IF(RES_hh_tes!G29=0,0,1000*11630*RES_hh_tes!G29/RES_hh_num!G29)</f>
        <v>513.83807081769453</v>
      </c>
      <c r="H29" s="72">
        <f>IF(RES_hh_tes!H29=0,0,1000*11630*RES_hh_tes!H29/RES_hh_num!H29)</f>
        <v>543.35465853257551</v>
      </c>
      <c r="I29" s="72">
        <f>IF(RES_hh_tes!I29=0,0,1000*11630*RES_hh_tes!I29/RES_hh_num!I29)</f>
        <v>513.60352175530033</v>
      </c>
      <c r="J29" s="72">
        <f>IF(RES_hh_tes!J29=0,0,1000*11630*RES_hh_tes!J29/RES_hh_num!J29)</f>
        <v>476.59837731865275</v>
      </c>
      <c r="K29" s="72">
        <f>IF(RES_hh_tes!K29=0,0,1000*11630*RES_hh_tes!K29/RES_hh_num!K29)</f>
        <v>533.01974827715026</v>
      </c>
      <c r="L29" s="72">
        <f>IF(RES_hh_tes!L29=0,0,1000*11630*RES_hh_tes!L29/RES_hh_num!L29)</f>
        <v>465.4000400777212</v>
      </c>
      <c r="M29" s="72">
        <f>IF(RES_hh_tes!M29=0,0,1000*11630*RES_hh_tes!M29/RES_hh_num!M29)</f>
        <v>582.30802482101126</v>
      </c>
      <c r="N29" s="72">
        <f>IF(RES_hh_tes!N29=0,0,1000*11630*RES_hh_tes!N29/RES_hh_num!N29)</f>
        <v>525.11855787339744</v>
      </c>
      <c r="O29" s="72">
        <f>IF(RES_hh_tes!O29=0,0,1000*11630*RES_hh_tes!O29/RES_hh_num!O29)</f>
        <v>497.38537177551632</v>
      </c>
      <c r="P29" s="72">
        <f>IF(RES_hh_tes!P29=0,0,1000*11630*RES_hh_tes!P29/RES_hh_num!P29)</f>
        <v>459.30995261145802</v>
      </c>
      <c r="Q29" s="72">
        <f>IF(RES_hh_tes!Q29=0,0,1000*11630*RES_hh_tes!Q29/RES_hh_num!Q29)</f>
        <v>658.18181595003762</v>
      </c>
      <c r="R29" s="72">
        <f>IF(RES_hh_tes!R29=0,0,1000*11630*RES_hh_tes!R29/RES_hh_num!R29)</f>
        <v>551.29121034203342</v>
      </c>
      <c r="S29" s="72">
        <f>IF(RES_hh_tes!S29=0,0,1000*11630*RES_hh_tes!S29/RES_hh_num!S29)</f>
        <v>540.09965642887983</v>
      </c>
      <c r="T29" s="72">
        <f>IF(RES_hh_tes!T29=0,0,1000*11630*RES_hh_tes!T29/RES_hh_num!T29)</f>
        <v>549.60787685301466</v>
      </c>
      <c r="U29" s="72">
        <f>IF(RES_hh_tes!U29=0,0,1000*11630*RES_hh_tes!U29/RES_hh_num!U29)</f>
        <v>530.32665237976926</v>
      </c>
      <c r="V29" s="72">
        <f>IF(RES_hh_tes!V29=0,0,1000*11630*RES_hh_tes!V29/RES_hh_num!V29)</f>
        <v>580.73787482474881</v>
      </c>
      <c r="W29" s="72">
        <f>IF(RES_hh_tes!W29=0,0,1000*11630*RES_hh_tes!W29/RES_hh_num!W29)</f>
        <v>610.55628650073197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196.18757687714739</v>
      </c>
      <c r="C30" s="72">
        <f>IF(RES_hh_tes!C30=0,0,1000*11630*RES_hh_tes!C30/RES_hh_num!C30)</f>
        <v>481.24528488502847</v>
      </c>
      <c r="D30" s="72">
        <f>IF(RES_hh_tes!D30=0,0,1000*11630*RES_hh_tes!D30/RES_hh_num!D30)</f>
        <v>309.4028027245854</v>
      </c>
      <c r="E30" s="72">
        <f>IF(RES_hh_tes!E30=0,0,1000*11630*RES_hh_tes!E30/RES_hh_num!E30)</f>
        <v>328.51991289662811</v>
      </c>
      <c r="F30" s="72">
        <f>IF(RES_hh_tes!F30=0,0,1000*11630*RES_hh_tes!F30/RES_hh_num!F30)</f>
        <v>347.50817491566147</v>
      </c>
      <c r="G30" s="72">
        <f>IF(RES_hh_tes!G30=0,0,1000*11630*RES_hh_tes!G30/RES_hh_num!G30)</f>
        <v>456.1185385859867</v>
      </c>
      <c r="H30" s="72">
        <f>IF(RES_hh_tes!H30=0,0,1000*11630*RES_hh_tes!H30/RES_hh_num!H30)</f>
        <v>503.36895866775507</v>
      </c>
      <c r="I30" s="72">
        <f>IF(RES_hh_tes!I30=0,0,1000*11630*RES_hh_tes!I30/RES_hh_num!I30)</f>
        <v>540.85709155228892</v>
      </c>
      <c r="J30" s="72">
        <f>IF(RES_hh_tes!J30=0,0,1000*11630*RES_hh_tes!J30/RES_hh_num!J30)</f>
        <v>519.53165657951979</v>
      </c>
      <c r="K30" s="72">
        <f>IF(RES_hh_tes!K30=0,0,1000*11630*RES_hh_tes!K30/RES_hh_num!K30)</f>
        <v>595.82458785704091</v>
      </c>
      <c r="L30" s="72">
        <f>IF(RES_hh_tes!L30=0,0,1000*11630*RES_hh_tes!L30/RES_hh_num!L30)</f>
        <v>512.36196297306344</v>
      </c>
      <c r="M30" s="72">
        <f>IF(RES_hh_tes!M30=0,0,1000*11630*RES_hh_tes!M30/RES_hh_num!M30)</f>
        <v>564.28107058190255</v>
      </c>
      <c r="N30" s="72">
        <f>IF(RES_hh_tes!N30=0,0,1000*11630*RES_hh_tes!N30/RES_hh_num!N30)</f>
        <v>549.54048649823415</v>
      </c>
      <c r="O30" s="72">
        <f>IF(RES_hh_tes!O30=0,0,1000*11630*RES_hh_tes!O30/RES_hh_num!O30)</f>
        <v>483.16070169307602</v>
      </c>
      <c r="P30" s="72">
        <f>IF(RES_hh_tes!P30=0,0,1000*11630*RES_hh_tes!P30/RES_hh_num!P30)</f>
        <v>491.2691907556175</v>
      </c>
      <c r="Q30" s="72">
        <f>IF(RES_hh_tes!Q30=0,0,1000*11630*RES_hh_tes!Q30/RES_hh_num!Q30)</f>
        <v>522.29861037210378</v>
      </c>
      <c r="R30" s="72">
        <f>IF(RES_hh_tes!R30=0,0,1000*11630*RES_hh_tes!R30/RES_hh_num!R30)</f>
        <v>551.89648184703799</v>
      </c>
      <c r="S30" s="72">
        <f>IF(RES_hh_tes!S30=0,0,1000*11630*RES_hh_tes!S30/RES_hh_num!S30)</f>
        <v>531.83238185110099</v>
      </c>
      <c r="T30" s="72">
        <f>IF(RES_hh_tes!T30=0,0,1000*11630*RES_hh_tes!T30/RES_hh_num!T30)</f>
        <v>568.48956020900278</v>
      </c>
      <c r="U30" s="72">
        <f>IF(RES_hh_tes!U30=0,0,1000*11630*RES_hh_tes!U30/RES_hh_num!U30)</f>
        <v>555.83287713535708</v>
      </c>
      <c r="V30" s="72">
        <f>IF(RES_hh_tes!V30=0,0,1000*11630*RES_hh_tes!V30/RES_hh_num!V30)</f>
        <v>583.10141530051067</v>
      </c>
      <c r="W30" s="72">
        <f>IF(RES_hh_tes!W30=0,0,1000*11630*RES_hh_tes!W30/RES_hh_num!W30)</f>
        <v>623.23999793995665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438.17046540613921</v>
      </c>
      <c r="C31" s="72">
        <f>IF(RES_hh_tes!C31=0,0,1000*11630*RES_hh_tes!C31/RES_hh_num!C31)</f>
        <v>451.48556433324165</v>
      </c>
      <c r="D31" s="72">
        <f>IF(RES_hh_tes!D31=0,0,1000*11630*RES_hh_tes!D31/RES_hh_num!D31)</f>
        <v>477.12448479049272</v>
      </c>
      <c r="E31" s="72">
        <f>IF(RES_hh_tes!E31=0,0,1000*11630*RES_hh_tes!E31/RES_hh_num!E31)</f>
        <v>448.89895654364994</v>
      </c>
      <c r="F31" s="72">
        <f>IF(RES_hh_tes!F31=0,0,1000*11630*RES_hh_tes!F31/RES_hh_num!F31)</f>
        <v>517.47915025913619</v>
      </c>
      <c r="G31" s="72">
        <f>IF(RES_hh_tes!G31=0,0,1000*11630*RES_hh_tes!G31/RES_hh_num!G31)</f>
        <v>491.76671036863468</v>
      </c>
      <c r="H31" s="72">
        <f>IF(RES_hh_tes!H31=0,0,1000*11630*RES_hh_tes!H31/RES_hh_num!H31)</f>
        <v>495.26234261420393</v>
      </c>
      <c r="I31" s="72">
        <f>IF(RES_hh_tes!I31=0,0,1000*11630*RES_hh_tes!I31/RES_hh_num!I31)</f>
        <v>521.71761576488461</v>
      </c>
      <c r="J31" s="72">
        <f>IF(RES_hh_tes!J31=0,0,1000*11630*RES_hh_tes!J31/RES_hh_num!J31)</f>
        <v>527.32557521695685</v>
      </c>
      <c r="K31" s="72">
        <f>IF(RES_hh_tes!K31=0,0,1000*11630*RES_hh_tes!K31/RES_hh_num!K31)</f>
        <v>539.27470068770231</v>
      </c>
      <c r="L31" s="72">
        <f>IF(RES_hh_tes!L31=0,0,1000*11630*RES_hh_tes!L31/RES_hh_num!L31)</f>
        <v>527.52596155448555</v>
      </c>
      <c r="M31" s="72">
        <f>IF(RES_hh_tes!M31=0,0,1000*11630*RES_hh_tes!M31/RES_hh_num!M31)</f>
        <v>542.18581052650654</v>
      </c>
      <c r="N31" s="72">
        <f>IF(RES_hh_tes!N31=0,0,1000*11630*RES_hh_tes!N31/RES_hh_num!N31)</f>
        <v>531.94671220292696</v>
      </c>
      <c r="O31" s="72">
        <f>IF(RES_hh_tes!O31=0,0,1000*11630*RES_hh_tes!O31/RES_hh_num!O31)</f>
        <v>491.71594347033022</v>
      </c>
      <c r="P31" s="72">
        <f>IF(RES_hh_tes!P31=0,0,1000*11630*RES_hh_tes!P31/RES_hh_num!P31)</f>
        <v>436.28656407794608</v>
      </c>
      <c r="Q31" s="72">
        <f>IF(RES_hh_tes!Q31=0,0,1000*11630*RES_hh_tes!Q31/RES_hh_num!Q31)</f>
        <v>592.69926984868823</v>
      </c>
      <c r="R31" s="72">
        <f>IF(RES_hh_tes!R31=0,0,1000*11630*RES_hh_tes!R31/RES_hh_num!R31)</f>
        <v>578.92073342071797</v>
      </c>
      <c r="S31" s="72">
        <f>IF(RES_hh_tes!S31=0,0,1000*11630*RES_hh_tes!S31/RES_hh_num!S31)</f>
        <v>565.16508549031948</v>
      </c>
      <c r="T31" s="72">
        <f>IF(RES_hh_tes!T31=0,0,1000*11630*RES_hh_tes!T31/RES_hh_num!T31)</f>
        <v>548.07398307513597</v>
      </c>
      <c r="U31" s="72">
        <f>IF(RES_hh_tes!U31=0,0,1000*11630*RES_hh_tes!U31/RES_hh_num!U31)</f>
        <v>532.27297333441334</v>
      </c>
      <c r="V31" s="72">
        <f>IF(RES_hh_tes!V31=0,0,1000*11630*RES_hh_tes!V31/RES_hh_num!V31)</f>
        <v>647.82370746249524</v>
      </c>
      <c r="W31" s="72">
        <f>IF(RES_hh_tes!W31=0,0,1000*11630*RES_hh_tes!W31/RES_hh_num!W31)</f>
        <v>577.88600155858433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454.78220738758199</v>
      </c>
      <c r="C32" s="77">
        <f>IF(RES_hh_tes!C32=0,0,1000*11630*RES_hh_tes!C32/RES_hh_num!C32)</f>
        <v>462.16100731379157</v>
      </c>
      <c r="D32" s="77">
        <f>IF(RES_hh_tes!D32=0,0,1000*11630*RES_hh_tes!D32/RES_hh_num!D32)</f>
        <v>455.13744892023726</v>
      </c>
      <c r="E32" s="77">
        <f>IF(RES_hh_tes!E32=0,0,1000*11630*RES_hh_tes!E32/RES_hh_num!E32)</f>
        <v>462.42621360249603</v>
      </c>
      <c r="F32" s="77">
        <f>IF(RES_hh_tes!F32=0,0,1000*11630*RES_hh_tes!F32/RES_hh_num!F32)</f>
        <v>487.33652135954674</v>
      </c>
      <c r="G32" s="77">
        <f>IF(RES_hh_tes!G32=0,0,1000*11630*RES_hh_tes!G32/RES_hh_num!G32)</f>
        <v>491.90733183178389</v>
      </c>
      <c r="H32" s="77">
        <f>IF(RES_hh_tes!H32=0,0,1000*11630*RES_hh_tes!H32/RES_hh_num!H32)</f>
        <v>499.23805034479005</v>
      </c>
      <c r="I32" s="77">
        <f>IF(RES_hh_tes!I32=0,0,1000*11630*RES_hh_tes!I32/RES_hh_num!I32)</f>
        <v>515.9403130157184</v>
      </c>
      <c r="J32" s="77">
        <f>IF(RES_hh_tes!J32=0,0,1000*11630*RES_hh_tes!J32/RES_hh_num!J32)</f>
        <v>529.79646011801913</v>
      </c>
      <c r="K32" s="77">
        <f>IF(RES_hh_tes!K32=0,0,1000*11630*RES_hh_tes!K32/RES_hh_num!K32)</f>
        <v>533.51063417242904</v>
      </c>
      <c r="L32" s="77">
        <f>IF(RES_hh_tes!L32=0,0,1000*11630*RES_hh_tes!L32/RES_hh_num!L32)</f>
        <v>531.71107079546971</v>
      </c>
      <c r="M32" s="77">
        <f>IF(RES_hh_tes!M32=0,0,1000*11630*RES_hh_tes!M32/RES_hh_num!M32)</f>
        <v>560.96676962428023</v>
      </c>
      <c r="N32" s="77">
        <f>IF(RES_hh_tes!N32=0,0,1000*11630*RES_hh_tes!N32/RES_hh_num!N32)</f>
        <v>522.90571691278819</v>
      </c>
      <c r="O32" s="77">
        <f>IF(RES_hh_tes!O32=0,0,1000*11630*RES_hh_tes!O32/RES_hh_num!O32)</f>
        <v>503.86444191822659</v>
      </c>
      <c r="P32" s="77">
        <f>IF(RES_hh_tes!P32=0,0,1000*11630*RES_hh_tes!P32/RES_hh_num!P32)</f>
        <v>499.983355722532</v>
      </c>
      <c r="Q32" s="77">
        <f>IF(RES_hh_tes!Q32=0,0,1000*11630*RES_hh_tes!Q32/RES_hh_num!Q32)</f>
        <v>537.74385829811763</v>
      </c>
      <c r="R32" s="77">
        <f>IF(RES_hh_tes!R32=0,0,1000*11630*RES_hh_tes!R32/RES_hh_num!R32)</f>
        <v>544.48329437222776</v>
      </c>
      <c r="S32" s="77">
        <f>IF(RES_hh_tes!S32=0,0,1000*11630*RES_hh_tes!S32/RES_hh_num!S32)</f>
        <v>564.37132056299606</v>
      </c>
      <c r="T32" s="77">
        <f>IF(RES_hh_tes!T32=0,0,1000*11630*RES_hh_tes!T32/RES_hh_num!T32)</f>
        <v>554.62758280450589</v>
      </c>
      <c r="U32" s="77">
        <f>IF(RES_hh_tes!U32=0,0,1000*11630*RES_hh_tes!U32/RES_hh_num!U32)</f>
        <v>550.24370250598065</v>
      </c>
      <c r="V32" s="77">
        <f>IF(RES_hh_tes!V32=0,0,1000*11630*RES_hh_tes!V32/RES_hh_num!V32)</f>
        <v>577.89411442150958</v>
      </c>
      <c r="W32" s="77">
        <f>IF(RES_hh_tes!W32=0,0,1000*11630*RES_hh_tes!W32/RES_hh_num!W32)</f>
        <v>615.96746094128741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376.10536591394475</v>
      </c>
      <c r="C3" s="65">
        <f>IF(RES_hh_emi!C3=0,0,1000000*RES_hh_emi!C3/RES_hh_num!C3)</f>
        <v>252.93974737516729</v>
      </c>
      <c r="D3" s="65">
        <f>IF(RES_hh_emi!D3=0,0,1000000*RES_hh_emi!D3/RES_hh_num!D3)</f>
        <v>463.29927524326382</v>
      </c>
      <c r="E3" s="65">
        <f>IF(RES_hh_emi!E3=0,0,1000000*RES_hh_emi!E3/RES_hh_num!E3)</f>
        <v>554.29072481838557</v>
      </c>
      <c r="F3" s="65">
        <f>IF(RES_hh_emi!F3=0,0,1000000*RES_hh_emi!F3/RES_hh_num!F3)</f>
        <v>435.0930231364066</v>
      </c>
      <c r="G3" s="65">
        <f>IF(RES_hh_emi!G3=0,0,1000000*RES_hh_emi!G3/RES_hh_num!G3)</f>
        <v>403.94631236259085</v>
      </c>
      <c r="H3" s="65">
        <f>IF(RES_hh_emi!H3=0,0,1000000*RES_hh_emi!H3/RES_hh_num!H3)</f>
        <v>445.38046994355886</v>
      </c>
      <c r="I3" s="65">
        <f>IF(RES_hh_emi!I3=0,0,1000000*RES_hh_emi!I3/RES_hh_num!I3)</f>
        <v>390.11563967263851</v>
      </c>
      <c r="J3" s="65">
        <f>IF(RES_hh_emi!J3=0,0,1000000*RES_hh_emi!J3/RES_hh_num!J3)</f>
        <v>371.48818196751739</v>
      </c>
      <c r="K3" s="65">
        <f>IF(RES_hh_emi!K3=0,0,1000000*RES_hh_emi!K3/RES_hh_num!K3)</f>
        <v>291.18191058610392</v>
      </c>
      <c r="L3" s="65">
        <f>IF(RES_hh_emi!L3=0,0,1000000*RES_hh_emi!L3/RES_hh_num!L3)</f>
        <v>368.40270308522906</v>
      </c>
      <c r="M3" s="65">
        <f>IF(RES_hh_emi!M3=0,0,1000000*RES_hh_emi!M3/RES_hh_num!M3)</f>
        <v>458.16126685828436</v>
      </c>
      <c r="N3" s="65">
        <f>IF(RES_hh_emi!N3=0,0,1000000*RES_hh_emi!N3/RES_hh_num!N3)</f>
        <v>431.21055280861736</v>
      </c>
      <c r="O3" s="65">
        <f>IF(RES_hh_emi!O3=0,0,1000000*RES_hh_emi!O3/RES_hh_num!O3)</f>
        <v>348.05896763295135</v>
      </c>
      <c r="P3" s="65">
        <f>IF(RES_hh_emi!P3=0,0,1000000*RES_hh_emi!P3/RES_hh_num!P3)</f>
        <v>254.34457219919372</v>
      </c>
      <c r="Q3" s="65">
        <f>IF(RES_hh_emi!Q3=0,0,1000000*RES_hh_emi!Q3/RES_hh_num!Q3)</f>
        <v>257.23414690121831</v>
      </c>
      <c r="R3" s="65">
        <f>IF(RES_hh_emi!R3=0,0,1000000*RES_hh_emi!R3/RES_hh_num!R3)</f>
        <v>279.18971695979462</v>
      </c>
      <c r="S3" s="65">
        <f>IF(RES_hh_emi!S3=0,0,1000000*RES_hh_emi!S3/RES_hh_num!S3)</f>
        <v>289.63594307879492</v>
      </c>
      <c r="T3" s="65">
        <f>IF(RES_hh_emi!T3=0,0,1000000*RES_hh_emi!T3/RES_hh_num!T3)</f>
        <v>232.78231987030236</v>
      </c>
      <c r="U3" s="65">
        <f>IF(RES_hh_emi!U3=0,0,1000000*RES_hh_emi!U3/RES_hh_num!U3)</f>
        <v>215.24534227505924</v>
      </c>
      <c r="V3" s="65">
        <f>IF(RES_hh_emi!V3=0,0,1000000*RES_hh_emi!V3/RES_hh_num!V3)</f>
        <v>219.75771575559605</v>
      </c>
      <c r="W3" s="65">
        <f>IF(RES_hh_emi!W3=0,0,1000000*RES_hh_emi!W3/RES_hh_num!W3)</f>
        <v>287.67048376842394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348.08853237329947</v>
      </c>
      <c r="C4" s="69">
        <f>IF(RES_hh_emi!C4=0,0,1000000*RES_hh_emi!C4/RES_hh_num!C4)</f>
        <v>226.74255495909782</v>
      </c>
      <c r="D4" s="69">
        <f>IF(RES_hh_emi!D4=0,0,1000000*RES_hh_emi!D4/RES_hh_num!D4)</f>
        <v>425.43051050805389</v>
      </c>
      <c r="E4" s="69">
        <f>IF(RES_hh_emi!E4=0,0,1000000*RES_hh_emi!E4/RES_hh_num!E4)</f>
        <v>507.73798992447649</v>
      </c>
      <c r="F4" s="69">
        <f>IF(RES_hh_emi!F4=0,0,1000000*RES_hh_emi!F4/RES_hh_num!F4)</f>
        <v>388.16261417306112</v>
      </c>
      <c r="G4" s="69">
        <f>IF(RES_hh_emi!G4=0,0,1000000*RES_hh_emi!G4/RES_hh_num!G4)</f>
        <v>357.08999329639875</v>
      </c>
      <c r="H4" s="69">
        <f>IF(RES_hh_emi!H4=0,0,1000000*RES_hh_emi!H4/RES_hh_num!H4)</f>
        <v>394.28572960163592</v>
      </c>
      <c r="I4" s="69">
        <f>IF(RES_hh_emi!I4=0,0,1000000*RES_hh_emi!I4/RES_hh_num!I4)</f>
        <v>340.36380003268647</v>
      </c>
      <c r="J4" s="69">
        <f>IF(RES_hh_emi!J4=0,0,1000000*RES_hh_emi!J4/RES_hh_num!J4)</f>
        <v>323.71840318041967</v>
      </c>
      <c r="K4" s="69">
        <f>IF(RES_hh_emi!K4=0,0,1000000*RES_hh_emi!K4/RES_hh_num!K4)</f>
        <v>243.91163825669432</v>
      </c>
      <c r="L4" s="69">
        <f>IF(RES_hh_emi!L4=0,0,1000000*RES_hh_emi!L4/RES_hh_num!L4)</f>
        <v>321.41680801814857</v>
      </c>
      <c r="M4" s="69">
        <f>IF(RES_hh_emi!M4=0,0,1000000*RES_hh_emi!M4/RES_hh_num!M4)</f>
        <v>403.12130952441203</v>
      </c>
      <c r="N4" s="69">
        <f>IF(RES_hh_emi!N4=0,0,1000000*RES_hh_emi!N4/RES_hh_num!N4)</f>
        <v>380.8859460311823</v>
      </c>
      <c r="O4" s="69">
        <f>IF(RES_hh_emi!O4=0,0,1000000*RES_hh_emi!O4/RES_hh_num!O4)</f>
        <v>303.56574044640331</v>
      </c>
      <c r="P4" s="69">
        <f>IF(RES_hh_emi!P4=0,0,1000000*RES_hh_emi!P4/RES_hh_num!P4)</f>
        <v>216.18470617405973</v>
      </c>
      <c r="Q4" s="69">
        <f>IF(RES_hh_emi!Q4=0,0,1000000*RES_hh_emi!Q4/RES_hh_num!Q4)</f>
        <v>213.29825946931851</v>
      </c>
      <c r="R4" s="69">
        <f>IF(RES_hh_emi!R4=0,0,1000000*RES_hh_emi!R4/RES_hh_num!R4)</f>
        <v>239.3094184882307</v>
      </c>
      <c r="S4" s="69">
        <f>IF(RES_hh_emi!S4=0,0,1000000*RES_hh_emi!S4/RES_hh_num!S4)</f>
        <v>251.91693537504204</v>
      </c>
      <c r="T4" s="69">
        <f>IF(RES_hh_emi!T4=0,0,1000000*RES_hh_emi!T4/RES_hh_num!T4)</f>
        <v>197.14746058984446</v>
      </c>
      <c r="U4" s="69">
        <f>IF(RES_hh_emi!U4=0,0,1000000*RES_hh_emi!U4/RES_hh_num!U4)</f>
        <v>181.63961739995869</v>
      </c>
      <c r="V4" s="69">
        <f>IF(RES_hh_emi!V4=0,0,1000000*RES_hh_emi!V4/RES_hh_num!V4)</f>
        <v>184.7907873403754</v>
      </c>
      <c r="W4" s="69">
        <f>IF(RES_hh_emi!W4=0,0,1000000*RES_hh_emi!W4/RES_hh_num!W4)</f>
        <v>249.23450768930581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2010.1952001776542</v>
      </c>
      <c r="C5" s="72">
        <f>IF(RES_hh_emi!C5=0,0,1000000*RES_hh_emi!C5/RES_hh_num!C5)</f>
        <v>1311.28498214671</v>
      </c>
      <c r="D5" s="72">
        <f>IF(RES_hh_emi!D5=0,0,1000000*RES_hh_emi!D5/RES_hh_num!D5)</f>
        <v>2401.518697399446</v>
      </c>
      <c r="E5" s="72">
        <f>IF(RES_hh_emi!E5=0,0,1000000*RES_hh_emi!E5/RES_hh_num!E5)</f>
        <v>2815.8601299412603</v>
      </c>
      <c r="F5" s="72">
        <f>IF(RES_hh_emi!F5=0,0,1000000*RES_hh_emi!F5/RES_hh_num!F5)</f>
        <v>2093.0437819002036</v>
      </c>
      <c r="G5" s="72">
        <f>IF(RES_hh_emi!G5=0,0,1000000*RES_hh_emi!G5/RES_hh_num!G5)</f>
        <v>1902.991401847966</v>
      </c>
      <c r="H5" s="72">
        <f>IF(RES_hh_emi!H5=0,0,1000000*RES_hh_emi!H5/RES_hh_num!H5)</f>
        <v>2154.1463104535087</v>
      </c>
      <c r="I5" s="72">
        <f>IF(RES_hh_emi!I5=0,0,1000000*RES_hh_emi!I5/RES_hh_num!I5)</f>
        <v>1992.9325128669752</v>
      </c>
      <c r="J5" s="72">
        <f>IF(RES_hh_emi!J5=0,0,1000000*RES_hh_emi!J5/RES_hh_num!J5)</f>
        <v>2035.3681144853206</v>
      </c>
      <c r="K5" s="72">
        <f>IF(RES_hh_emi!K5=0,0,1000000*RES_hh_emi!K5/RES_hh_num!K5)</f>
        <v>1524.0763996570254</v>
      </c>
      <c r="L5" s="72">
        <f>IF(RES_hh_emi!L5=0,0,1000000*RES_hh_emi!L5/RES_hh_num!L5)</f>
        <v>2081.100050113781</v>
      </c>
      <c r="M5" s="72">
        <f>IF(RES_hh_emi!M5=0,0,1000000*RES_hh_emi!M5/RES_hh_num!M5)</f>
        <v>2541.445877136915</v>
      </c>
      <c r="N5" s="72">
        <f>IF(RES_hh_emi!N5=0,0,1000000*RES_hh_emi!N5/RES_hh_num!N5)</f>
        <v>2467.2023085120954</v>
      </c>
      <c r="O5" s="72">
        <f>IF(RES_hh_emi!O5=0,0,1000000*RES_hh_emi!O5/RES_hh_num!O5)</f>
        <v>2084.5247445565815</v>
      </c>
      <c r="P5" s="72">
        <f>IF(RES_hh_emi!P5=0,0,1000000*RES_hh_emi!P5/RES_hh_num!P5)</f>
        <v>1604.5765106251035</v>
      </c>
      <c r="Q5" s="72">
        <f>IF(RES_hh_emi!Q5=0,0,1000000*RES_hh_emi!Q5/RES_hh_num!Q5)</f>
        <v>1673.9946535573076</v>
      </c>
      <c r="R5" s="72">
        <f>IF(RES_hh_emi!R5=0,0,1000000*RES_hh_emi!R5/RES_hh_num!R5)</f>
        <v>1877.0771680160024</v>
      </c>
      <c r="S5" s="72">
        <f>IF(RES_hh_emi!S5=0,0,1000000*RES_hh_emi!S5/RES_hh_num!S5)</f>
        <v>1970.2735337985075</v>
      </c>
      <c r="T5" s="72">
        <f>IF(RES_hh_emi!T5=0,0,1000000*RES_hh_emi!T5/RES_hh_num!T5)</f>
        <v>1585.1782411492666</v>
      </c>
      <c r="U5" s="72">
        <f>IF(RES_hh_emi!U5=0,0,1000000*RES_hh_emi!U5/RES_hh_num!U5)</f>
        <v>1526.1634655010084</v>
      </c>
      <c r="V5" s="72">
        <f>IF(RES_hh_emi!V5=0,0,1000000*RES_hh_emi!V5/RES_hh_num!V5)</f>
        <v>1465.6739820821481</v>
      </c>
      <c r="W5" s="72">
        <f>IF(RES_hh_emi!W5=0,0,1000000*RES_hh_emi!W5/RES_hh_num!W5)</f>
        <v>2108.9482366082711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1506.4740742104889</v>
      </c>
      <c r="C6" s="72">
        <f>IF(RES_hh_emi!C6=0,0,1000000*RES_hh_emi!C6/RES_hh_num!C6)</f>
        <v>1562.1909950625211</v>
      </c>
      <c r="D6" s="72">
        <f>IF(RES_hh_emi!D6=0,0,1000000*RES_hh_emi!D6/RES_hh_num!D6)</f>
        <v>1648.7875111500334</v>
      </c>
      <c r="E6" s="72">
        <f>IF(RES_hh_emi!E6=0,0,1000000*RES_hh_emi!E6/RES_hh_num!E6)</f>
        <v>1637.3627571739369</v>
      </c>
      <c r="F6" s="72">
        <f>IF(RES_hh_emi!F6=0,0,1000000*RES_hh_emi!F6/RES_hh_num!F6)</f>
        <v>1637.5935285876594</v>
      </c>
      <c r="G6" s="72">
        <f>IF(RES_hh_emi!G6=0,0,1000000*RES_hh_emi!G6/RES_hh_num!G6)</f>
        <v>1591.7395144563125</v>
      </c>
      <c r="H6" s="72">
        <f>IF(RES_hh_emi!H6=0,0,1000000*RES_hh_emi!H6/RES_hh_num!H6)</f>
        <v>1546.499389113143</v>
      </c>
      <c r="I6" s="72">
        <f>IF(RES_hh_emi!I6=0,0,1000000*RES_hh_emi!I6/RES_hh_num!I6)</f>
        <v>1482.4782323805496</v>
      </c>
      <c r="J6" s="72">
        <f>IF(RES_hh_emi!J6=0,0,1000000*RES_hh_emi!J6/RES_hh_num!J6)</f>
        <v>1383.6284534443612</v>
      </c>
      <c r="K6" s="72">
        <f>IF(RES_hh_emi!K6=0,0,1000000*RES_hh_emi!K6/RES_hh_num!K6)</f>
        <v>800.32185245178346</v>
      </c>
      <c r="L6" s="72">
        <f>IF(RES_hh_emi!L6=0,0,1000000*RES_hh_emi!L6/RES_hh_num!L6)</f>
        <v>489.25812807872933</v>
      </c>
      <c r="M6" s="72">
        <f>IF(RES_hh_emi!M6=0,0,1000000*RES_hh_emi!M6/RES_hh_num!M6)</f>
        <v>2167.4616296295885</v>
      </c>
      <c r="N6" s="72">
        <f>IF(RES_hh_emi!N6=0,0,1000000*RES_hh_emi!N6/RES_hh_num!N6)</f>
        <v>1397.2108253358888</v>
      </c>
      <c r="O6" s="72">
        <f>IF(RES_hh_emi!O6=0,0,1000000*RES_hh_emi!O6/RES_hh_num!O6)</f>
        <v>1102.224119677785</v>
      </c>
      <c r="P6" s="72">
        <f>IF(RES_hh_emi!P6=0,0,1000000*RES_hh_emi!P6/RES_hh_num!P6)</f>
        <v>708.71572093023485</v>
      </c>
      <c r="Q6" s="72">
        <f>IF(RES_hh_emi!Q6=0,0,1000000*RES_hh_emi!Q6/RES_hh_num!Q6)</f>
        <v>2127.5731468531362</v>
      </c>
      <c r="R6" s="72">
        <f>IF(RES_hh_emi!R6=0,0,1000000*RES_hh_emi!R6/RES_hh_num!R6)</f>
        <v>1725.5553256704877</v>
      </c>
      <c r="S6" s="72">
        <f>IF(RES_hh_emi!S6=0,0,1000000*RES_hh_emi!S6/RES_hh_num!S6)</f>
        <v>1161.8904043126727</v>
      </c>
      <c r="T6" s="72">
        <f>IF(RES_hh_emi!T6=0,0,1000000*RES_hh_emi!T6/RES_hh_num!T6)</f>
        <v>1129.6443453237312</v>
      </c>
      <c r="U6" s="72">
        <f>IF(RES_hh_emi!U6=0,0,1000000*RES_hh_emi!U6/RES_hh_num!U6)</f>
        <v>1144.5006178861929</v>
      </c>
      <c r="V6" s="72">
        <f>IF(RES_hh_emi!V6=0,0,1000000*RES_hh_emi!V6/RES_hh_num!V6)</f>
        <v>1264.7381977252865</v>
      </c>
      <c r="W6" s="72">
        <f>IF(RES_hh_emi!W6=0,0,1000000*RES_hh_emi!W6/RES_hh_num!W6)</f>
        <v>1318.918547387073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2143.1409584664534</v>
      </c>
      <c r="C7" s="72">
        <f>IF(RES_hh_emi!C7=0,0,1000000*RES_hh_emi!C7/RES_hh_num!C7)</f>
        <v>1793.7344867705008</v>
      </c>
      <c r="D7" s="72">
        <f>IF(RES_hh_emi!D7=0,0,1000000*RES_hh_emi!D7/RES_hh_num!D7)</f>
        <v>1987.6920524017464</v>
      </c>
      <c r="E7" s="72">
        <f>IF(RES_hh_emi!E7=0,0,1000000*RES_hh_emi!E7/RES_hh_num!E7)</f>
        <v>2276.9916817532153</v>
      </c>
      <c r="F7" s="72">
        <f>IF(RES_hh_emi!F7=0,0,1000000*RES_hh_emi!F7/RES_hh_num!F7)</f>
        <v>2539.5353560042504</v>
      </c>
      <c r="G7" s="72">
        <f>IF(RES_hh_emi!G7=0,0,1000000*RES_hh_emi!G7/RES_hh_num!G7)</f>
        <v>1174.8456637168135</v>
      </c>
      <c r="H7" s="72">
        <f>IF(RES_hh_emi!H7=0,0,1000000*RES_hh_emi!H7/RES_hh_num!H7)</f>
        <v>2581.0472545757088</v>
      </c>
      <c r="I7" s="72">
        <f>IF(RES_hh_emi!I7=0,0,1000000*RES_hh_emi!I7/RES_hh_num!I7)</f>
        <v>1361.020408163263</v>
      </c>
      <c r="J7" s="72">
        <f>IF(RES_hh_emi!J7=0,0,1000000*RES_hh_emi!J7/RES_hh_num!J7)</f>
        <v>1439.1322314049596</v>
      </c>
      <c r="K7" s="72">
        <f>IF(RES_hh_emi!K7=0,0,1000000*RES_hh_emi!K7/RES_hh_num!K7)</f>
        <v>2700.9306333476966</v>
      </c>
      <c r="L7" s="72">
        <f>IF(RES_hh_emi!L7=0,0,1000000*RES_hh_emi!L7/RES_hh_num!L7)</f>
        <v>2760.3963011889045</v>
      </c>
      <c r="M7" s="72">
        <f>IF(RES_hh_emi!M7=0,0,1000000*RES_hh_emi!M7/RES_hh_num!M7)</f>
        <v>1557.8677932405544</v>
      </c>
      <c r="N7" s="72">
        <f>IF(RES_hh_emi!N7=0,0,1000000*RES_hh_emi!N7/RES_hh_num!N7)</f>
        <v>1746.2005571030611</v>
      </c>
      <c r="O7" s="72">
        <f>IF(RES_hh_emi!O7=0,0,1000000*RES_hh_emi!O7/RES_hh_num!O7)</f>
        <v>1945.0901567398087</v>
      </c>
      <c r="P7" s="72">
        <f>IF(RES_hh_emi!P7=0,0,1000000*RES_hh_emi!P7/RES_hh_num!P7)</f>
        <v>2369.1836734693834</v>
      </c>
      <c r="Q7" s="72">
        <f>IF(RES_hh_emi!Q7=0,0,1000000*RES_hh_emi!Q7/RES_hh_num!Q7)</f>
        <v>0</v>
      </c>
      <c r="R7" s="72">
        <f>IF(RES_hh_emi!R7=0,0,1000000*RES_hh_emi!R7/RES_hh_num!R7)</f>
        <v>0</v>
      </c>
      <c r="S7" s="72">
        <f>IF(RES_hh_emi!S7=0,0,1000000*RES_hh_emi!S7/RES_hh_num!S7)</f>
        <v>0</v>
      </c>
      <c r="T7" s="72">
        <f>IF(RES_hh_emi!T7=0,0,1000000*RES_hh_emi!T7/RES_hh_num!T7)</f>
        <v>0</v>
      </c>
      <c r="U7" s="72">
        <f>IF(RES_hh_emi!U7=0,0,1000000*RES_hh_emi!U7/RES_hh_num!U7)</f>
        <v>0</v>
      </c>
      <c r="V7" s="72">
        <f>IF(RES_hh_emi!V7=0,0,1000000*RES_hh_emi!V7/RES_hh_num!V7)</f>
        <v>0</v>
      </c>
      <c r="W7" s="72">
        <f>IF(RES_hh_emi!W7=0,0,1000000*RES_hh_emi!W7/RES_hh_num!W7)</f>
        <v>0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601.54890433620631</v>
      </c>
      <c r="C8" s="72">
        <f>IF(RES_hh_emi!C8=0,0,1000000*RES_hh_emi!C8/RES_hh_num!C8)</f>
        <v>1215.4665749201865</v>
      </c>
      <c r="D8" s="72">
        <f>IF(RES_hh_emi!D8=0,0,1000000*RES_hh_emi!D8/RES_hh_num!D8)</f>
        <v>813.3903752671614</v>
      </c>
      <c r="E8" s="72">
        <f>IF(RES_hh_emi!E8=0,0,1000000*RES_hh_emi!E8/RES_hh_num!E8)</f>
        <v>892.57480200794612</v>
      </c>
      <c r="F8" s="72">
        <f>IF(RES_hh_emi!F8=0,0,1000000*RES_hh_emi!F8/RES_hh_num!F8)</f>
        <v>792.19577291794008</v>
      </c>
      <c r="G8" s="72">
        <f>IF(RES_hh_emi!G8=0,0,1000000*RES_hh_emi!G8/RES_hh_num!G8)</f>
        <v>1026.6634559611625</v>
      </c>
      <c r="H8" s="72">
        <f>IF(RES_hh_emi!H8=0,0,1000000*RES_hh_emi!H8/RES_hh_num!H8)</f>
        <v>1153.7162564905941</v>
      </c>
      <c r="I8" s="72">
        <f>IF(RES_hh_emi!I8=0,0,1000000*RES_hh_emi!I8/RES_hh_num!I8)</f>
        <v>1089.1587785270156</v>
      </c>
      <c r="J8" s="72">
        <f>IF(RES_hh_emi!J8=0,0,1000000*RES_hh_emi!J8/RES_hh_num!J8)</f>
        <v>1061.7065974080253</v>
      </c>
      <c r="K8" s="72">
        <f>IF(RES_hh_emi!K8=0,0,1000000*RES_hh_emi!K8/RES_hh_num!K8)</f>
        <v>1197.4981956895615</v>
      </c>
      <c r="L8" s="72">
        <f>IF(RES_hh_emi!L8=0,0,1000000*RES_hh_emi!L8/RES_hh_num!L8)</f>
        <v>1162.5712483853583</v>
      </c>
      <c r="M8" s="72">
        <f>IF(RES_hh_emi!M8=0,0,1000000*RES_hh_emi!M8/RES_hh_num!M8)</f>
        <v>1327.4735642223663</v>
      </c>
      <c r="N8" s="72">
        <f>IF(RES_hh_emi!N8=0,0,1000000*RES_hh_emi!N8/RES_hh_num!N8)</f>
        <v>1294.9735670765897</v>
      </c>
      <c r="O8" s="72">
        <f>IF(RES_hh_emi!O8=0,0,1000000*RES_hh_emi!O8/RES_hh_num!O8)</f>
        <v>1089.3231901106576</v>
      </c>
      <c r="P8" s="72">
        <f>IF(RES_hh_emi!P8=0,0,1000000*RES_hh_emi!P8/RES_hh_num!P8)</f>
        <v>1026.2090747509669</v>
      </c>
      <c r="Q8" s="72">
        <f>IF(RES_hh_emi!Q8=0,0,1000000*RES_hh_emi!Q8/RES_hh_num!Q8)</f>
        <v>994.61733532097321</v>
      </c>
      <c r="R8" s="72">
        <f>IF(RES_hh_emi!R8=0,0,1000000*RES_hh_emi!R8/RES_hh_num!R8)</f>
        <v>983.74302300325724</v>
      </c>
      <c r="S8" s="72">
        <f>IF(RES_hh_emi!S8=0,0,1000000*RES_hh_emi!S8/RES_hh_num!S8)</f>
        <v>1006.6343326710942</v>
      </c>
      <c r="T8" s="72">
        <f>IF(RES_hh_emi!T8=0,0,1000000*RES_hh_emi!T8/RES_hh_num!T8)</f>
        <v>981.13301057966919</v>
      </c>
      <c r="U8" s="72">
        <f>IF(RES_hh_emi!U8=0,0,1000000*RES_hh_emi!U8/RES_hh_num!U8)</f>
        <v>877.48257391056563</v>
      </c>
      <c r="V8" s="72">
        <f>IF(RES_hh_emi!V8=0,0,1000000*RES_hh_emi!V8/RES_hh_num!V8)</f>
        <v>977.17491784174342</v>
      </c>
      <c r="W8" s="72">
        <f>IF(RES_hh_emi!W8=0,0,1000000*RES_hh_emi!W8/RES_hh_num!W8)</f>
        <v>1047.5628235260681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3.0020631726630529</v>
      </c>
      <c r="C17" s="69">
        <f>IF(RES_hh_emi!C17=0,0,1000000*RES_hh_emi!C17/RES_hh_num!C17)</f>
        <v>2.7904116912204628</v>
      </c>
      <c r="D17" s="69">
        <f>IF(RES_hh_emi!D17=0,0,1000000*RES_hh_emi!D17/RES_hh_num!D17)</f>
        <v>3.6336172516465446</v>
      </c>
      <c r="E17" s="69">
        <f>IF(RES_hh_emi!E17=0,0,1000000*RES_hh_emi!E17/RES_hh_num!E17)</f>
        <v>4.2343157273514409</v>
      </c>
      <c r="F17" s="69">
        <f>IF(RES_hh_emi!F17=0,0,1000000*RES_hh_emi!F17/RES_hh_num!F17)</f>
        <v>4.306869949402536</v>
      </c>
      <c r="G17" s="69">
        <f>IF(RES_hh_emi!G17=0,0,1000000*RES_hh_emi!G17/RES_hh_num!G17)</f>
        <v>5.3284471693919562</v>
      </c>
      <c r="H17" s="69">
        <f>IF(RES_hh_emi!H17=0,0,1000000*RES_hh_emi!H17/RES_hh_num!H17)</f>
        <v>6.6418598640385351</v>
      </c>
      <c r="I17" s="69">
        <f>IF(RES_hh_emi!I17=0,0,1000000*RES_hh_emi!I17/RES_hh_num!I17)</f>
        <v>7.664436754184992</v>
      </c>
      <c r="J17" s="69">
        <f>IF(RES_hh_emi!J17=0,0,1000000*RES_hh_emi!J17/RES_hh_num!J17)</f>
        <v>8.7901187527081746</v>
      </c>
      <c r="K17" s="69">
        <f>IF(RES_hh_emi!K17=0,0,1000000*RES_hh_emi!K17/RES_hh_num!K17)</f>
        <v>9.6997122739848756</v>
      </c>
      <c r="L17" s="69">
        <f>IF(RES_hh_emi!L17=0,0,1000000*RES_hh_emi!L17/RES_hh_num!L17)</f>
        <v>10.440006909720967</v>
      </c>
      <c r="M17" s="69">
        <f>IF(RES_hh_emi!M17=0,0,1000000*RES_hh_emi!M17/RES_hh_num!M17)</f>
        <v>11.996508359713422</v>
      </c>
      <c r="N17" s="69">
        <f>IF(RES_hh_emi!N17=0,0,1000000*RES_hh_emi!N17/RES_hh_num!N17)</f>
        <v>11.185579218699791</v>
      </c>
      <c r="O17" s="69">
        <f>IF(RES_hh_emi!O17=0,0,1000000*RES_hh_emi!O17/RES_hh_num!O17)</f>
        <v>9.1500358580071257</v>
      </c>
      <c r="P17" s="69">
        <f>IF(RES_hh_emi!P17=0,0,1000000*RES_hh_emi!P17/RES_hh_num!P17)</f>
        <v>7.7433134139959163</v>
      </c>
      <c r="Q17" s="69">
        <f>IF(RES_hh_emi!Q17=0,0,1000000*RES_hh_emi!Q17/RES_hh_num!Q17)</f>
        <v>10.269533888970498</v>
      </c>
      <c r="R17" s="69">
        <f>IF(RES_hh_emi!R17=0,0,1000000*RES_hh_emi!R17/RES_hh_num!R17)</f>
        <v>11.278580371809412</v>
      </c>
      <c r="S17" s="69">
        <f>IF(RES_hh_emi!S17=0,0,1000000*RES_hh_emi!S17/RES_hh_num!S17)</f>
        <v>11.535729366480389</v>
      </c>
      <c r="T17" s="69">
        <f>IF(RES_hh_emi!T17=0,0,1000000*RES_hh_emi!T17/RES_hh_num!T17)</f>
        <v>11.702306719889938</v>
      </c>
      <c r="U17" s="69">
        <f>IF(RES_hh_emi!U17=0,0,1000000*RES_hh_emi!U17/RES_hh_num!U17)</f>
        <v>11.820942278245612</v>
      </c>
      <c r="V17" s="69">
        <f>IF(RES_hh_emi!V17=0,0,1000000*RES_hh_emi!V17/RES_hh_num!V17)</f>
        <v>12.60695178269177</v>
      </c>
      <c r="W17" s="69">
        <f>IF(RES_hh_emi!W17=0,0,1000000*RES_hh_emi!W17/RES_hh_num!W17)</f>
        <v>14.531686780104708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471.09945078967269</v>
      </c>
      <c r="C18" s="72">
        <f>IF(RES_hh_emi!C18=0,0,1000000*RES_hh_emi!C18/RES_hh_num!C18)</f>
        <v>372.61235856906916</v>
      </c>
      <c r="D18" s="72">
        <f>IF(RES_hh_emi!D18=0,0,1000000*RES_hh_emi!D18/RES_hh_num!D18)</f>
        <v>469.46581514730474</v>
      </c>
      <c r="E18" s="72">
        <f>IF(RES_hh_emi!E18=0,0,1000000*RES_hh_emi!E18/RES_hh_num!E18)</f>
        <v>493.15484788292662</v>
      </c>
      <c r="F18" s="72">
        <f>IF(RES_hh_emi!F18=0,0,1000000*RES_hh_emi!F18/RES_hh_num!F18)</f>
        <v>433.83854707545987</v>
      </c>
      <c r="G18" s="72">
        <f>IF(RES_hh_emi!G18=0,0,1000000*RES_hh_emi!G18/RES_hh_num!G18)</f>
        <v>448.48827216913043</v>
      </c>
      <c r="H18" s="72">
        <f>IF(RES_hh_emi!H18=0,0,1000000*RES_hh_emi!H18/RES_hh_num!H18)</f>
        <v>481.54471099607429</v>
      </c>
      <c r="I18" s="72">
        <f>IF(RES_hh_emi!I18=0,0,1000000*RES_hh_emi!I18/RES_hh_num!I18)</f>
        <v>490.77789771325871</v>
      </c>
      <c r="J18" s="72">
        <f>IF(RES_hh_emi!J18=0,0,1000000*RES_hh_emi!J18/RES_hh_num!J18)</f>
        <v>528.25407997300795</v>
      </c>
      <c r="K18" s="72">
        <f>IF(RES_hh_emi!K18=0,0,1000000*RES_hh_emi!K18/RES_hh_num!K18)</f>
        <v>408.44403946697736</v>
      </c>
      <c r="L18" s="72">
        <f>IF(RES_hh_emi!L18=0,0,1000000*RES_hh_emi!L18/RES_hh_num!L18)</f>
        <v>535.80705009385906</v>
      </c>
      <c r="M18" s="72">
        <f>IF(RES_hh_emi!M18=0,0,1000000*RES_hh_emi!M18/RES_hh_num!M18)</f>
        <v>659.2370487200194</v>
      </c>
      <c r="N18" s="72">
        <f>IF(RES_hh_emi!N18=0,0,1000000*RES_hh_emi!N18/RES_hh_num!N18)</f>
        <v>639.21441118906944</v>
      </c>
      <c r="O18" s="72">
        <f>IF(RES_hh_emi!O18=0,0,1000000*RES_hh_emi!O18/RES_hh_num!O18)</f>
        <v>526.36001853813252</v>
      </c>
      <c r="P18" s="72">
        <f>IF(RES_hh_emi!P18=0,0,1000000*RES_hh_emi!P18/RES_hh_num!P18)</f>
        <v>367.69260201520206</v>
      </c>
      <c r="Q18" s="72">
        <f>IF(RES_hh_emi!Q18=0,0,1000000*RES_hh_emi!Q18/RES_hh_num!Q18)</f>
        <v>471.16009305313571</v>
      </c>
      <c r="R18" s="72">
        <f>IF(RES_hh_emi!R18=0,0,1000000*RES_hh_emi!R18/RES_hh_num!R18)</f>
        <v>516.16546747497307</v>
      </c>
      <c r="S18" s="72">
        <f>IF(RES_hh_emi!S18=0,0,1000000*RES_hh_emi!S18/RES_hh_num!S18)</f>
        <v>542.2560102533829</v>
      </c>
      <c r="T18" s="72">
        <f>IF(RES_hh_emi!T18=0,0,1000000*RES_hh_emi!T18/RES_hh_num!T18)</f>
        <v>443.19082215791514</v>
      </c>
      <c r="U18" s="72">
        <f>IF(RES_hh_emi!U18=0,0,1000000*RES_hh_emi!U18/RES_hh_num!U18)</f>
        <v>417.95859040431799</v>
      </c>
      <c r="V18" s="72">
        <f>IF(RES_hh_emi!V18=0,0,1000000*RES_hh_emi!V18/RES_hh_num!V18)</f>
        <v>398.9834710362943</v>
      </c>
      <c r="W18" s="72">
        <f>IF(RES_hh_emi!W18=0,0,1000000*RES_hh_emi!W18/RES_hh_num!W18)</f>
        <v>581.92882281421487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318.13992813046519</v>
      </c>
      <c r="C19" s="72">
        <f>IF(RES_hh_emi!C19=0,0,1000000*RES_hh_emi!C19/RES_hh_num!C19)</f>
        <v>329.60250371060602</v>
      </c>
      <c r="D19" s="72">
        <f>IF(RES_hh_emi!D19=0,0,1000000*RES_hh_emi!D19/RES_hh_num!D19)</f>
        <v>312.96979063714201</v>
      </c>
      <c r="E19" s="72">
        <f>IF(RES_hh_emi!E19=0,0,1000000*RES_hh_emi!E19/RES_hh_num!E19)</f>
        <v>322.24000690061456</v>
      </c>
      <c r="F19" s="72">
        <f>IF(RES_hh_emi!F19=0,0,1000000*RES_hh_emi!F19/RES_hh_num!F19)</f>
        <v>325.5775697803374</v>
      </c>
      <c r="G19" s="72">
        <f>IF(RES_hh_emi!G19=0,0,1000000*RES_hh_emi!G19/RES_hh_num!G19)</f>
        <v>332.02619595272483</v>
      </c>
      <c r="H19" s="72">
        <f>IF(RES_hh_emi!H19=0,0,1000000*RES_hh_emi!H19/RES_hh_num!H19)</f>
        <v>339.60928420414871</v>
      </c>
      <c r="I19" s="72">
        <f>IF(RES_hh_emi!I19=0,0,1000000*RES_hh_emi!I19/RES_hh_num!I19)</f>
        <v>346.75578444358251</v>
      </c>
      <c r="J19" s="72">
        <f>IF(RES_hh_emi!J19=0,0,1000000*RES_hh_emi!J19/RES_hh_num!J19)</f>
        <v>363.16498597187973</v>
      </c>
      <c r="K19" s="72">
        <f>IF(RES_hh_emi!K19=0,0,1000000*RES_hh_emi!K19/RES_hh_num!K19)</f>
        <v>380.63477509873223</v>
      </c>
      <c r="L19" s="72">
        <f>IF(RES_hh_emi!L19=0,0,1000000*RES_hh_emi!L19/RES_hh_num!L19)</f>
        <v>391.84539580383546</v>
      </c>
      <c r="M19" s="72">
        <f>IF(RES_hh_emi!M19=0,0,1000000*RES_hh_emi!M19/RES_hh_num!M19)</f>
        <v>405.48119559517539</v>
      </c>
      <c r="N19" s="72">
        <f>IF(RES_hh_emi!N19=0,0,1000000*RES_hh_emi!N19/RES_hh_num!N19)</f>
        <v>384.10345864661576</v>
      </c>
      <c r="O19" s="72">
        <f>IF(RES_hh_emi!O19=0,0,1000000*RES_hh_emi!O19/RES_hh_num!O19)</f>
        <v>361.74836795252173</v>
      </c>
      <c r="P19" s="72">
        <f>IF(RES_hh_emi!P19=0,0,1000000*RES_hh_emi!P19/RES_hh_num!P19)</f>
        <v>362.61943342776141</v>
      </c>
      <c r="Q19" s="72">
        <f>IF(RES_hh_emi!Q19=0,0,1000000*RES_hh_emi!Q19/RES_hh_num!Q19)</f>
        <v>360.22936236391888</v>
      </c>
      <c r="R19" s="72">
        <f>IF(RES_hh_emi!R19=0,0,1000000*RES_hh_emi!R19/RES_hh_num!R19)</f>
        <v>332.74590836156244</v>
      </c>
      <c r="S19" s="72">
        <f>IF(RES_hh_emi!S19=0,0,1000000*RES_hh_emi!S19/RES_hh_num!S19)</f>
        <v>338.07517817145219</v>
      </c>
      <c r="T19" s="72">
        <f>IF(RES_hh_emi!T19=0,0,1000000*RES_hh_emi!T19/RES_hh_num!T19)</f>
        <v>336.38332961889881</v>
      </c>
      <c r="U19" s="72">
        <f>IF(RES_hh_emi!U19=0,0,1000000*RES_hh_emi!U19/RES_hh_num!U19)</f>
        <v>313.83131289492155</v>
      </c>
      <c r="V19" s="72">
        <f>IF(RES_hh_emi!V19=0,0,1000000*RES_hh_emi!V19/RES_hh_num!V19)</f>
        <v>327.03408604706436</v>
      </c>
      <c r="W19" s="72">
        <f>IF(RES_hh_emi!W19=0,0,1000000*RES_hh_emi!W19/RES_hh_num!W19)</f>
        <v>336.37349798147704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201.6328431477593</v>
      </c>
      <c r="C21" s="72">
        <f>IF(RES_hh_emi!C21=0,0,1000000*RES_hh_emi!C21/RES_hh_num!C21)</f>
        <v>321.67602024590047</v>
      </c>
      <c r="D21" s="72">
        <f>IF(RES_hh_emi!D21=0,0,1000000*RES_hh_emi!D21/RES_hh_num!D21)</f>
        <v>189.48766746892161</v>
      </c>
      <c r="E21" s="72">
        <f>IF(RES_hh_emi!E21=0,0,1000000*RES_hh_emi!E21/RES_hh_num!E21)</f>
        <v>192.99128079438924</v>
      </c>
      <c r="F21" s="72">
        <f>IF(RES_hh_emi!F21=0,0,1000000*RES_hh_emi!F21/RES_hh_num!F21)</f>
        <v>193.18149561496364</v>
      </c>
      <c r="G21" s="72">
        <f>IF(RES_hh_emi!G21=0,0,1000000*RES_hh_emi!G21/RES_hh_num!G21)</f>
        <v>268.6596039007224</v>
      </c>
      <c r="H21" s="72">
        <f>IF(RES_hh_emi!H21=0,0,1000000*RES_hh_emi!H21/RES_hh_num!H21)</f>
        <v>287.92452114995177</v>
      </c>
      <c r="I21" s="72">
        <f>IF(RES_hh_emi!I21=0,0,1000000*RES_hh_emi!I21/RES_hh_num!I21)</f>
        <v>298.17374138487003</v>
      </c>
      <c r="J21" s="72">
        <f>IF(RES_hh_emi!J21=0,0,1000000*RES_hh_emi!J21/RES_hh_num!J21)</f>
        <v>307.23606774082356</v>
      </c>
      <c r="K21" s="72">
        <f>IF(RES_hh_emi!K21=0,0,1000000*RES_hh_emi!K21/RES_hh_num!K21)</f>
        <v>369.10380505332751</v>
      </c>
      <c r="L21" s="72">
        <f>IF(RES_hh_emi!L21=0,0,1000000*RES_hh_emi!L21/RES_hh_num!L21)</f>
        <v>328.58681357546675</v>
      </c>
      <c r="M21" s="72">
        <f>IF(RES_hh_emi!M21=0,0,1000000*RES_hh_emi!M21/RES_hh_num!M21)</f>
        <v>351.30214556163247</v>
      </c>
      <c r="N21" s="72">
        <f>IF(RES_hh_emi!N21=0,0,1000000*RES_hh_emi!N21/RES_hh_num!N21)</f>
        <v>341.95876371893564</v>
      </c>
      <c r="O21" s="72">
        <f>IF(RES_hh_emi!O21=0,0,1000000*RES_hh_emi!O21/RES_hh_num!O21)</f>
        <v>279.01198003327778</v>
      </c>
      <c r="P21" s="72">
        <f>IF(RES_hh_emi!P21=0,0,1000000*RES_hh_emi!P21/RES_hh_num!P21)</f>
        <v>245.09834509300876</v>
      </c>
      <c r="Q21" s="72">
        <f>IF(RES_hh_emi!Q21=0,0,1000000*RES_hh_emi!Q21/RES_hh_num!Q21)</f>
        <v>310.34985004828951</v>
      </c>
      <c r="R21" s="72">
        <f>IF(RES_hh_emi!R21=0,0,1000000*RES_hh_emi!R21/RES_hh_num!R21)</f>
        <v>293.79777186138551</v>
      </c>
      <c r="S21" s="72">
        <f>IF(RES_hh_emi!S21=0,0,1000000*RES_hh_emi!S21/RES_hh_num!S21)</f>
        <v>268.85331616226642</v>
      </c>
      <c r="T21" s="72">
        <f>IF(RES_hh_emi!T21=0,0,1000000*RES_hh_emi!T21/RES_hh_num!T21)</f>
        <v>283.03940011876631</v>
      </c>
      <c r="U21" s="72">
        <f>IF(RES_hh_emi!U21=0,0,1000000*RES_hh_emi!U21/RES_hh_num!U21)</f>
        <v>270.9540672976035</v>
      </c>
      <c r="V21" s="72">
        <f>IF(RES_hh_emi!V21=0,0,1000000*RES_hh_emi!V21/RES_hh_num!V21)</f>
        <v>276.69680599110671</v>
      </c>
      <c r="W21" s="72">
        <f>IF(RES_hh_emi!W21=0,0,1000000*RES_hh_emi!W21/RES_hh_num!W21)</f>
        <v>292.06448916492121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25.014770367982202</v>
      </c>
      <c r="C27" s="69">
        <f>IF(RES_hh_emi!C27=0,0,1000000*RES_hh_emi!C27/RES_hh_num!C27)</f>
        <v>23.406780724849025</v>
      </c>
      <c r="D27" s="69">
        <f>IF(RES_hh_emi!D27=0,0,1000000*RES_hh_emi!D27/RES_hh_num!D27)</f>
        <v>34.23514748356331</v>
      </c>
      <c r="E27" s="69">
        <f>IF(RES_hh_emi!E27=0,0,1000000*RES_hh_emi!E27/RES_hh_num!E27)</f>
        <v>42.318419166557689</v>
      </c>
      <c r="F27" s="69">
        <f>IF(RES_hh_emi!F27=0,0,1000000*RES_hh_emi!F27/RES_hh_num!F27)</f>
        <v>42.623539013942995</v>
      </c>
      <c r="G27" s="69">
        <f>IF(RES_hh_emi!G27=0,0,1000000*RES_hh_emi!G27/RES_hh_num!G27)</f>
        <v>41.527871896800093</v>
      </c>
      <c r="H27" s="69">
        <f>IF(RES_hh_emi!H27=0,0,1000000*RES_hh_emi!H27/RES_hh_num!H27)</f>
        <v>44.452880477884456</v>
      </c>
      <c r="I27" s="69">
        <f>IF(RES_hh_emi!I27=0,0,1000000*RES_hh_emi!I27/RES_hh_num!I27)</f>
        <v>42.087402885766991</v>
      </c>
      <c r="J27" s="69">
        <f>IF(RES_hh_emi!J27=0,0,1000000*RES_hh_emi!J27/RES_hh_num!J27)</f>
        <v>38.979660034389561</v>
      </c>
      <c r="K27" s="69">
        <f>IF(RES_hh_emi!K27=0,0,1000000*RES_hh_emi!K27/RES_hh_num!K27)</f>
        <v>37.570560055424721</v>
      </c>
      <c r="L27" s="69">
        <f>IF(RES_hh_emi!L27=0,0,1000000*RES_hh_emi!L27/RES_hh_num!L27)</f>
        <v>36.545888157359542</v>
      </c>
      <c r="M27" s="69">
        <f>IF(RES_hh_emi!M27=0,0,1000000*RES_hh_emi!M27/RES_hh_num!M27)</f>
        <v>43.043448974158835</v>
      </c>
      <c r="N27" s="69">
        <f>IF(RES_hh_emi!N27=0,0,1000000*RES_hh_emi!N27/RES_hh_num!N27)</f>
        <v>39.139027558735243</v>
      </c>
      <c r="O27" s="69">
        <f>IF(RES_hh_emi!O27=0,0,1000000*RES_hh_emi!O27/RES_hh_num!O27)</f>
        <v>35.343191328540954</v>
      </c>
      <c r="P27" s="69">
        <f>IF(RES_hh_emi!P27=0,0,1000000*RES_hh_emi!P27/RES_hh_num!P27)</f>
        <v>30.41655261113808</v>
      </c>
      <c r="Q27" s="69">
        <f>IF(RES_hh_emi!Q27=0,0,1000000*RES_hh_emi!Q27/RES_hh_num!Q27)</f>
        <v>33.666353542929308</v>
      </c>
      <c r="R27" s="69">
        <f>IF(RES_hh_emi!R27=0,0,1000000*RES_hh_emi!R27/RES_hh_num!R27)</f>
        <v>28.60171809975451</v>
      </c>
      <c r="S27" s="69">
        <f>IF(RES_hh_emi!S27=0,0,1000000*RES_hh_emi!S27/RES_hh_num!S27)</f>
        <v>26.183278337272466</v>
      </c>
      <c r="T27" s="69">
        <f>IF(RES_hh_emi!T27=0,0,1000000*RES_hh_emi!T27/RES_hh_num!T27)</f>
        <v>23.932552560567984</v>
      </c>
      <c r="U27" s="69">
        <f>IF(RES_hh_emi!U27=0,0,1000000*RES_hh_emi!U27/RES_hh_num!U27)</f>
        <v>21.784782596854928</v>
      </c>
      <c r="V27" s="69">
        <f>IF(RES_hh_emi!V27=0,0,1000000*RES_hh_emi!V27/RES_hh_num!V27)</f>
        <v>22.359976632528859</v>
      </c>
      <c r="W27" s="69">
        <f>IF(RES_hh_emi!W27=0,0,1000000*RES_hh_emi!W27/RES_hh_num!W27)</f>
        <v>23.904289299013428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313.62404970698947</v>
      </c>
      <c r="C28" s="72">
        <f>IF(RES_hh_emi!C28=0,0,1000000*RES_hh_emi!C28/RES_hh_num!C28)</f>
        <v>226.93804987112068</v>
      </c>
      <c r="D28" s="72">
        <f>IF(RES_hh_emi!D28=0,0,1000000*RES_hh_emi!D28/RES_hh_num!D28)</f>
        <v>336.6501337691044</v>
      </c>
      <c r="E28" s="72">
        <f>IF(RES_hh_emi!E28=0,0,1000000*RES_hh_emi!E28/RES_hh_num!E28)</f>
        <v>365.30729115572859</v>
      </c>
      <c r="F28" s="72">
        <f>IF(RES_hh_emi!F28=0,0,1000000*RES_hh_emi!F28/RES_hh_num!F28)</f>
        <v>321.06974005456613</v>
      </c>
      <c r="G28" s="72">
        <f>IF(RES_hh_emi!G28=0,0,1000000*RES_hh_emi!G28/RES_hh_num!G28)</f>
        <v>291.97022977746673</v>
      </c>
      <c r="H28" s="72">
        <f>IF(RES_hh_emi!H28=0,0,1000000*RES_hh_emi!H28/RES_hh_num!H28)</f>
        <v>321.61013621715477</v>
      </c>
      <c r="I28" s="72">
        <f>IF(RES_hh_emi!I28=0,0,1000000*RES_hh_emi!I28/RES_hh_num!I28)</f>
        <v>335.90617920974455</v>
      </c>
      <c r="J28" s="72">
        <f>IF(RES_hh_emi!J28=0,0,1000000*RES_hh_emi!J28/RES_hh_num!J28)</f>
        <v>336.54015977216562</v>
      </c>
      <c r="K28" s="72">
        <f>IF(RES_hh_emi!K28=0,0,1000000*RES_hh_emi!K28/RES_hh_num!K28)</f>
        <v>268.58150667060778</v>
      </c>
      <c r="L28" s="72">
        <f>IF(RES_hh_emi!L28=0,0,1000000*RES_hh_emi!L28/RES_hh_num!L28)</f>
        <v>332.58641679901996</v>
      </c>
      <c r="M28" s="72">
        <f>IF(RES_hh_emi!M28=0,0,1000000*RES_hh_emi!M28/RES_hh_num!M28)</f>
        <v>350.92740568936694</v>
      </c>
      <c r="N28" s="72">
        <f>IF(RES_hh_emi!N28=0,0,1000000*RES_hh_emi!N28/RES_hh_num!N28)</f>
        <v>352.70524404417574</v>
      </c>
      <c r="O28" s="72">
        <f>IF(RES_hh_emi!O28=0,0,1000000*RES_hh_emi!O28/RES_hh_num!O28)</f>
        <v>338.31257692347316</v>
      </c>
      <c r="P28" s="72">
        <f>IF(RES_hh_emi!P28=0,0,1000000*RES_hh_emi!P28/RES_hh_num!P28)</f>
        <v>317.45795907244383</v>
      </c>
      <c r="Q28" s="72">
        <f>IF(RES_hh_emi!Q28=0,0,1000000*RES_hh_emi!Q28/RES_hh_num!Q28)</f>
        <v>179.79045032782344</v>
      </c>
      <c r="R28" s="72">
        <f>IF(RES_hh_emi!R28=0,0,1000000*RES_hh_emi!R28/RES_hh_num!R28)</f>
        <v>288.00471895591329</v>
      </c>
      <c r="S28" s="72">
        <f>IF(RES_hh_emi!S28=0,0,1000000*RES_hh_emi!S28/RES_hh_num!S28)</f>
        <v>369.1081623198325</v>
      </c>
      <c r="T28" s="72">
        <f>IF(RES_hh_emi!T28=0,0,1000000*RES_hh_emi!T28/RES_hh_num!T28)</f>
        <v>299.84823252375111</v>
      </c>
      <c r="U28" s="72">
        <f>IF(RES_hh_emi!U28=0,0,1000000*RES_hh_emi!U28/RES_hh_num!U28)</f>
        <v>292.24097258891379</v>
      </c>
      <c r="V28" s="72">
        <f>IF(RES_hh_emi!V28=0,0,1000000*RES_hh_emi!V28/RES_hh_num!V28)</f>
        <v>291.09447026496093</v>
      </c>
      <c r="W28" s="72">
        <f>IF(RES_hh_emi!W28=0,0,1000000*RES_hh_emi!W28/RES_hh_num!W28)</f>
        <v>376.53926305930855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170.84567593399061</v>
      </c>
      <c r="C29" s="72">
        <f>IF(RES_hh_emi!C29=0,0,1000000*RES_hh_emi!C29/RES_hh_num!C29)</f>
        <v>182.27580013146485</v>
      </c>
      <c r="D29" s="72">
        <f>IF(RES_hh_emi!D29=0,0,1000000*RES_hh_emi!D29/RES_hh_num!D29)</f>
        <v>175.06824034232304</v>
      </c>
      <c r="E29" s="72">
        <f>IF(RES_hh_emi!E29=0,0,1000000*RES_hh_emi!E29/RES_hh_num!E29)</f>
        <v>201.21894479882627</v>
      </c>
      <c r="F29" s="72">
        <f>IF(RES_hh_emi!F29=0,0,1000000*RES_hh_emi!F29/RES_hh_num!F29)</f>
        <v>207.21258101642346</v>
      </c>
      <c r="G29" s="72">
        <f>IF(RES_hh_emi!G29=0,0,1000000*RES_hh_emi!G29/RES_hh_num!G29)</f>
        <v>203.64224164939426</v>
      </c>
      <c r="H29" s="72">
        <f>IF(RES_hh_emi!H29=0,0,1000000*RES_hh_emi!H29/RES_hh_num!H29)</f>
        <v>214.91931975280329</v>
      </c>
      <c r="I29" s="72">
        <f>IF(RES_hh_emi!I29=0,0,1000000*RES_hh_emi!I29/RES_hh_num!I29)</f>
        <v>202.90799531355765</v>
      </c>
      <c r="J29" s="72">
        <f>IF(RES_hh_emi!J29=0,0,1000000*RES_hh_emi!J29/RES_hh_num!J29)</f>
        <v>188.06817803326771</v>
      </c>
      <c r="K29" s="72">
        <f>IF(RES_hh_emi!K29=0,0,1000000*RES_hh_emi!K29/RES_hh_num!K29)</f>
        <v>209.94535794473896</v>
      </c>
      <c r="L29" s="72">
        <f>IF(RES_hh_emi!L29=0,0,1000000*RES_hh_emi!L29/RES_hh_num!L29)</f>
        <v>182.95117585599147</v>
      </c>
      <c r="M29" s="72">
        <f>IF(RES_hh_emi!M29=0,0,1000000*RES_hh_emi!M29/RES_hh_num!M29)</f>
        <v>228.52685166824915</v>
      </c>
      <c r="N29" s="72">
        <f>IF(RES_hh_emi!N29=0,0,1000000*RES_hh_emi!N29/RES_hh_num!N29)</f>
        <v>205.84731894412263</v>
      </c>
      <c r="O29" s="72">
        <f>IF(RES_hh_emi!O29=0,0,1000000*RES_hh_emi!O29/RES_hh_num!O29)</f>
        <v>194.82389885015766</v>
      </c>
      <c r="P29" s="72">
        <f>IF(RES_hh_emi!P29=0,0,1000000*RES_hh_emi!P29/RES_hh_num!P29)</f>
        <v>179.84420999277179</v>
      </c>
      <c r="Q29" s="72">
        <f>IF(RES_hh_emi!Q29=0,0,1000000*RES_hh_emi!Q29/RES_hh_num!Q29)</f>
        <v>257.63225688174214</v>
      </c>
      <c r="R29" s="72">
        <f>IF(RES_hh_emi!R29=0,0,1000000*RES_hh_emi!R29/RES_hh_num!R29)</f>
        <v>215.62650066752576</v>
      </c>
      <c r="S29" s="72">
        <f>IF(RES_hh_emi!S29=0,0,1000000*RES_hh_emi!S29/RES_hh_num!S29)</f>
        <v>210.9826748070497</v>
      </c>
      <c r="T29" s="72">
        <f>IF(RES_hh_emi!T29=0,0,1000000*RES_hh_emi!T29/RES_hh_num!T29)</f>
        <v>214.24668307538929</v>
      </c>
      <c r="U29" s="72">
        <f>IF(RES_hh_emi!U29=0,0,1000000*RES_hh_emi!U29/RES_hh_num!U29)</f>
        <v>205.90585290573486</v>
      </c>
      <c r="V29" s="72">
        <f>IF(RES_hh_emi!V29=0,0,1000000*RES_hh_emi!V29/RES_hh_num!V29)</f>
        <v>224.13402065554126</v>
      </c>
      <c r="W29" s="72">
        <f>IF(RES_hh_emi!W29=0,0,1000000*RES_hh_emi!W29/RES_hh_num!W29)</f>
        <v>233.70272698777489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70.624332709757013</v>
      </c>
      <c r="C30" s="72">
        <f>IF(RES_hh_emi!C30=0,0,1000000*RES_hh_emi!C30/RES_hh_num!C30)</f>
        <v>172.06886707551232</v>
      </c>
      <c r="D30" s="72">
        <f>IF(RES_hh_emi!D30=0,0,1000000*RES_hh_emi!D30/RES_hh_num!D30)</f>
        <v>110.15148691182821</v>
      </c>
      <c r="E30" s="72">
        <f>IF(RES_hh_emi!E30=0,0,1000000*RES_hh_emi!E30/RES_hh_num!E30)</f>
        <v>116.68456154600581</v>
      </c>
      <c r="F30" s="72">
        <f>IF(RES_hh_emi!F30=0,0,1000000*RES_hh_emi!F30/RES_hh_num!F30)</f>
        <v>123.2187770502488</v>
      </c>
      <c r="G30" s="72">
        <f>IF(RES_hh_emi!G30=0,0,1000000*RES_hh_emi!G30/RES_hh_num!G30)</f>
        <v>161.4924173424582</v>
      </c>
      <c r="H30" s="72">
        <f>IF(RES_hh_emi!H30=0,0,1000000*RES_hh_emi!H30/RES_hh_num!H30)</f>
        <v>178.0100241501282</v>
      </c>
      <c r="I30" s="72">
        <f>IF(RES_hh_emi!I30=0,0,1000000*RES_hh_emi!I30/RES_hh_num!I30)</f>
        <v>191.06125483636481</v>
      </c>
      <c r="J30" s="72">
        <f>IF(RES_hh_emi!J30=0,0,1000000*RES_hh_emi!J30/RES_hh_num!J30)</f>
        <v>183.36757039833518</v>
      </c>
      <c r="K30" s="72">
        <f>IF(RES_hh_emi!K30=0,0,1000000*RES_hh_emi!K30/RES_hh_num!K30)</f>
        <v>210.10057115886227</v>
      </c>
      <c r="L30" s="72">
        <f>IF(RES_hh_emi!L30=0,0,1000000*RES_hh_emi!L30/RES_hh_num!L30)</f>
        <v>180.53948261309407</v>
      </c>
      <c r="M30" s="72">
        <f>IF(RES_hh_emi!M30=0,0,1000000*RES_hh_emi!M30/RES_hh_num!M30)</f>
        <v>198.65647758938272</v>
      </c>
      <c r="N30" s="72">
        <f>IF(RES_hh_emi!N30=0,0,1000000*RES_hh_emi!N30/RES_hh_num!N30)</f>
        <v>193.28403523126525</v>
      </c>
      <c r="O30" s="72">
        <f>IF(RES_hh_emi!O30=0,0,1000000*RES_hh_emi!O30/RES_hh_num!O30)</f>
        <v>169.77720603015064</v>
      </c>
      <c r="P30" s="72">
        <f>IF(RES_hh_emi!P30=0,0,1000000*RES_hh_emi!P30/RES_hh_num!P30)</f>
        <v>172.47776564682039</v>
      </c>
      <c r="Q30" s="72">
        <f>IF(RES_hh_emi!Q30=0,0,1000000*RES_hh_emi!Q30/RES_hh_num!Q30)</f>
        <v>183.25895115235502</v>
      </c>
      <c r="R30" s="72">
        <f>IF(RES_hh_emi!R30=0,0,1000000*RES_hh_emi!R30/RES_hh_num!R30)</f>
        <v>193.38485398409719</v>
      </c>
      <c r="S30" s="72">
        <f>IF(RES_hh_emi!S30=0,0,1000000*RES_hh_emi!S30/RES_hh_num!S30)</f>
        <v>185.89520419966129</v>
      </c>
      <c r="T30" s="72">
        <f>IF(RES_hh_emi!T30=0,0,1000000*RES_hh_emi!T30/RES_hh_num!T30)</f>
        <v>197.92239479357991</v>
      </c>
      <c r="U30" s="72">
        <f>IF(RES_hh_emi!U30=0,0,1000000*RES_hh_emi!U30/RES_hh_num!U30)</f>
        <v>192.57646668142525</v>
      </c>
      <c r="V30" s="72">
        <f>IF(RES_hh_emi!V30=0,0,1000000*RES_hh_emi!V30/RES_hh_num!V30)</f>
        <v>200.86289538764865</v>
      </c>
      <c r="W30" s="72">
        <f>IF(RES_hh_emi!W30=0,0,1000000*RES_hh_emi!W30/RES_hh_num!W30)</f>
        <v>213.37936821322739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99.16417958009761</v>
      </c>
      <c r="C3" s="65">
        <f>IF(RES_hh_fech!C3=0,0,RES_hh_fech!C3/RES_summary!C$19)</f>
        <v>92.114730365884171</v>
      </c>
      <c r="D3" s="65">
        <f>IF(RES_hh_fech!D3=0,0,RES_hh_fech!D3/RES_summary!D$19)</f>
        <v>103.60509015236802</v>
      </c>
      <c r="E3" s="65">
        <f>IF(RES_hh_fech!E3=0,0,RES_hh_fech!E3/RES_summary!E$19)</f>
        <v>110.68459469265485</v>
      </c>
      <c r="F3" s="65">
        <f>IF(RES_hh_fech!F3=0,0,RES_hh_fech!F3/RES_summary!F$19)</f>
        <v>102.37354347749617</v>
      </c>
      <c r="G3" s="65">
        <f>IF(RES_hh_fech!G3=0,0,RES_hh_fech!G3/RES_summary!G$19)</f>
        <v>102.44237448554223</v>
      </c>
      <c r="H3" s="65">
        <f>IF(RES_hh_fech!H3=0,0,RES_hh_fech!H3/RES_summary!H$19)</f>
        <v>106.85079665869077</v>
      </c>
      <c r="I3" s="65">
        <f>IF(RES_hh_fech!I3=0,0,RES_hh_fech!I3/RES_summary!I$19)</f>
        <v>99.559610797055825</v>
      </c>
      <c r="J3" s="65">
        <f>IF(RES_hh_fech!J3=0,0,RES_hh_fech!J3/RES_summary!J$19)</f>
        <v>103.3185175629481</v>
      </c>
      <c r="K3" s="65">
        <f>IF(RES_hh_fech!K3=0,0,RES_hh_fech!K3/RES_summary!K$19)</f>
        <v>103.74252007110996</v>
      </c>
      <c r="L3" s="65">
        <f>IF(RES_hh_fech!L3=0,0,RES_hh_fech!L3/RES_summary!L$19)</f>
        <v>111.68469077394521</v>
      </c>
      <c r="M3" s="65">
        <f>IF(RES_hh_fech!M3=0,0,RES_hh_fech!M3/RES_summary!M$19)</f>
        <v>120.74619245330376</v>
      </c>
      <c r="N3" s="65">
        <f>IF(RES_hh_fech!N3=0,0,RES_hh_fech!N3/RES_summary!N$19)</f>
        <v>114.61433429233986</v>
      </c>
      <c r="O3" s="65">
        <f>IF(RES_hh_fech!O3=0,0,RES_hh_fech!O3/RES_summary!O$19)</f>
        <v>105.51063278750381</v>
      </c>
      <c r="P3" s="65">
        <f>IF(RES_hh_fech!P3=0,0,RES_hh_fech!P3/RES_summary!P$19)</f>
        <v>99.023679104889979</v>
      </c>
      <c r="Q3" s="65">
        <f>IF(RES_hh_fech!Q3=0,0,RES_hh_fech!Q3/RES_summary!Q$19)</f>
        <v>95.196719079598026</v>
      </c>
      <c r="R3" s="65">
        <f>IF(RES_hh_fech!R3=0,0,RES_hh_fech!R3/RES_summary!R$19)</f>
        <v>97.882261939360532</v>
      </c>
      <c r="S3" s="65">
        <f>IF(RES_hh_fech!S3=0,0,RES_hh_fech!S3/RES_summary!S$19)</f>
        <v>100.44229370844579</v>
      </c>
      <c r="T3" s="65">
        <f>IF(RES_hh_fech!T3=0,0,RES_hh_fech!T3/RES_summary!T$19)</f>
        <v>95.424904801718327</v>
      </c>
      <c r="U3" s="65">
        <f>IF(RES_hh_fech!U3=0,0,RES_hh_fech!U3/RES_summary!U$19)</f>
        <v>92.099939596163154</v>
      </c>
      <c r="V3" s="65">
        <f>IF(RES_hh_fech!V3=0,0,RES_hh_fech!V3/RES_summary!V$19)</f>
        <v>101.94936294155771</v>
      </c>
      <c r="W3" s="65">
        <f>IF(RES_hh_fech!W3=0,0,RES_hh_fech!W3/RES_summary!W$19)</f>
        <v>101.45568762206909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75.11577663753782</v>
      </c>
      <c r="C4" s="69">
        <f>IF(RES_hh_fech!C4=0,0,RES_hh_fech!C4/RES_summary!C$19)</f>
        <v>67.952697538707227</v>
      </c>
      <c r="D4" s="69">
        <f>IF(RES_hh_fech!D4=0,0,RES_hh_fech!D4/RES_summary!D$19)</f>
        <v>78.697773487394471</v>
      </c>
      <c r="E4" s="69">
        <f>IF(RES_hh_fech!E4=0,0,RES_hh_fech!E4/RES_summary!E$19)</f>
        <v>85.496884887391815</v>
      </c>
      <c r="F4" s="69">
        <f>IF(RES_hh_fech!F4=0,0,RES_hh_fech!F4/RES_summary!F$19)</f>
        <v>76.926906466278623</v>
      </c>
      <c r="G4" s="69">
        <f>IF(RES_hh_fech!G4=0,0,RES_hh_fech!G4/RES_summary!G$19)</f>
        <v>76.033237199257201</v>
      </c>
      <c r="H4" s="69">
        <f>IF(RES_hh_fech!H4=0,0,RES_hh_fech!H4/RES_summary!H$19)</f>
        <v>80.030974364520674</v>
      </c>
      <c r="I4" s="69">
        <f>IF(RES_hh_fech!I4=0,0,RES_hh_fech!I4/RES_summary!I$19)</f>
        <v>72.417543352288661</v>
      </c>
      <c r="J4" s="69">
        <f>IF(RES_hh_fech!J4=0,0,RES_hh_fech!J4/RES_summary!J$19)</f>
        <v>74.448760843441775</v>
      </c>
      <c r="K4" s="69">
        <f>IF(RES_hh_fech!K4=0,0,RES_hh_fech!K4/RES_summary!K$19)</f>
        <v>73.565703514307941</v>
      </c>
      <c r="L4" s="69">
        <f>IF(RES_hh_fech!L4=0,0,RES_hh_fech!L4/RES_summary!L$19)</f>
        <v>81.230498175819733</v>
      </c>
      <c r="M4" s="69">
        <f>IF(RES_hh_fech!M4=0,0,RES_hh_fech!M4/RES_summary!M$19)</f>
        <v>88.765283545112794</v>
      </c>
      <c r="N4" s="69">
        <f>IF(RES_hh_fech!N4=0,0,RES_hh_fech!N4/RES_summary!N$19)</f>
        <v>84.257715736833219</v>
      </c>
      <c r="O4" s="69">
        <f>IF(RES_hh_fech!O4=0,0,RES_hh_fech!O4/RES_summary!O$19)</f>
        <v>77.054415804464597</v>
      </c>
      <c r="P4" s="69">
        <f>IF(RES_hh_fech!P4=0,0,RES_hh_fech!P4/RES_summary!P$19)</f>
        <v>71.151904280493298</v>
      </c>
      <c r="Q4" s="69">
        <f>IF(RES_hh_fech!Q4=0,0,RES_hh_fech!Q4/RES_summary!Q$19)</f>
        <v>66.142049986091152</v>
      </c>
      <c r="R4" s="69">
        <f>IF(RES_hh_fech!R4=0,0,RES_hh_fech!R4/RES_summary!R$19)</f>
        <v>69.122019701150435</v>
      </c>
      <c r="S4" s="69">
        <f>IF(RES_hh_fech!S4=0,0,RES_hh_fech!S4/RES_summary!S$19)</f>
        <v>70.800976069281219</v>
      </c>
      <c r="T4" s="69">
        <f>IF(RES_hh_fech!T4=0,0,RES_hh_fech!T4/RES_summary!T$19)</f>
        <v>66.231156429297428</v>
      </c>
      <c r="U4" s="69">
        <f>IF(RES_hh_fech!U4=0,0,RES_hh_fech!U4/RES_summary!U$19)</f>
        <v>63.676853085207128</v>
      </c>
      <c r="V4" s="69">
        <f>IF(RES_hh_fech!V4=0,0,RES_hh_fech!V4/RES_summary!V$19)</f>
        <v>72.207417900713935</v>
      </c>
      <c r="W4" s="69">
        <f>IF(RES_hh_fech!W4=0,0,RES_hh_fech!W4/RES_summary!W$19)</f>
        <v>70.428273803044831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74.766768026747044</v>
      </c>
      <c r="C5" s="72">
        <f>IF(RES_hh_fech!C5=0,0,RES_hh_fech!C5/RES_summary!C$19)</f>
        <v>48.853907760581471</v>
      </c>
      <c r="D5" s="72">
        <f>IF(RES_hh_fech!D5=0,0,RES_hh_fech!D5/RES_summary!D$19)</f>
        <v>90.063245138243914</v>
      </c>
      <c r="E5" s="72">
        <f>IF(RES_hh_fech!E5=0,0,RES_hh_fech!E5/RES_summary!E$19)</f>
        <v>106.03516854837474</v>
      </c>
      <c r="F5" s="72">
        <f>IF(RES_hh_fech!F5=0,0,RES_hh_fech!F5/RES_summary!F$19)</f>
        <v>78.942324798610017</v>
      </c>
      <c r="G5" s="72">
        <f>IF(RES_hh_fech!G5=0,0,RES_hh_fech!G5/RES_summary!G$19)</f>
        <v>71.975480471369067</v>
      </c>
      <c r="H5" s="72">
        <f>IF(RES_hh_fech!H5=0,0,RES_hh_fech!H5/RES_summary!H$19)</f>
        <v>81.616946693064875</v>
      </c>
      <c r="I5" s="72">
        <f>IF(RES_hh_fech!I5=0,0,RES_hh_fech!I5/RES_summary!I$19)</f>
        <v>75.072175226521253</v>
      </c>
      <c r="J5" s="72">
        <f>IF(RES_hh_fech!J5=0,0,RES_hh_fech!J5/RES_summary!J$19)</f>
        <v>77.246403002458095</v>
      </c>
      <c r="K5" s="72">
        <f>IF(RES_hh_fech!K5=0,0,RES_hh_fech!K5/RES_summary!K$19)</f>
        <v>57.850389590810465</v>
      </c>
      <c r="L5" s="72">
        <f>IF(RES_hh_fech!L5=0,0,RES_hh_fech!L5/RES_summary!L$19)</f>
        <v>80.550407801168063</v>
      </c>
      <c r="M5" s="72">
        <f>IF(RES_hh_fech!M5=0,0,RES_hh_fech!M5/RES_summary!M$19)</f>
        <v>98.186958767626905</v>
      </c>
      <c r="N5" s="72">
        <f>IF(RES_hh_fech!N5=0,0,RES_hh_fech!N5/RES_summary!N$19)</f>
        <v>94.217988823749835</v>
      </c>
      <c r="O5" s="72">
        <f>IF(RES_hh_fech!O5=0,0,RES_hh_fech!O5/RES_summary!O$19)</f>
        <v>80.464626855092249</v>
      </c>
      <c r="P5" s="72">
        <f>IF(RES_hh_fech!P5=0,0,RES_hh_fech!P5/RES_summary!P$19)</f>
        <v>62.383960677503872</v>
      </c>
      <c r="Q5" s="72">
        <f>IF(RES_hh_fech!Q5=0,0,RES_hh_fech!Q5/RES_summary!Q$19)</f>
        <v>65.602325845299475</v>
      </c>
      <c r="R5" s="72">
        <f>IF(RES_hh_fech!R5=0,0,RES_hh_fech!R5/RES_summary!R$19)</f>
        <v>73.74483826849584</v>
      </c>
      <c r="S5" s="72">
        <f>IF(RES_hh_fech!S5=0,0,RES_hh_fech!S5/RES_summary!S$19)</f>
        <v>79.144319965354356</v>
      </c>
      <c r="T5" s="72">
        <f>IF(RES_hh_fech!T5=0,0,RES_hh_fech!T5/RES_summary!T$19)</f>
        <v>64.342644673526223</v>
      </c>
      <c r="U5" s="72">
        <f>IF(RES_hh_fech!U5=0,0,RES_hh_fech!U5/RES_summary!U$19)</f>
        <v>62.027563224800886</v>
      </c>
      <c r="V5" s="72">
        <f>IF(RES_hh_fech!V5=0,0,RES_hh_fech!V5/RES_summary!V$19)</f>
        <v>61.60565935340707</v>
      </c>
      <c r="W5" s="72">
        <f>IF(RES_hh_fech!W5=0,0,RES_hh_fech!W5/RES_summary!W$19)</f>
        <v>86.193433381999895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88.050619596692727</v>
      </c>
      <c r="C6" s="72">
        <f>IF(RES_hh_fech!C6=0,0,RES_hh_fech!C6/RES_summary!C$19)</f>
        <v>91.558698778391033</v>
      </c>
      <c r="D6" s="72">
        <f>IF(RES_hh_fech!D6=0,0,RES_hh_fech!D6/RES_summary!D$19)</f>
        <v>96.90383571179801</v>
      </c>
      <c r="E6" s="72">
        <f>IF(RES_hh_fech!E6=0,0,RES_hh_fech!E6/RES_summary!E$19)</f>
        <v>96.503226633196931</v>
      </c>
      <c r="F6" s="72">
        <f>IF(RES_hh_fech!F6=0,0,RES_hh_fech!F6/RES_summary!F$19)</f>
        <v>96.78940688169051</v>
      </c>
      <c r="G6" s="72">
        <f>IF(RES_hh_fech!G6=0,0,RES_hh_fech!G6/RES_summary!G$19)</f>
        <v>94.345356929034821</v>
      </c>
      <c r="H6" s="72">
        <f>IF(RES_hh_fech!H6=0,0,RES_hh_fech!H6/RES_summary!H$19)</f>
        <v>91.923363812226299</v>
      </c>
      <c r="I6" s="72">
        <f>IF(RES_hh_fech!I6=0,0,RES_hh_fech!I6/RES_summary!I$19)</f>
        <v>88.367023733749164</v>
      </c>
      <c r="J6" s="72">
        <f>IF(RES_hh_fech!J6=0,0,RES_hh_fech!J6/RES_summary!J$19)</f>
        <v>82.70716426997113</v>
      </c>
      <c r="K6" s="72">
        <f>IF(RES_hh_fech!K6=0,0,RES_hh_fech!K6/RES_summary!K$19)</f>
        <v>47.973646187209098</v>
      </c>
      <c r="L6" s="72">
        <f>IF(RES_hh_fech!L6=0,0,RES_hh_fech!L6/RES_summary!L$19)</f>
        <v>29.408642158891197</v>
      </c>
      <c r="M6" s="72">
        <f>IF(RES_hh_fech!M6=0,0,RES_hh_fech!M6/RES_summary!M$19)</f>
        <v>130.6316759478884</v>
      </c>
      <c r="N6" s="72">
        <f>IF(RES_hh_fech!N6=0,0,RES_hh_fech!N6/RES_summary!N$19)</f>
        <v>84.175324820831108</v>
      </c>
      <c r="O6" s="72">
        <f>IF(RES_hh_fech!O6=0,0,RES_hh_fech!O6/RES_summary!O$19)</f>
        <v>66.379025693561218</v>
      </c>
      <c r="P6" s="72">
        <f>IF(RES_hh_fech!P6=0,0,RES_hh_fech!P6/RES_summary!P$19)</f>
        <v>42.662223240994521</v>
      </c>
      <c r="Q6" s="72">
        <f>IF(RES_hh_fech!Q6=0,0,RES_hh_fech!Q6/RES_summary!Q$19)</f>
        <v>128.00238718215343</v>
      </c>
      <c r="R6" s="72">
        <f>IF(RES_hh_fech!R6=0,0,RES_hh_fech!R6/RES_summary!R$19)</f>
        <v>103.77696809889387</v>
      </c>
      <c r="S6" s="72">
        <f>IF(RES_hh_fech!S6=0,0,RES_hh_fech!S6/RES_summary!S$19)</f>
        <v>69.847800388403499</v>
      </c>
      <c r="T6" s="72">
        <f>IF(RES_hh_fech!T6=0,0,RES_hh_fech!T6/RES_summary!T$19)</f>
        <v>67.87155478825899</v>
      </c>
      <c r="U6" s="72">
        <f>IF(RES_hh_fech!U6=0,0,RES_hh_fech!U6/RES_summary!U$19)</f>
        <v>68.708721227654308</v>
      </c>
      <c r="V6" s="72">
        <f>IF(RES_hh_fech!V6=0,0,RES_hh_fech!V6/RES_summary!V$19)</f>
        <v>75.84556756016363</v>
      </c>
      <c r="W6" s="72">
        <f>IF(RES_hh_fech!W6=0,0,RES_hh_fech!W6/RES_summary!W$19)</f>
        <v>78.972612422056173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106.66762905149271</v>
      </c>
      <c r="C7" s="72">
        <f>IF(RES_hh_fech!C7=0,0,RES_hh_fech!C7/RES_summary!C$19)</f>
        <v>89.523033761575107</v>
      </c>
      <c r="D7" s="72">
        <f>IF(RES_hh_fech!D7=0,0,RES_hh_fech!D7/RES_summary!D$19)</f>
        <v>99.480172857869476</v>
      </c>
      <c r="E7" s="72">
        <f>IF(RES_hh_fech!E7=0,0,RES_hh_fech!E7/RES_summary!E$19)</f>
        <v>114.27981322026685</v>
      </c>
      <c r="F7" s="72">
        <f>IF(RES_hh_fech!F7=0,0,RES_hh_fech!F7/RES_summary!F$19)</f>
        <v>127.81656146783475</v>
      </c>
      <c r="G7" s="72">
        <f>IF(RES_hh_fech!G7=0,0,RES_hh_fech!G7/RES_summary!G$19)</f>
        <v>59.298062533706918</v>
      </c>
      <c r="H7" s="72">
        <f>IF(RES_hh_fech!H7=0,0,RES_hh_fech!H7/RES_summary!H$19)</f>
        <v>130.64213304476746</v>
      </c>
      <c r="I7" s="72">
        <f>IF(RES_hh_fech!I7=0,0,RES_hh_fech!I7/RES_summary!I$19)</f>
        <v>69.084034329670985</v>
      </c>
      <c r="J7" s="72">
        <f>IF(RES_hh_fech!J7=0,0,RES_hh_fech!J7/RES_summary!J$19)</f>
        <v>73.25470056314073</v>
      </c>
      <c r="K7" s="72">
        <f>IF(RES_hh_fech!K7=0,0,RES_hh_fech!K7/RES_summary!K$19)</f>
        <v>137.86773298404515</v>
      </c>
      <c r="L7" s="72">
        <f>IF(RES_hh_fech!L7=0,0,RES_hh_fech!L7/RES_summary!L$19)</f>
        <v>141.29263083127481</v>
      </c>
      <c r="M7" s="72">
        <f>IF(RES_hh_fech!M7=0,0,RES_hh_fech!M7/RES_summary!M$19)</f>
        <v>79.953748729527462</v>
      </c>
      <c r="N7" s="72">
        <f>IF(RES_hh_fech!N7=0,0,RES_hh_fech!N7/RES_summary!N$19)</f>
        <v>89.583521997754218</v>
      </c>
      <c r="O7" s="72">
        <f>IF(RES_hh_fech!O7=0,0,RES_hh_fech!O7/RES_summary!O$19)</f>
        <v>99.749757965229563</v>
      </c>
      <c r="P7" s="72">
        <f>IF(RES_hh_fech!P7=0,0,RES_hh_fech!P7/RES_summary!P$19)</f>
        <v>121.44546437846681</v>
      </c>
      <c r="Q7" s="72">
        <f>IF(RES_hh_fech!Q7=0,0,RES_hh_fech!Q7/RES_summary!Q$19)</f>
        <v>0</v>
      </c>
      <c r="R7" s="72">
        <f>IF(RES_hh_fech!R7=0,0,RES_hh_fech!R7/RES_summary!R$19)</f>
        <v>0</v>
      </c>
      <c r="S7" s="72">
        <f>IF(RES_hh_fech!S7=0,0,RES_hh_fech!S7/RES_summary!S$19)</f>
        <v>0</v>
      </c>
      <c r="T7" s="72">
        <f>IF(RES_hh_fech!T7=0,0,RES_hh_fech!T7/RES_summary!T$19)</f>
        <v>0</v>
      </c>
      <c r="U7" s="72">
        <f>IF(RES_hh_fech!U7=0,0,RES_hh_fech!U7/RES_summary!U$19)</f>
        <v>0</v>
      </c>
      <c r="V7" s="72">
        <f>IF(RES_hh_fech!V7=0,0,RES_hh_fech!V7/RES_summary!V$19)</f>
        <v>0</v>
      </c>
      <c r="W7" s="72">
        <f>IF(RES_hh_fech!W7=0,0,RES_hh_fech!W7/RES_summary!W$19)</f>
        <v>0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39.546512695513911</v>
      </c>
      <c r="C8" s="72">
        <f>IF(RES_hh_fech!C8=0,0,RES_hh_fech!C8/RES_summary!C$19)</f>
        <v>80.126283655003618</v>
      </c>
      <c r="D8" s="72">
        <f>IF(RES_hh_fech!D8=0,0,RES_hh_fech!D8/RES_summary!D$19)</f>
        <v>53.770219069402948</v>
      </c>
      <c r="E8" s="72">
        <f>IF(RES_hh_fech!E8=0,0,RES_hh_fech!E8/RES_summary!E$19)</f>
        <v>59.170882530717684</v>
      </c>
      <c r="F8" s="72">
        <f>IF(RES_hh_fech!F8=0,0,RES_hh_fech!F8/RES_summary!F$19)</f>
        <v>52.664835722693539</v>
      </c>
      <c r="G8" s="72">
        <f>IF(RES_hh_fech!G8=0,0,RES_hh_fech!G8/RES_summary!G$19)</f>
        <v>68.445221897376982</v>
      </c>
      <c r="H8" s="72">
        <f>IF(RES_hh_fech!H8=0,0,RES_hh_fech!H8/RES_summary!H$19)</f>
        <v>77.133256220159794</v>
      </c>
      <c r="I8" s="72">
        <f>IF(RES_hh_fech!I8=0,0,RES_hh_fech!I8/RES_summary!I$19)</f>
        <v>73.022987519606119</v>
      </c>
      <c r="J8" s="72">
        <f>IF(RES_hh_fech!J8=0,0,RES_hh_fech!J8/RES_summary!J$19)</f>
        <v>71.382977694567657</v>
      </c>
      <c r="K8" s="72">
        <f>IF(RES_hh_fech!K8=0,0,RES_hh_fech!K8/RES_summary!K$19)</f>
        <v>80.738266061408027</v>
      </c>
      <c r="L8" s="72">
        <f>IF(RES_hh_fech!L8=0,0,RES_hh_fech!L8/RES_summary!L$19)</f>
        <v>78.600082117398784</v>
      </c>
      <c r="M8" s="72">
        <f>IF(RES_hh_fech!M8=0,0,RES_hh_fech!M8/RES_summary!M$19)</f>
        <v>89.989007071734136</v>
      </c>
      <c r="N8" s="72">
        <f>IF(RES_hh_fech!N8=0,0,RES_hh_fech!N8/RES_summary!N$19)</f>
        <v>87.750633575523565</v>
      </c>
      <c r="O8" s="72">
        <f>IF(RES_hh_fech!O8=0,0,RES_hh_fech!O8/RES_summary!O$19)</f>
        <v>73.787740279535058</v>
      </c>
      <c r="P8" s="72">
        <f>IF(RES_hh_fech!P8=0,0,RES_hh_fech!P8/RES_summary!P$19)</f>
        <v>69.482232836430313</v>
      </c>
      <c r="Q8" s="72">
        <f>IF(RES_hh_fech!Q8=0,0,RES_hh_fech!Q8/RES_summary!Q$19)</f>
        <v>67.306358002546077</v>
      </c>
      <c r="R8" s="72">
        <f>IF(RES_hh_fech!R8=0,0,RES_hh_fech!R8/RES_summary!R$19)</f>
        <v>66.545739131084304</v>
      </c>
      <c r="S8" s="72">
        <f>IF(RES_hh_fech!S8=0,0,RES_hh_fech!S8/RES_summary!S$19)</f>
        <v>68.065306670478464</v>
      </c>
      <c r="T8" s="72">
        <f>IF(RES_hh_fech!T8=0,0,RES_hh_fech!T8/RES_summary!T$19)</f>
        <v>66.304110210001809</v>
      </c>
      <c r="U8" s="72">
        <f>IF(RES_hh_fech!U8=0,0,RES_hh_fech!U8/RES_summary!U$19)</f>
        <v>59.251702383864767</v>
      </c>
      <c r="V8" s="72">
        <f>IF(RES_hh_fech!V8=0,0,RES_hh_fech!V8/RES_summary!V$19)</f>
        <v>65.912590273365723</v>
      </c>
      <c r="W8" s="72">
        <f>IF(RES_hh_fech!W8=0,0,RES_hh_fech!W8/RES_summary!W$19)</f>
        <v>70.551313660271461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98.931200778091252</v>
      </c>
      <c r="C9" s="72">
        <f>IF(RES_hh_fech!C9=0,0,RES_hh_fech!C9/RES_summary!C$19)</f>
        <v>89.727157524002408</v>
      </c>
      <c r="D9" s="72">
        <f>IF(RES_hh_fech!D9=0,0,RES_hh_fech!D9/RES_summary!D$19)</f>
        <v>98.475742147684571</v>
      </c>
      <c r="E9" s="72">
        <f>IF(RES_hh_fech!E9=0,0,RES_hh_fech!E9/RES_summary!E$19)</f>
        <v>95.141367094536974</v>
      </c>
      <c r="F9" s="72">
        <f>IF(RES_hh_fech!F9=0,0,RES_hh_fech!F9/RES_summary!F$19)</f>
        <v>94.241333921625326</v>
      </c>
      <c r="G9" s="72">
        <f>IF(RES_hh_fech!G9=0,0,RES_hh_fech!G9/RES_summary!G$19)</f>
        <v>91.126060564366767</v>
      </c>
      <c r="H9" s="72">
        <f>IF(RES_hh_fech!H9=0,0,RES_hh_fech!H9/RES_summary!H$19)</f>
        <v>93.513333821814513</v>
      </c>
      <c r="I9" s="72">
        <f>IF(RES_hh_fech!I9=0,0,RES_hh_fech!I9/RES_summary!I$19)</f>
        <v>83.187126335391653</v>
      </c>
      <c r="J9" s="72">
        <f>IF(RES_hh_fech!J9=0,0,RES_hh_fech!J9/RES_summary!J$19)</f>
        <v>84.89034221028291</v>
      </c>
      <c r="K9" s="72">
        <f>IF(RES_hh_fech!K9=0,0,RES_hh_fech!K9/RES_summary!K$19)</f>
        <v>85.370971982772801</v>
      </c>
      <c r="L9" s="72">
        <f>IF(RES_hh_fech!L9=0,0,RES_hh_fech!L9/RES_summary!L$19)</f>
        <v>91.111176113910091</v>
      </c>
      <c r="M9" s="72">
        <f>IF(RES_hh_fech!M9=0,0,RES_hh_fech!M9/RES_summary!M$19)</f>
        <v>95.935090424144931</v>
      </c>
      <c r="N9" s="72">
        <f>IF(RES_hh_fech!N9=0,0,RES_hh_fech!N9/RES_summary!N$19)</f>
        <v>89.16878591600566</v>
      </c>
      <c r="O9" s="72">
        <f>IF(RES_hh_fech!O9=0,0,RES_hh_fech!O9/RES_summary!O$19)</f>
        <v>83.550497687955428</v>
      </c>
      <c r="P9" s="72">
        <f>IF(RES_hh_fech!P9=0,0,RES_hh_fech!P9/RES_summary!P$19)</f>
        <v>77.7679671325741</v>
      </c>
      <c r="Q9" s="72">
        <f>IF(RES_hh_fech!Q9=0,0,RES_hh_fech!Q9/RES_summary!Q$19)</f>
        <v>69.355507386080248</v>
      </c>
      <c r="R9" s="72">
        <f>IF(RES_hh_fech!R9=0,0,RES_hh_fech!R9/RES_summary!R$19)</f>
        <v>73.141608490591963</v>
      </c>
      <c r="S9" s="72">
        <f>IF(RES_hh_fech!S9=0,0,RES_hh_fech!S9/RES_summary!S$19)</f>
        <v>73.46794155250798</v>
      </c>
      <c r="T9" s="72">
        <f>IF(RES_hh_fech!T9=0,0,RES_hh_fech!T9/RES_summary!T$19)</f>
        <v>69.581411093750447</v>
      </c>
      <c r="U9" s="72">
        <f>IF(RES_hh_fech!U9=0,0,RES_hh_fech!U9/RES_summary!U$19)</f>
        <v>66.774569749981438</v>
      </c>
      <c r="V9" s="72">
        <f>IF(RES_hh_fech!V9=0,0,RES_hh_fech!V9/RES_summary!V$19)</f>
        <v>78.492685930085628</v>
      </c>
      <c r="W9" s="72">
        <f>IF(RES_hh_fech!W9=0,0,RES_hh_fech!W9/RES_summary!W$19)</f>
        <v>70.228701570405377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59.570471242760298</v>
      </c>
      <c r="C11" s="72">
        <f>IF(RES_hh_fech!C11=0,0,RES_hh_fech!C11/RES_summary!C$19)</f>
        <v>56.742645079795508</v>
      </c>
      <c r="D11" s="72">
        <f>IF(RES_hh_fech!D11=0,0,RES_hh_fech!D11/RES_summary!D$19)</f>
        <v>60.150654047115246</v>
      </c>
      <c r="E11" s="72">
        <f>IF(RES_hh_fech!E11=0,0,RES_hh_fech!E11/RES_summary!E$19)</f>
        <v>67.82580191989868</v>
      </c>
      <c r="F11" s="72">
        <f>IF(RES_hh_fech!F11=0,0,RES_hh_fech!F11/RES_summary!F$19)</f>
        <v>60.855125049089999</v>
      </c>
      <c r="G11" s="72">
        <f>IF(RES_hh_fech!G11=0,0,RES_hh_fech!G11/RES_summary!G$19)</f>
        <v>63.22726037863923</v>
      </c>
      <c r="H11" s="72">
        <f>IF(RES_hh_fech!H11=0,0,RES_hh_fech!H11/RES_summary!H$19)</f>
        <v>64.265131585074414</v>
      </c>
      <c r="I11" s="72">
        <f>IF(RES_hh_fech!I11=0,0,RES_hh_fech!I11/RES_summary!I$19)</f>
        <v>59.647039414854042</v>
      </c>
      <c r="J11" s="72">
        <f>IF(RES_hh_fech!J11=0,0,RES_hh_fech!J11/RES_summary!J$19)</f>
        <v>58.926560063567202</v>
      </c>
      <c r="K11" s="72">
        <f>IF(RES_hh_fech!K11=0,0,RES_hh_fech!K11/RES_summary!K$19)</f>
        <v>62.752852761509565</v>
      </c>
      <c r="L11" s="72">
        <f>IF(RES_hh_fech!L11=0,0,RES_hh_fech!L11/RES_summary!L$19)</f>
        <v>67.05243806838692</v>
      </c>
      <c r="M11" s="72">
        <f>IF(RES_hh_fech!M11=0,0,RES_hh_fech!M11/RES_summary!M$19)</f>
        <v>72.443931375734437</v>
      </c>
      <c r="N11" s="72">
        <f>IF(RES_hh_fech!N11=0,0,RES_hh_fech!N11/RES_summary!N$19)</f>
        <v>71.142699662490259</v>
      </c>
      <c r="O11" s="72">
        <f>IF(RES_hh_fech!O11=0,0,RES_hh_fech!O11/RES_summary!O$19)</f>
        <v>64.869236866733132</v>
      </c>
      <c r="P11" s="72">
        <f>IF(RES_hh_fech!P11=0,0,RES_hh_fech!P11/RES_summary!P$19)</f>
        <v>60.685131005175563</v>
      </c>
      <c r="Q11" s="72">
        <f>IF(RES_hh_fech!Q11=0,0,RES_hh_fech!Q11/RES_summary!Q$19)</f>
        <v>61.007733999839971</v>
      </c>
      <c r="R11" s="72">
        <f>IF(RES_hh_fech!R11=0,0,RES_hh_fech!R11/RES_summary!R$19)</f>
        <v>60.086336967189311</v>
      </c>
      <c r="S11" s="72">
        <f>IF(RES_hh_fech!S11=0,0,RES_hh_fech!S11/RES_summary!S$19)</f>
        <v>62.572305801561704</v>
      </c>
      <c r="T11" s="72">
        <f>IF(RES_hh_fech!T11=0,0,RES_hh_fech!T11/RES_summary!T$19)</f>
        <v>59.893315631122185</v>
      </c>
      <c r="U11" s="72">
        <f>IF(RES_hh_fech!U11=0,0,RES_hh_fech!U11/RES_summary!U$19)</f>
        <v>57.746250748414653</v>
      </c>
      <c r="V11" s="72">
        <f>IF(RES_hh_fech!V11=0,0,RES_hh_fech!V11/RES_summary!V$19)</f>
        <v>64.366927915116463</v>
      </c>
      <c r="W11" s="72">
        <f>IF(RES_hh_fech!W11=0,0,RES_hh_fech!W11/RES_summary!W$19)</f>
        <v>65.158972370693377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0</v>
      </c>
      <c r="C12" s="72">
        <f>IF(RES_hh_fech!C12=0,0,RES_hh_fech!C12/RES_summary!C$19)</f>
        <v>0</v>
      </c>
      <c r="D12" s="72">
        <f>IF(RES_hh_fech!D12=0,0,RES_hh_fech!D12/RES_summary!D$19)</f>
        <v>0</v>
      </c>
      <c r="E12" s="72">
        <f>IF(RES_hh_fech!E12=0,0,RES_hh_fech!E12/RES_summary!E$19)</f>
        <v>0</v>
      </c>
      <c r="F12" s="72">
        <f>IF(RES_hh_fech!F12=0,0,RES_hh_fech!F12/RES_summary!F$19)</f>
        <v>0</v>
      </c>
      <c r="G12" s="72">
        <f>IF(RES_hh_fech!G12=0,0,RES_hh_fech!G12/RES_summary!G$19)</f>
        <v>0</v>
      </c>
      <c r="H12" s="72">
        <f>IF(RES_hh_fech!H12=0,0,RES_hh_fech!H12/RES_summary!H$19)</f>
        <v>0</v>
      </c>
      <c r="I12" s="72">
        <f>IF(RES_hh_fech!I12=0,0,RES_hh_fech!I12/RES_summary!I$19)</f>
        <v>0</v>
      </c>
      <c r="J12" s="72">
        <f>IF(RES_hh_fech!J12=0,0,RES_hh_fech!J12/RES_summary!J$19)</f>
        <v>0</v>
      </c>
      <c r="K12" s="72">
        <f>IF(RES_hh_fech!K12=0,0,RES_hh_fech!K12/RES_summary!K$19)</f>
        <v>0</v>
      </c>
      <c r="L12" s="72">
        <f>IF(RES_hh_fech!L12=0,0,RES_hh_fech!L12/RES_summary!L$19)</f>
        <v>0</v>
      </c>
      <c r="M12" s="72">
        <f>IF(RES_hh_fech!M12=0,0,RES_hh_fech!M12/RES_summary!M$19)</f>
        <v>0</v>
      </c>
      <c r="N12" s="72">
        <f>IF(RES_hh_fech!N12=0,0,RES_hh_fech!N12/RES_summary!N$19)</f>
        <v>0</v>
      </c>
      <c r="O12" s="72">
        <f>IF(RES_hh_fech!O12=0,0,RES_hh_fech!O12/RES_summary!O$19)</f>
        <v>0</v>
      </c>
      <c r="P12" s="72">
        <f>IF(RES_hh_fech!P12=0,0,RES_hh_fech!P12/RES_summary!P$19)</f>
        <v>0</v>
      </c>
      <c r="Q12" s="72">
        <f>IF(RES_hh_fech!Q12=0,0,RES_hh_fech!Q12/RES_summary!Q$19)</f>
        <v>0</v>
      </c>
      <c r="R12" s="72">
        <f>IF(RES_hh_fech!R12=0,0,RES_hh_fech!R12/RES_summary!R$19)</f>
        <v>0</v>
      </c>
      <c r="S12" s="72">
        <f>IF(RES_hh_fech!S12=0,0,RES_hh_fech!S12/RES_summary!S$19)</f>
        <v>0</v>
      </c>
      <c r="T12" s="72">
        <f>IF(RES_hh_fech!T12=0,0,RES_hh_fech!T12/RES_summary!T$19)</f>
        <v>0</v>
      </c>
      <c r="U12" s="72">
        <f>IF(RES_hh_fech!U12=0,0,RES_hh_fech!U12/RES_summary!U$19)</f>
        <v>0</v>
      </c>
      <c r="V12" s="72">
        <f>IF(RES_hh_fech!V12=0,0,RES_hh_fech!V12/RES_summary!V$19)</f>
        <v>0</v>
      </c>
      <c r="W12" s="72">
        <f>IF(RES_hh_fech!W12=0,0,RES_hh_fech!W12/RES_summary!W$19)</f>
        <v>0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73.040915591175079</v>
      </c>
      <c r="C13" s="74">
        <f>IF(RES_hh_fech!C13=0,0,RES_hh_fech!C13/RES_summary!C$19)</f>
        <v>76.308150134133655</v>
      </c>
      <c r="D13" s="74">
        <f>IF(RES_hh_fech!D13=0,0,RES_hh_fech!D13/RES_summary!D$19)</f>
        <v>64.383877165326865</v>
      </c>
      <c r="E13" s="74">
        <f>IF(RES_hh_fech!E13=0,0,RES_hh_fech!E13/RES_summary!E$19)</f>
        <v>76.056900797771647</v>
      </c>
      <c r="F13" s="74">
        <f>IF(RES_hh_fech!F13=0,0,RES_hh_fech!F13/RES_summary!F$19)</f>
        <v>62.50111144092012</v>
      </c>
      <c r="G13" s="74">
        <f>IF(RES_hh_fech!G13=0,0,RES_hh_fech!G13/RES_summary!G$19)</f>
        <v>68.120350632928208</v>
      </c>
      <c r="H13" s="74">
        <f>IF(RES_hh_fech!H13=0,0,RES_hh_fech!H13/RES_summary!H$19)</f>
        <v>72.504305973210833</v>
      </c>
      <c r="I13" s="74">
        <f>IF(RES_hh_fech!I13=0,0,RES_hh_fech!I13/RES_summary!I$19)</f>
        <v>59.946596189700522</v>
      </c>
      <c r="J13" s="74">
        <f>IF(RES_hh_fech!J13=0,0,RES_hh_fech!J13/RES_summary!J$19)</f>
        <v>68.717113579921843</v>
      </c>
      <c r="K13" s="74">
        <f>IF(RES_hh_fech!K13=0,0,RES_hh_fech!K13/RES_summary!K$19)</f>
        <v>68.089692757216653</v>
      </c>
      <c r="L13" s="74">
        <f>IF(RES_hh_fech!L13=0,0,RES_hh_fech!L13/RES_summary!L$19)</f>
        <v>73.199141054510946</v>
      </c>
      <c r="M13" s="74">
        <f>IF(RES_hh_fech!M13=0,0,RES_hh_fech!M13/RES_summary!M$19)</f>
        <v>81.142793926100438</v>
      </c>
      <c r="N13" s="74">
        <f>IF(RES_hh_fech!N13=0,0,RES_hh_fech!N13/RES_summary!N$19)</f>
        <v>74.73086144475441</v>
      </c>
      <c r="O13" s="74">
        <f>IF(RES_hh_fech!O13=0,0,RES_hh_fech!O13/RES_summary!O$19)</f>
        <v>67.440461062739303</v>
      </c>
      <c r="P13" s="74">
        <f>IF(RES_hh_fech!P13=0,0,RES_hh_fech!P13/RES_summary!P$19)</f>
        <v>69.740888119927604</v>
      </c>
      <c r="Q13" s="74">
        <f>IF(RES_hh_fech!Q13=0,0,RES_hh_fech!Q13/RES_summary!Q$19)</f>
        <v>57.668593511455306</v>
      </c>
      <c r="R13" s="74">
        <f>IF(RES_hh_fech!R13=0,0,RES_hh_fech!R13/RES_summary!R$19)</f>
        <v>60.986561016021007</v>
      </c>
      <c r="S13" s="74">
        <f>IF(RES_hh_fech!S13=0,0,RES_hh_fech!S13/RES_summary!S$19)</f>
        <v>64.566954913797005</v>
      </c>
      <c r="T13" s="74">
        <f>IF(RES_hh_fech!T13=0,0,RES_hh_fech!T13/RES_summary!T$19)</f>
        <v>60.786403815800348</v>
      </c>
      <c r="U13" s="74">
        <f>IF(RES_hh_fech!U13=0,0,RES_hh_fech!U13/RES_summary!U$19)</f>
        <v>61.199277853278431</v>
      </c>
      <c r="V13" s="74">
        <f>IF(RES_hh_fech!V13=0,0,RES_hh_fech!V13/RES_summary!V$19)</f>
        <v>63.578308554395974</v>
      </c>
      <c r="W13" s="74">
        <f>IF(RES_hh_fech!W13=0,0,RES_hh_fech!W13/RES_summary!W$19)</f>
        <v>66.110208843002056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0.28063286886176747</v>
      </c>
      <c r="C14" s="76">
        <f>IF(RES_hh_fech!C14=0,0,RES_hh_fech!C14/RES_summary!C$19)</f>
        <v>0.23966810717082326</v>
      </c>
      <c r="D14" s="76">
        <f>IF(RES_hh_fech!D14=0,0,RES_hh_fech!D14/RES_summary!D$19)</f>
        <v>0.30772205292833149</v>
      </c>
      <c r="E14" s="76">
        <f>IF(RES_hh_fech!E14=0,0,RES_hh_fech!E14/RES_summary!E$19)</f>
        <v>0.33242737485165802</v>
      </c>
      <c r="F14" s="76">
        <f>IF(RES_hh_fech!F14=0,0,RES_hh_fech!F14/RES_summary!F$19)</f>
        <v>0.3008447769083763</v>
      </c>
      <c r="G14" s="76">
        <f>IF(RES_hh_fech!G14=0,0,RES_hh_fech!G14/RES_summary!G$19)</f>
        <v>0.29363341262515491</v>
      </c>
      <c r="H14" s="76">
        <f>IF(RES_hh_fech!H14=0,0,RES_hh_fech!H14/RES_summary!H$19)</f>
        <v>0.31692576456165783</v>
      </c>
      <c r="I14" s="76">
        <f>IF(RES_hh_fech!I14=0,0,RES_hh_fech!I14/RES_summary!I$19)</f>
        <v>0.29262196938107615</v>
      </c>
      <c r="J14" s="76">
        <f>IF(RES_hh_fech!J14=0,0,RES_hh_fech!J14/RES_summary!J$19)</f>
        <v>0.30502264065105539</v>
      </c>
      <c r="K14" s="76">
        <f>IF(RES_hh_fech!K14=0,0,RES_hh_fech!K14/RES_summary!K$19)</f>
        <v>0.30559933749740492</v>
      </c>
      <c r="L14" s="76">
        <f>IF(RES_hh_fech!L14=0,0,RES_hh_fech!L14/RES_summary!L$19)</f>
        <v>0.34590695940263505</v>
      </c>
      <c r="M14" s="76">
        <f>IF(RES_hh_fech!M14=0,0,RES_hh_fech!M14/RES_summary!M$19)</f>
        <v>0.38665841242130461</v>
      </c>
      <c r="N14" s="76">
        <f>IF(RES_hh_fech!N14=0,0,RES_hh_fech!N14/RES_summary!N$19)</f>
        <v>0.36667589445930021</v>
      </c>
      <c r="O14" s="76">
        <f>IF(RES_hh_fech!O14=0,0,RES_hh_fech!O14/RES_summary!O$19)</f>
        <v>0.34134365548294821</v>
      </c>
      <c r="P14" s="76">
        <f>IF(RES_hh_fech!P14=0,0,RES_hh_fech!P14/RES_summary!P$19)</f>
        <v>0.30895422990606231</v>
      </c>
      <c r="Q14" s="76">
        <f>IF(RES_hh_fech!Q14=0,0,RES_hh_fech!Q14/RES_summary!Q$19)</f>
        <v>0.29304824006782298</v>
      </c>
      <c r="R14" s="76">
        <f>IF(RES_hh_fech!R14=0,0,RES_hh_fech!R14/RES_summary!R$19)</f>
        <v>0.31022534284934405</v>
      </c>
      <c r="S14" s="76">
        <f>IF(RES_hh_fech!S14=0,0,RES_hh_fech!S14/RES_summary!S$19)</f>
        <v>0.32436915496663082</v>
      </c>
      <c r="T14" s="76">
        <f>IF(RES_hh_fech!T14=0,0,RES_hh_fech!T14/RES_summary!T$19)</f>
        <v>0.31014823587952828</v>
      </c>
      <c r="U14" s="76">
        <f>IF(RES_hh_fech!U14=0,0,RES_hh_fech!U14/RES_summary!U$19)</f>
        <v>0.30111306187264608</v>
      </c>
      <c r="V14" s="76">
        <f>IF(RES_hh_fech!V14=0,0,RES_hh_fech!V14/RES_summary!V$19)</f>
        <v>0.35465003720387916</v>
      </c>
      <c r="W14" s="76">
        <f>IF(RES_hh_fech!W14=0,0,RES_hh_fech!W14/RES_summary!W$19)</f>
        <v>0.35691617660121083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0.10434223945840836</v>
      </c>
      <c r="C15" s="69">
        <f>IF(RES_hh_fech!C15=0,0,RES_hh_fech!C15/RES_summary!C$19)</f>
        <v>0.11880150863076053</v>
      </c>
      <c r="D15" s="69">
        <f>IF(RES_hh_fech!D15=0,0,RES_hh_fech!D15/RES_summary!D$19)</f>
        <v>8.5891132941532458E-2</v>
      </c>
      <c r="E15" s="69">
        <f>IF(RES_hh_fech!E15=0,0,RES_hh_fech!E15/RES_summary!E$19)</f>
        <v>0.11941874575887657</v>
      </c>
      <c r="F15" s="69">
        <f>IF(RES_hh_fech!F15=0,0,RES_hh_fech!F15/RES_summary!F$19)</f>
        <v>7.1746457901707555E-2</v>
      </c>
      <c r="G15" s="69">
        <f>IF(RES_hh_fech!G15=0,0,RES_hh_fech!G15/RES_summary!G$19)</f>
        <v>8.0151517576681514E-2</v>
      </c>
      <c r="H15" s="69">
        <f>IF(RES_hh_fech!H15=0,0,RES_hh_fech!H15/RES_summary!H$19)</f>
        <v>0.12500394901737852</v>
      </c>
      <c r="I15" s="69">
        <f>IF(RES_hh_fech!I15=0,0,RES_hh_fech!I15/RES_summary!I$19)</f>
        <v>0.28860125530782277</v>
      </c>
      <c r="J15" s="69">
        <f>IF(RES_hh_fech!J15=0,0,RES_hh_fech!J15/RES_summary!J$19)</f>
        <v>0.21910155495086489</v>
      </c>
      <c r="K15" s="69">
        <f>IF(RES_hh_fech!K15=0,0,RES_hh_fech!K15/RES_summary!K$19)</f>
        <v>0.21140841734561577</v>
      </c>
      <c r="L15" s="69">
        <f>IF(RES_hh_fech!L15=0,0,RES_hh_fech!L15/RES_summary!L$19)</f>
        <v>0.32941341937745433</v>
      </c>
      <c r="M15" s="69">
        <f>IF(RES_hh_fech!M15=0,0,RES_hh_fech!M15/RES_summary!M$19)</f>
        <v>0.26193542062304953</v>
      </c>
      <c r="N15" s="69">
        <f>IF(RES_hh_fech!N15=0,0,RES_hh_fech!N15/RES_summary!N$19)</f>
        <v>0.78026135152429088</v>
      </c>
      <c r="O15" s="69">
        <f>IF(RES_hh_fech!O15=0,0,RES_hh_fech!O15/RES_summary!O$19)</f>
        <v>0.35141623960052426</v>
      </c>
      <c r="P15" s="69">
        <f>IF(RES_hh_fech!P15=0,0,RES_hh_fech!P15/RES_summary!P$19)</f>
        <v>0.32614974383864104</v>
      </c>
      <c r="Q15" s="69">
        <f>IF(RES_hh_fech!Q15=0,0,RES_hh_fech!Q15/RES_summary!Q$19)</f>
        <v>0.54786916657863072</v>
      </c>
      <c r="R15" s="69">
        <f>IF(RES_hh_fech!R15=0,0,RES_hh_fech!R15/RES_summary!R$19)</f>
        <v>0.55033364883528058</v>
      </c>
      <c r="S15" s="69">
        <f>IF(RES_hh_fech!S15=0,0,RES_hh_fech!S15/RES_summary!S$19)</f>
        <v>0.57052415145950819</v>
      </c>
      <c r="T15" s="69">
        <f>IF(RES_hh_fech!T15=0,0,RES_hh_fech!T15/RES_summary!T$19)</f>
        <v>0.50617946895356714</v>
      </c>
      <c r="U15" s="69">
        <f>IF(RES_hh_fech!U15=0,0,RES_hh_fech!U15/RES_summary!U$19)</f>
        <v>0.55208181830459968</v>
      </c>
      <c r="V15" s="69">
        <f>IF(RES_hh_fech!V15=0,0,RES_hh_fech!V15/RES_summary!V$19)</f>
        <v>0.57373023610967799</v>
      </c>
      <c r="W15" s="69">
        <f>IF(RES_hh_fech!W15=0,0,RES_hh_fech!W15/RES_summary!W$19)</f>
        <v>0.60212658435350996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0.10434223945840836</v>
      </c>
      <c r="C16" s="72">
        <f>IF(RES_hh_fech!C16=0,0,RES_hh_fech!C16/RES_summary!C$19)</f>
        <v>0.11880150863076053</v>
      </c>
      <c r="D16" s="72">
        <f>IF(RES_hh_fech!D16=0,0,RES_hh_fech!D16/RES_summary!D$19)</f>
        <v>8.5891132941532458E-2</v>
      </c>
      <c r="E16" s="72">
        <f>IF(RES_hh_fech!E16=0,0,RES_hh_fech!E16/RES_summary!E$19)</f>
        <v>0.11941874575887657</v>
      </c>
      <c r="F16" s="72">
        <f>IF(RES_hh_fech!F16=0,0,RES_hh_fech!F16/RES_summary!F$19)</f>
        <v>7.1746457901707555E-2</v>
      </c>
      <c r="G16" s="72">
        <f>IF(RES_hh_fech!G16=0,0,RES_hh_fech!G16/RES_summary!G$19)</f>
        <v>8.0151517576681514E-2</v>
      </c>
      <c r="H16" s="72">
        <f>IF(RES_hh_fech!H16=0,0,RES_hh_fech!H16/RES_summary!H$19)</f>
        <v>0.12500394901737852</v>
      </c>
      <c r="I16" s="72">
        <f>IF(RES_hh_fech!I16=0,0,RES_hh_fech!I16/RES_summary!I$19)</f>
        <v>0.28860125530782277</v>
      </c>
      <c r="J16" s="72">
        <f>IF(RES_hh_fech!J16=0,0,RES_hh_fech!J16/RES_summary!J$19)</f>
        <v>0.21910155495086489</v>
      </c>
      <c r="K16" s="72">
        <f>IF(RES_hh_fech!K16=0,0,RES_hh_fech!K16/RES_summary!K$19)</f>
        <v>0.21140841734561577</v>
      </c>
      <c r="L16" s="72">
        <f>IF(RES_hh_fech!L16=0,0,RES_hh_fech!L16/RES_summary!L$19)</f>
        <v>0.32941341937745433</v>
      </c>
      <c r="M16" s="72">
        <f>IF(RES_hh_fech!M16=0,0,RES_hh_fech!M16/RES_summary!M$19)</f>
        <v>0.26193542062304953</v>
      </c>
      <c r="N16" s="72">
        <f>IF(RES_hh_fech!N16=0,0,RES_hh_fech!N16/RES_summary!N$19)</f>
        <v>0.78026135152429088</v>
      </c>
      <c r="O16" s="72">
        <f>IF(RES_hh_fech!O16=0,0,RES_hh_fech!O16/RES_summary!O$19)</f>
        <v>0.35141623960052426</v>
      </c>
      <c r="P16" s="72">
        <f>IF(RES_hh_fech!P16=0,0,RES_hh_fech!P16/RES_summary!P$19)</f>
        <v>0.32614974383864104</v>
      </c>
      <c r="Q16" s="72">
        <f>IF(RES_hh_fech!Q16=0,0,RES_hh_fech!Q16/RES_summary!Q$19)</f>
        <v>0.54786916657863072</v>
      </c>
      <c r="R16" s="72">
        <f>IF(RES_hh_fech!R16=0,0,RES_hh_fech!R16/RES_summary!R$19)</f>
        <v>0.55033364883528058</v>
      </c>
      <c r="S16" s="72">
        <f>IF(RES_hh_fech!S16=0,0,RES_hh_fech!S16/RES_summary!S$19)</f>
        <v>0.57052415145950819</v>
      </c>
      <c r="T16" s="72">
        <f>IF(RES_hh_fech!T16=0,0,RES_hh_fech!T16/RES_summary!T$19)</f>
        <v>0.50617946895356714</v>
      </c>
      <c r="U16" s="72">
        <f>IF(RES_hh_fech!U16=0,0,RES_hh_fech!U16/RES_summary!U$19)</f>
        <v>0.55208181830459968</v>
      </c>
      <c r="V16" s="72">
        <f>IF(RES_hh_fech!V16=0,0,RES_hh_fech!V16/RES_summary!V$19)</f>
        <v>0.57373023610967799</v>
      </c>
      <c r="W16" s="72">
        <f>IF(RES_hh_fech!W16=0,0,RES_hh_fech!W16/RES_summary!W$19)</f>
        <v>0.60212658435350996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15.300566700978392</v>
      </c>
      <c r="C17" s="69">
        <f>IF(RES_hh_fech!C17=0,0,RES_hh_fech!C17/RES_summary!C$19)</f>
        <v>15.352902751638347</v>
      </c>
      <c r="D17" s="69">
        <f>IF(RES_hh_fech!D17=0,0,RES_hh_fech!D17/RES_summary!D$19)</f>
        <v>15.955896373784741</v>
      </c>
      <c r="E17" s="69">
        <f>IF(RES_hh_fech!E17=0,0,RES_hh_fech!E17/RES_summary!E$19)</f>
        <v>15.854166990809174</v>
      </c>
      <c r="F17" s="69">
        <f>IF(RES_hh_fech!F17=0,0,RES_hh_fech!F17/RES_summary!F$19)</f>
        <v>15.74414665709608</v>
      </c>
      <c r="G17" s="69">
        <f>IF(RES_hh_fech!G17=0,0,RES_hh_fech!G17/RES_summary!G$19)</f>
        <v>16.736465492964282</v>
      </c>
      <c r="H17" s="69">
        <f>IF(RES_hh_fech!H17=0,0,RES_hh_fech!H17/RES_summary!H$19)</f>
        <v>16.850986628579438</v>
      </c>
      <c r="I17" s="69">
        <f>IF(RES_hh_fech!I17=0,0,RES_hh_fech!I17/RES_summary!I$19)</f>
        <v>16.799589512821157</v>
      </c>
      <c r="J17" s="69">
        <f>IF(RES_hh_fech!J17=0,0,RES_hh_fech!J17/RES_summary!J$19)</f>
        <v>18.481585619658475</v>
      </c>
      <c r="K17" s="69">
        <f>IF(RES_hh_fech!K17=0,0,RES_hh_fech!K17/RES_summary!K$19)</f>
        <v>19.653277438327557</v>
      </c>
      <c r="L17" s="69">
        <f>IF(RES_hh_fech!L17=0,0,RES_hh_fech!L17/RES_summary!L$19)</f>
        <v>19.944459908403925</v>
      </c>
      <c r="M17" s="69">
        <f>IF(RES_hh_fech!M17=0,0,RES_hh_fech!M17/RES_summary!M$19)</f>
        <v>20.743327966099805</v>
      </c>
      <c r="N17" s="69">
        <f>IF(RES_hh_fech!N17=0,0,RES_hh_fech!N17/RES_summary!N$19)</f>
        <v>19.359895099023966</v>
      </c>
      <c r="O17" s="69">
        <f>IF(RES_hh_fech!O17=0,0,RES_hh_fech!O17/RES_summary!O$19)</f>
        <v>18.37692325301645</v>
      </c>
      <c r="P17" s="69">
        <f>IF(RES_hh_fech!P17=0,0,RES_hh_fech!P17/RES_summary!P$19)</f>
        <v>18.138727161178785</v>
      </c>
      <c r="Q17" s="69">
        <f>IF(RES_hh_fech!Q17=0,0,RES_hh_fech!Q17/RES_summary!Q$19)</f>
        <v>17.879385422959182</v>
      </c>
      <c r="R17" s="69">
        <f>IF(RES_hh_fech!R17=0,0,RES_hh_fech!R17/RES_summary!R$19)</f>
        <v>17.77916377320178</v>
      </c>
      <c r="S17" s="69">
        <f>IF(RES_hh_fech!S17=0,0,RES_hh_fech!S17/RES_summary!S$19)</f>
        <v>18.508634588986286</v>
      </c>
      <c r="T17" s="69">
        <f>IF(RES_hh_fech!T17=0,0,RES_hh_fech!T17/RES_summary!T$19)</f>
        <v>18.423587764528794</v>
      </c>
      <c r="U17" s="69">
        <f>IF(RES_hh_fech!U17=0,0,RES_hh_fech!U17/RES_summary!U$19)</f>
        <v>17.894091131672038</v>
      </c>
      <c r="V17" s="69">
        <f>IF(RES_hh_fech!V17=0,0,RES_hh_fech!V17/RES_summary!V$19)</f>
        <v>18.639394307621448</v>
      </c>
      <c r="W17" s="69">
        <f>IF(RES_hh_fech!W17=0,0,RES_hh_fech!W17/RES_summary!W$19)</f>
        <v>19.599583657627228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17.52197167300297</v>
      </c>
      <c r="C18" s="72">
        <f>IF(RES_hh_fech!C18=0,0,RES_hh_fech!C18/RES_summary!C$19)</f>
        <v>13.882237685804096</v>
      </c>
      <c r="D18" s="72">
        <f>IF(RES_hh_fech!D18=0,0,RES_hh_fech!D18/RES_summary!D$19)</f>
        <v>17.606198460758637</v>
      </c>
      <c r="E18" s="72">
        <f>IF(RES_hh_fech!E18=0,0,RES_hh_fech!E18/RES_summary!E$19)</f>
        <v>18.570438517059813</v>
      </c>
      <c r="F18" s="72">
        <f>IF(RES_hh_fech!F18=0,0,RES_hh_fech!F18/RES_summary!F$19)</f>
        <v>16.362879644254374</v>
      </c>
      <c r="G18" s="72">
        <f>IF(RES_hh_fech!G18=0,0,RES_hh_fech!G18/RES_summary!G$19)</f>
        <v>16.96285061708663</v>
      </c>
      <c r="H18" s="72">
        <f>IF(RES_hh_fech!H18=0,0,RES_hh_fech!H18/RES_summary!H$19)</f>
        <v>18.244911600001629</v>
      </c>
      <c r="I18" s="72">
        <f>IF(RES_hh_fech!I18=0,0,RES_hh_fech!I18/RES_summary!I$19)</f>
        <v>18.487211230966924</v>
      </c>
      <c r="J18" s="72">
        <f>IF(RES_hh_fech!J18=0,0,RES_hh_fech!J18/RES_summary!J$19)</f>
        <v>20.048327994764819</v>
      </c>
      <c r="K18" s="72">
        <f>IF(RES_hh_fech!K18=0,0,RES_hh_fech!K18/RES_summary!K$19)</f>
        <v>15.503584213052795</v>
      </c>
      <c r="L18" s="72">
        <f>IF(RES_hh_fech!L18=0,0,RES_hh_fech!L18/RES_summary!L$19)</f>
        <v>20.738780139590837</v>
      </c>
      <c r="M18" s="72">
        <f>IF(RES_hh_fech!M18=0,0,RES_hh_fech!M18/RES_summary!M$19)</f>
        <v>25.469155768009053</v>
      </c>
      <c r="N18" s="72">
        <f>IF(RES_hh_fech!N18=0,0,RES_hh_fech!N18/RES_summary!N$19)</f>
        <v>24.410440944225606</v>
      </c>
      <c r="O18" s="72">
        <f>IF(RES_hh_fech!O18=0,0,RES_hh_fech!O18/RES_summary!O$19)</f>
        <v>20.317994590234349</v>
      </c>
      <c r="P18" s="72">
        <f>IF(RES_hh_fech!P18=0,0,RES_hh_fech!P18/RES_summary!P$19)</f>
        <v>14.295436006718852</v>
      </c>
      <c r="Q18" s="72">
        <f>IF(RES_hh_fech!Q18=0,0,RES_hh_fech!Q18/RES_summary!Q$19)</f>
        <v>18.464334927289098</v>
      </c>
      <c r="R18" s="72">
        <f>IF(RES_hh_fech!R18=0,0,RES_hh_fech!R18/RES_summary!R$19)</f>
        <v>20.278622300305933</v>
      </c>
      <c r="S18" s="72">
        <f>IF(RES_hh_fech!S18=0,0,RES_hh_fech!S18/RES_summary!S$19)</f>
        <v>21.781992420053026</v>
      </c>
      <c r="T18" s="72">
        <f>IF(RES_hh_fech!T18=0,0,RES_hh_fech!T18/RES_summary!T$19)</f>
        <v>17.989188125620718</v>
      </c>
      <c r="U18" s="72">
        <f>IF(RES_hh_fech!U18=0,0,RES_hh_fech!U18/RES_summary!U$19)</f>
        <v>16.987009240941219</v>
      </c>
      <c r="V18" s="72">
        <f>IF(RES_hh_fech!V18=0,0,RES_hh_fech!V18/RES_summary!V$19)</f>
        <v>16.770195899489078</v>
      </c>
      <c r="W18" s="72">
        <f>IF(RES_hh_fech!W18=0,0,RES_hh_fech!W18/RES_summary!W$19)</f>
        <v>23.783629371088896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18.594689593324375</v>
      </c>
      <c r="C19" s="72">
        <f>IF(RES_hh_fech!C19=0,0,RES_hh_fech!C19/RES_summary!C$19)</f>
        <v>19.317725200838918</v>
      </c>
      <c r="D19" s="72">
        <f>IF(RES_hh_fech!D19=0,0,RES_hh_fech!D19/RES_summary!D$19)</f>
        <v>18.394106559858393</v>
      </c>
      <c r="E19" s="72">
        <f>IF(RES_hh_fech!E19=0,0,RES_hh_fech!E19/RES_summary!E$19)</f>
        <v>18.992248528900372</v>
      </c>
      <c r="F19" s="72">
        <f>IF(RES_hh_fech!F19=0,0,RES_hh_fech!F19/RES_summary!F$19)</f>
        <v>19.243151198941867</v>
      </c>
      <c r="G19" s="72">
        <f>IF(RES_hh_fech!G19=0,0,RES_hh_fech!G19/RES_summary!G$19)</f>
        <v>19.679809216553345</v>
      </c>
      <c r="H19" s="72">
        <f>IF(RES_hh_fech!H19=0,0,RES_hh_fech!H19/RES_summary!H$19)</f>
        <v>20.186252904897707</v>
      </c>
      <c r="I19" s="72">
        <f>IF(RES_hh_fech!I19=0,0,RES_hh_fech!I19/RES_summary!I$19)</f>
        <v>20.66929278586208</v>
      </c>
      <c r="J19" s="72">
        <f>IF(RES_hh_fech!J19=0,0,RES_hh_fech!J19/RES_summary!J$19)</f>
        <v>21.708390050165907</v>
      </c>
      <c r="K19" s="72">
        <f>IF(RES_hh_fech!K19=0,0,RES_hh_fech!K19/RES_summary!K$19)</f>
        <v>22.816368153879214</v>
      </c>
      <c r="L19" s="72">
        <f>IF(RES_hh_fech!L19=0,0,RES_hh_fech!L19/RES_summary!L$19)</f>
        <v>23.553295010256328</v>
      </c>
      <c r="M19" s="72">
        <f>IF(RES_hh_fech!M19=0,0,RES_hh_fech!M19/RES_summary!M$19)</f>
        <v>24.438120344028167</v>
      </c>
      <c r="N19" s="72">
        <f>IF(RES_hh_fech!N19=0,0,RES_hh_fech!N19/RES_summary!N$19)</f>
        <v>23.14041146124887</v>
      </c>
      <c r="O19" s="72">
        <f>IF(RES_hh_fech!O19=0,0,RES_hh_fech!O19/RES_summary!O$19)</f>
        <v>21.785500591244489</v>
      </c>
      <c r="P19" s="72">
        <f>IF(RES_hh_fech!P19=0,0,RES_hh_fech!P19/RES_summary!P$19)</f>
        <v>21.828429599547405</v>
      </c>
      <c r="Q19" s="72">
        <f>IF(RES_hh_fech!Q19=0,0,RES_hh_fech!Q19/RES_summary!Q$19)</f>
        <v>21.672682973973224</v>
      </c>
      <c r="R19" s="72">
        <f>IF(RES_hh_fech!R19=0,0,RES_hh_fech!R19/RES_summary!R$19)</f>
        <v>20.011738252239272</v>
      </c>
      <c r="S19" s="72">
        <f>IF(RES_hh_fech!S19=0,0,RES_hh_fech!S19/RES_summary!S$19)</f>
        <v>20.32361010431314</v>
      </c>
      <c r="T19" s="72">
        <f>IF(RES_hh_fech!T19=0,0,RES_hh_fech!T19/RES_summary!T$19)</f>
        <v>20.210661595037919</v>
      </c>
      <c r="U19" s="72">
        <f>IF(RES_hh_fech!U19=0,0,RES_hh_fech!U19/RES_summary!U$19)</f>
        <v>18.84048628128404</v>
      </c>
      <c r="V19" s="72">
        <f>IF(RES_hh_fech!V19=0,0,RES_hh_fech!V19/RES_summary!V$19)</f>
        <v>19.612031891161912</v>
      </c>
      <c r="W19" s="72">
        <f>IF(RES_hh_fech!W19=0,0,RES_hh_fech!W19/RES_summary!W$19)</f>
        <v>20.140966201263424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13.255573626510705</v>
      </c>
      <c r="C21" s="72">
        <f>IF(RES_hh_fech!C21=0,0,RES_hh_fech!C21/RES_summary!C$19)</f>
        <v>21.205604971019628</v>
      </c>
      <c r="D21" s="72">
        <f>IF(RES_hh_fech!D21=0,0,RES_hh_fech!D21/RES_summary!D$19)</f>
        <v>12.526326473198734</v>
      </c>
      <c r="E21" s="72">
        <f>IF(RES_hh_fech!E21=0,0,RES_hh_fech!E21/RES_summary!E$19)</f>
        <v>12.793845826308569</v>
      </c>
      <c r="F21" s="72">
        <f>IF(RES_hh_fech!F21=0,0,RES_hh_fech!F21/RES_summary!F$19)</f>
        <v>12.842623097763196</v>
      </c>
      <c r="G21" s="72">
        <f>IF(RES_hh_fech!G21=0,0,RES_hh_fech!G21/RES_summary!G$19)</f>
        <v>17.910899717990898</v>
      </c>
      <c r="H21" s="72">
        <f>IF(RES_hh_fech!H21=0,0,RES_hh_fech!H21/RES_summary!H$19)</f>
        <v>19.249582154177705</v>
      </c>
      <c r="I21" s="72">
        <f>IF(RES_hh_fech!I21=0,0,RES_hh_fech!I21/RES_summary!I$19)</f>
        <v>19.991150808395712</v>
      </c>
      <c r="J21" s="72">
        <f>IF(RES_hh_fech!J21=0,0,RES_hh_fech!J21/RES_summary!J$19)</f>
        <v>20.656766590743334</v>
      </c>
      <c r="K21" s="72">
        <f>IF(RES_hh_fech!K21=0,0,RES_hh_fech!K21/RES_summary!K$19)</f>
        <v>24.885884023827945</v>
      </c>
      <c r="L21" s="72">
        <f>IF(RES_hh_fech!L21=0,0,RES_hh_fech!L21/RES_summary!L$19)</f>
        <v>22.215370082131283</v>
      </c>
      <c r="M21" s="72">
        <f>IF(RES_hh_fech!M21=0,0,RES_hh_fech!M21/RES_summary!M$19)</f>
        <v>23.814659751646499</v>
      </c>
      <c r="N21" s="72">
        <f>IF(RES_hh_fech!N21=0,0,RES_hh_fech!N21/RES_summary!N$19)</f>
        <v>23.171977356094253</v>
      </c>
      <c r="O21" s="72">
        <f>IF(RES_hh_fech!O21=0,0,RES_hh_fech!O21/RES_summary!O$19)</f>
        <v>18.899499895419428</v>
      </c>
      <c r="P21" s="72">
        <f>IF(RES_hh_fech!P21=0,0,RES_hh_fech!P21/RES_summary!P$19)</f>
        <v>16.595039646973369</v>
      </c>
      <c r="Q21" s="72">
        <f>IF(RES_hh_fech!Q21=0,0,RES_hh_fech!Q21/RES_summary!Q$19)</f>
        <v>21.001562481962704</v>
      </c>
      <c r="R21" s="72">
        <f>IF(RES_hh_fech!R21=0,0,RES_hh_fech!R21/RES_summary!R$19)</f>
        <v>19.874082383725174</v>
      </c>
      <c r="S21" s="72">
        <f>IF(RES_hh_fech!S21=0,0,RES_hh_fech!S21/RES_summary!S$19)</f>
        <v>18.178978026114027</v>
      </c>
      <c r="T21" s="72">
        <f>IF(RES_hh_fech!T21=0,0,RES_hh_fech!T21/RES_summary!T$19)</f>
        <v>19.127554956243717</v>
      </c>
      <c r="U21" s="72">
        <f>IF(RES_hh_fech!U21=0,0,RES_hh_fech!U21/RES_summary!U$19)</f>
        <v>18.296078158757297</v>
      </c>
      <c r="V21" s="72">
        <f>IF(RES_hh_fech!V21=0,0,RES_hh_fech!V21/RES_summary!V$19)</f>
        <v>18.663806111112713</v>
      </c>
      <c r="W21" s="72">
        <f>IF(RES_hh_fech!W21=0,0,RES_hh_fech!W21/RES_summary!W$19)</f>
        <v>19.669973887335622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20.736049861778906</v>
      </c>
      <c r="C22" s="72">
        <f>IF(RES_hh_fech!C22=0,0,RES_hh_fech!C22/RES_summary!C$19)</f>
        <v>22.503388351466011</v>
      </c>
      <c r="D22" s="72">
        <f>IF(RES_hh_fech!D22=0,0,RES_hh_fech!D22/RES_summary!D$19)</f>
        <v>21.405146821614156</v>
      </c>
      <c r="E22" s="72">
        <f>IF(RES_hh_fech!E22=0,0,RES_hh_fech!E22/RES_summary!E$19)</f>
        <v>19.500441129548051</v>
      </c>
      <c r="F22" s="72">
        <f>IF(RES_hh_fech!F22=0,0,RES_hh_fech!F22/RES_summary!F$19)</f>
        <v>21.062639759355751</v>
      </c>
      <c r="G22" s="72">
        <f>IF(RES_hh_fech!G22=0,0,RES_hh_fech!G22/RES_summary!G$19)</f>
        <v>20.857182769180557</v>
      </c>
      <c r="H22" s="72">
        <f>IF(RES_hh_fech!H22=0,0,RES_hh_fech!H22/RES_summary!H$19)</f>
        <v>20.01221011479074</v>
      </c>
      <c r="I22" s="72">
        <f>IF(RES_hh_fech!I22=0,0,RES_hh_fech!I22/RES_summary!I$19)</f>
        <v>19.913109536266639</v>
      </c>
      <c r="J22" s="72">
        <f>IF(RES_hh_fech!J22=0,0,RES_hh_fech!J22/RES_summary!J$19)</f>
        <v>21.011419276840464</v>
      </c>
      <c r="K22" s="72">
        <f>IF(RES_hh_fech!K22=0,0,RES_hh_fech!K22/RES_summary!K$19)</f>
        <v>22.076423212159725</v>
      </c>
      <c r="L22" s="72">
        <f>IF(RES_hh_fech!L22=0,0,RES_hh_fech!L22/RES_summary!L$19)</f>
        <v>21.867558038261397</v>
      </c>
      <c r="M22" s="72">
        <f>IF(RES_hh_fech!M22=0,0,RES_hh_fech!M22/RES_summary!M$19)</f>
        <v>22.177701600630371</v>
      </c>
      <c r="N22" s="72">
        <f>IF(RES_hh_fech!N22=0,0,RES_hh_fech!N22/RES_summary!N$19)</f>
        <v>21.747629258586898</v>
      </c>
      <c r="O22" s="72">
        <f>IF(RES_hh_fech!O22=0,0,RES_hh_fech!O22/RES_summary!O$19)</f>
        <v>21.105492753132378</v>
      </c>
      <c r="P22" s="72">
        <f>IF(RES_hh_fech!P22=0,0,RES_hh_fech!P22/RES_summary!P$19)</f>
        <v>21.010854748613813</v>
      </c>
      <c r="Q22" s="72">
        <f>IF(RES_hh_fech!Q22=0,0,RES_hh_fech!Q22/RES_summary!Q$19)</f>
        <v>16.431311521542881</v>
      </c>
      <c r="R22" s="72">
        <f>IF(RES_hh_fech!R22=0,0,RES_hh_fech!R22/RES_summary!R$19)</f>
        <v>18.356273719374673</v>
      </c>
      <c r="S22" s="72">
        <f>IF(RES_hh_fech!S22=0,0,RES_hh_fech!S22/RES_summary!S$19)</f>
        <v>19.184273002581804</v>
      </c>
      <c r="T22" s="72">
        <f>IF(RES_hh_fech!T22=0,0,RES_hh_fech!T22/RES_summary!T$19)</f>
        <v>18.585890742401208</v>
      </c>
      <c r="U22" s="72">
        <f>IF(RES_hh_fech!U22=0,0,RES_hh_fech!U22/RES_summary!U$19)</f>
        <v>17.874712687969204</v>
      </c>
      <c r="V22" s="72">
        <f>IF(RES_hh_fech!V22=0,0,RES_hh_fech!V22/RES_summary!V$19)</f>
        <v>21.256231547041949</v>
      </c>
      <c r="W22" s="72">
        <f>IF(RES_hh_fech!W22=0,0,RES_hh_fech!W22/RES_summary!W$19)</f>
        <v>18.963134825624426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12.064385324120302</v>
      </c>
      <c r="C24" s="72">
        <f>IF(RES_hh_fech!C24=0,0,RES_hh_fech!C24/RES_summary!C$19)</f>
        <v>14.023430452816717</v>
      </c>
      <c r="D24" s="72">
        <f>IF(RES_hh_fech!D24=0,0,RES_hh_fech!D24/RES_summary!D$19)</f>
        <v>11.941799624822053</v>
      </c>
      <c r="E24" s="72">
        <f>IF(RES_hh_fech!E24=0,0,RES_hh_fech!E24/RES_summary!E$19)</f>
        <v>12.748577204133859</v>
      </c>
      <c r="F24" s="72">
        <f>IF(RES_hh_fech!F24=0,0,RES_hh_fech!F24/RES_summary!F$19)</f>
        <v>13.237820366058424</v>
      </c>
      <c r="G24" s="72">
        <f>IF(RES_hh_fech!G24=0,0,RES_hh_fech!G24/RES_summary!G$19)</f>
        <v>14.490041060727767</v>
      </c>
      <c r="H24" s="72">
        <f>IF(RES_hh_fech!H24=0,0,RES_hh_fech!H24/RES_summary!H$19)</f>
        <v>13.949206145769939</v>
      </c>
      <c r="I24" s="72">
        <f>IF(RES_hh_fech!I24=0,0,RES_hh_fech!I24/RES_summary!I$19)</f>
        <v>14.180963231010267</v>
      </c>
      <c r="J24" s="72">
        <f>IF(RES_hh_fech!J24=0,0,RES_hh_fech!J24/RES_summary!J$19)</f>
        <v>14.795609115568167</v>
      </c>
      <c r="K24" s="72">
        <f>IF(RES_hh_fech!K24=0,0,RES_hh_fech!K24/RES_summary!K$19)</f>
        <v>16.77312533277928</v>
      </c>
      <c r="L24" s="72">
        <f>IF(RES_hh_fech!L24=0,0,RES_hh_fech!L24/RES_summary!L$19)</f>
        <v>16.465844636375721</v>
      </c>
      <c r="M24" s="72">
        <f>IF(RES_hh_fech!M24=0,0,RES_hh_fech!M24/RES_summary!M$19)</f>
        <v>16.726764434463625</v>
      </c>
      <c r="N24" s="72">
        <f>IF(RES_hh_fech!N24=0,0,RES_hh_fech!N24/RES_summary!N$19)</f>
        <v>16.163046869076624</v>
      </c>
      <c r="O24" s="72">
        <f>IF(RES_hh_fech!O24=0,0,RES_hh_fech!O24/RES_summary!O$19)</f>
        <v>14.954384363598125</v>
      </c>
      <c r="P24" s="72">
        <f>IF(RES_hh_fech!P24=0,0,RES_hh_fech!P24/RES_summary!P$19)</f>
        <v>14.734025317624532</v>
      </c>
      <c r="Q24" s="72">
        <f>IF(RES_hh_fech!Q24=0,0,RES_hh_fech!Q24/RES_summary!Q$19)</f>
        <v>16.304974752430667</v>
      </c>
      <c r="R24" s="72">
        <f>IF(RES_hh_fech!R24=0,0,RES_hh_fech!R24/RES_summary!R$19)</f>
        <v>15.096494023859098</v>
      </c>
      <c r="S24" s="72">
        <f>IF(RES_hh_fech!S24=0,0,RES_hh_fech!S24/RES_summary!S$19)</f>
        <v>16.182425267043271</v>
      </c>
      <c r="T24" s="72">
        <f>IF(RES_hh_fech!T24=0,0,RES_hh_fech!T24/RES_summary!T$19)</f>
        <v>16.367032163622937</v>
      </c>
      <c r="U24" s="72">
        <f>IF(RES_hh_fech!U24=0,0,RES_hh_fech!U24/RES_summary!U$19)</f>
        <v>15.867532570486492</v>
      </c>
      <c r="V24" s="72">
        <f>IF(RES_hh_fech!V24=0,0,RES_hh_fech!V24/RES_summary!V$19)</f>
        <v>16.50771266858229</v>
      </c>
      <c r="W24" s="72">
        <f>IF(RES_hh_fech!W24=0,0,RES_hh_fech!W24/RES_summary!W$19)</f>
        <v>17.95911325254907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16.943564638051441</v>
      </c>
      <c r="C25" s="74">
        <f>IF(RES_hh_fech!C25=0,0,RES_hh_fech!C25/RES_summary!C$19)</f>
        <v>15.815017579961193</v>
      </c>
      <c r="D25" s="74">
        <f>IF(RES_hh_fech!D25=0,0,RES_hh_fech!D25/RES_summary!D$19)</f>
        <v>17.810874737395395</v>
      </c>
      <c r="E25" s="74">
        <f>IF(RES_hh_fech!E25=0,0,RES_hh_fech!E25/RES_summary!E$19)</f>
        <v>17.254511646078509</v>
      </c>
      <c r="F25" s="74">
        <f>IF(RES_hh_fech!F25=0,0,RES_hh_fech!F25/RES_summary!F$19)</f>
        <v>16.743076561788556</v>
      </c>
      <c r="G25" s="74">
        <f>IF(RES_hh_fech!G25=0,0,RES_hh_fech!G25/RES_summary!G$19)</f>
        <v>17.643106016870796</v>
      </c>
      <c r="H25" s="74">
        <f>IF(RES_hh_fech!H25=0,0,RES_hh_fech!H25/RES_summary!H$19)</f>
        <v>18.041454908347291</v>
      </c>
      <c r="I25" s="74">
        <f>IF(RES_hh_fech!I25=0,0,RES_hh_fech!I25/RES_summary!I$19)</f>
        <v>17.720590000544764</v>
      </c>
      <c r="J25" s="74">
        <f>IF(RES_hh_fech!J25=0,0,RES_hh_fech!J25/RES_summary!J$19)</f>
        <v>19.819862413170824</v>
      </c>
      <c r="K25" s="74">
        <f>IF(RES_hh_fech!K25=0,0,RES_hh_fech!K25/RES_summary!K$19)</f>
        <v>20.56577363800967</v>
      </c>
      <c r="L25" s="74">
        <f>IF(RES_hh_fech!L25=0,0,RES_hh_fech!L25/RES_summary!L$19)</f>
        <v>20.445386452632047</v>
      </c>
      <c r="M25" s="74">
        <f>IF(RES_hh_fech!M25=0,0,RES_hh_fech!M25/RES_summary!M$19)</f>
        <v>21.205170044197555</v>
      </c>
      <c r="N25" s="74">
        <f>IF(RES_hh_fech!N25=0,0,RES_hh_fech!N25/RES_summary!N$19)</f>
        <v>19.357853412588472</v>
      </c>
      <c r="O25" s="74">
        <f>IF(RES_hh_fech!O25=0,0,RES_hh_fech!O25/RES_summary!O$19)</f>
        <v>18.466332071867477</v>
      </c>
      <c r="P25" s="74">
        <f>IF(RES_hh_fech!P25=0,0,RES_hh_fech!P25/RES_summary!P$19)</f>
        <v>18.313514492712443</v>
      </c>
      <c r="Q25" s="74">
        <f>IF(RES_hh_fech!Q25=0,0,RES_hh_fech!Q25/RES_summary!Q$19)</f>
        <v>17.634814861276642</v>
      </c>
      <c r="R25" s="74">
        <f>IF(RES_hh_fech!R25=0,0,RES_hh_fech!R25/RES_summary!R$19)</f>
        <v>17.761670005321381</v>
      </c>
      <c r="S25" s="74">
        <f>IF(RES_hh_fech!S25=0,0,RES_hh_fech!S25/RES_summary!S$19)</f>
        <v>18.42410153319414</v>
      </c>
      <c r="T25" s="74">
        <f>IF(RES_hh_fech!T25=0,0,RES_hh_fech!T25/RES_summary!T$19)</f>
        <v>18.226036231472104</v>
      </c>
      <c r="U25" s="74">
        <f>IF(RES_hh_fech!U25=0,0,RES_hh_fech!U25/RES_summary!U$19)</f>
        <v>17.666354149494968</v>
      </c>
      <c r="V25" s="74">
        <f>IF(RES_hh_fech!V25=0,0,RES_hh_fech!V25/RES_summary!V$19)</f>
        <v>18.246926871537092</v>
      </c>
      <c r="W25" s="74">
        <f>IF(RES_hh_fech!W25=0,0,RES_hh_fech!W25/RES_summary!W$19)</f>
        <v>19.1644708942178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8.2005056967781034</v>
      </c>
      <c r="M26" s="77">
        <f>IF(RES_hh_fech!M26=0,0,RES_hh_fech!M26/RES_summary!M$19)</f>
        <v>8.7588569639458651</v>
      </c>
      <c r="N26" s="77">
        <f>IF(RES_hh_fech!N26=0,0,RES_hh_fech!N26/RES_summary!N$19)</f>
        <v>8.3593890860957316</v>
      </c>
      <c r="O26" s="77">
        <f>IF(RES_hh_fech!O26=0,0,RES_hh_fech!O26/RES_summary!O$19)</f>
        <v>7.9424953406252818</v>
      </c>
      <c r="P26" s="77">
        <f>IF(RES_hh_fech!P26=0,0,RES_hh_fech!P26/RES_summary!P$19)</f>
        <v>7.8680855606672004</v>
      </c>
      <c r="Q26" s="77">
        <f>IF(RES_hh_fech!Q26=0,0,RES_hh_fech!Q26/RES_summary!Q$19)</f>
        <v>8.0084310630445721</v>
      </c>
      <c r="R26" s="77">
        <f>IF(RES_hh_fech!R26=0,0,RES_hh_fech!R26/RES_summary!R$19)</f>
        <v>7.9151483663618354</v>
      </c>
      <c r="S26" s="77">
        <f>IF(RES_hh_fech!S26=0,0,RES_hh_fech!S26/RES_summary!S$19)</f>
        <v>8.0883153099980447</v>
      </c>
      <c r="T26" s="77">
        <f>IF(RES_hh_fech!T26=0,0,RES_hh_fech!T26/RES_summary!T$19)</f>
        <v>8.4717348239934722</v>
      </c>
      <c r="U26" s="77">
        <f>IF(RES_hh_fech!U26=0,0,RES_hh_fech!U26/RES_summary!U$19)</f>
        <v>8.4640797687537361</v>
      </c>
      <c r="V26" s="77">
        <f>IF(RES_hh_fech!V26=0,0,RES_hh_fech!V26/RES_summary!V$19)</f>
        <v>8.867358141274444</v>
      </c>
      <c r="W26" s="77">
        <f>IF(RES_hh_fech!W26=0,0,RES_hh_fech!W26/RES_summary!W$19)</f>
        <v>9.4185799973985596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8.6434940021229849</v>
      </c>
      <c r="C27" s="69">
        <f>IF(RES_hh_fech!C27=0,0,RES_hh_fech!C27/RES_summary!C$19)</f>
        <v>8.6903285669078212</v>
      </c>
      <c r="D27" s="69">
        <f>IF(RES_hh_fech!D27=0,0,RES_hh_fech!D27/RES_summary!D$19)</f>
        <v>8.8655291582472628</v>
      </c>
      <c r="E27" s="69">
        <f>IF(RES_hh_fech!E27=0,0,RES_hh_fech!E27/RES_summary!E$19)</f>
        <v>9.2141240686949963</v>
      </c>
      <c r="F27" s="69">
        <f>IF(RES_hh_fech!F27=0,0,RES_hh_fech!F27/RES_summary!F$19)</f>
        <v>9.6307438962197622</v>
      </c>
      <c r="G27" s="69">
        <f>IF(RES_hh_fech!G27=0,0,RES_hh_fech!G27/RES_summary!G$19)</f>
        <v>9.5925202757440626</v>
      </c>
      <c r="H27" s="69">
        <f>IF(RES_hh_fech!H27=0,0,RES_hh_fech!H27/RES_summary!H$19)</f>
        <v>9.8438317165732716</v>
      </c>
      <c r="I27" s="69">
        <f>IF(RES_hh_fech!I27=0,0,RES_hh_fech!I27/RES_summary!I$19)</f>
        <v>10.053876676638199</v>
      </c>
      <c r="J27" s="69">
        <f>IF(RES_hh_fech!J27=0,0,RES_hh_fech!J27/RES_summary!J$19)</f>
        <v>10.169069544896988</v>
      </c>
      <c r="K27" s="69">
        <f>IF(RES_hh_fech!K27=0,0,RES_hh_fech!K27/RES_summary!K$19)</f>
        <v>10.312130701128863</v>
      </c>
      <c r="L27" s="69">
        <f>IF(RES_hh_fech!L27=0,0,RES_hh_fech!L27/RES_summary!L$19)</f>
        <v>10.180319270344075</v>
      </c>
      <c r="M27" s="69">
        <f>IF(RES_hh_fech!M27=0,0,RES_hh_fech!M27/RES_summary!M$19)</f>
        <v>10.975645521468095</v>
      </c>
      <c r="N27" s="69">
        <f>IF(RES_hh_fech!N27=0,0,RES_hh_fech!N27/RES_summary!N$19)</f>
        <v>10.216462104958387</v>
      </c>
      <c r="O27" s="69">
        <f>IF(RES_hh_fech!O27=0,0,RES_hh_fech!O27/RES_summary!O$19)</f>
        <v>9.7278774904222338</v>
      </c>
      <c r="P27" s="69">
        <f>IF(RES_hh_fech!P27=0,0,RES_hh_fech!P27/RES_summary!P$19)</f>
        <v>9.4068979193792686</v>
      </c>
      <c r="Q27" s="69">
        <f>IF(RES_hh_fech!Q27=0,0,RES_hh_fech!Q27/RES_summary!Q$19)</f>
        <v>10.627414503969053</v>
      </c>
      <c r="R27" s="69">
        <f>IF(RES_hh_fech!R27=0,0,RES_hh_fech!R27/RES_summary!R$19)</f>
        <v>10.430744816173037</v>
      </c>
      <c r="S27" s="69">
        <f>IF(RES_hh_fech!S27=0,0,RES_hh_fech!S27/RES_summary!S$19)</f>
        <v>10.562158898718762</v>
      </c>
      <c r="T27" s="69">
        <f>IF(RES_hh_fech!T27=0,0,RES_hh_fech!T27/RES_summary!T$19)</f>
        <v>10.263981138938538</v>
      </c>
      <c r="U27" s="69">
        <f>IF(RES_hh_fech!U27=0,0,RES_hh_fech!U27/RES_summary!U$19)</f>
        <v>9.9769135609793889</v>
      </c>
      <c r="V27" s="69">
        <f>IF(RES_hh_fech!V27=0,0,RES_hh_fech!V27/RES_summary!V$19)</f>
        <v>10.52882049711266</v>
      </c>
      <c r="W27" s="69">
        <f>IF(RES_hh_fech!W27=0,0,RES_hh_fech!W27/RES_summary!W$19)</f>
        <v>10.82570357704353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11.664865466786086</v>
      </c>
      <c r="C28" s="72">
        <f>IF(RES_hh_fech!C28=0,0,RES_hh_fech!C28/RES_summary!C$19)</f>
        <v>8.4549207126735357</v>
      </c>
      <c r="D28" s="72">
        <f>IF(RES_hh_fech!D28=0,0,RES_hh_fech!D28/RES_summary!D$19)</f>
        <v>12.625262321006334</v>
      </c>
      <c r="E28" s="72">
        <f>IF(RES_hh_fech!E28=0,0,RES_hh_fech!E28/RES_summary!E$19)</f>
        <v>13.756159184815733</v>
      </c>
      <c r="F28" s="72">
        <f>IF(RES_hh_fech!F28=0,0,RES_hh_fech!F28/RES_summary!F$19)</f>
        <v>12.109632833089645</v>
      </c>
      <c r="G28" s="72">
        <f>IF(RES_hh_fech!G28=0,0,RES_hh_fech!G28/RES_summary!G$19)</f>
        <v>11.042980830686959</v>
      </c>
      <c r="H28" s="72">
        <f>IF(RES_hh_fech!H28=0,0,RES_hh_fech!H28/RES_summary!H$19)</f>
        <v>12.185262076306568</v>
      </c>
      <c r="I28" s="72">
        <f>IF(RES_hh_fech!I28=0,0,RES_hh_fech!I28/RES_summary!I$19)</f>
        <v>12.653317351438281</v>
      </c>
      <c r="J28" s="72">
        <f>IF(RES_hh_fech!J28=0,0,RES_hh_fech!J28/RES_summary!J$19)</f>
        <v>12.772390715595968</v>
      </c>
      <c r="K28" s="72">
        <f>IF(RES_hh_fech!K28=0,0,RES_hh_fech!K28/RES_summary!K$19)</f>
        <v>10.194728296611686</v>
      </c>
      <c r="L28" s="72">
        <f>IF(RES_hh_fech!L28=0,0,RES_hh_fech!L28/RES_summary!L$19)</f>
        <v>12.872985852278285</v>
      </c>
      <c r="M28" s="72">
        <f>IF(RES_hh_fech!M28=0,0,RES_hh_fech!M28/RES_summary!M$19)</f>
        <v>13.557831399372326</v>
      </c>
      <c r="N28" s="72">
        <f>IF(RES_hh_fech!N28=0,0,RES_hh_fech!N28/RES_summary!N$19)</f>
        <v>13.469174630220294</v>
      </c>
      <c r="O28" s="72">
        <f>IF(RES_hh_fech!O28=0,0,RES_hh_fech!O28/RES_summary!O$19)</f>
        <v>13.059185473148492</v>
      </c>
      <c r="P28" s="72">
        <f>IF(RES_hh_fech!P28=0,0,RES_hh_fech!P28/RES_summary!P$19)</f>
        <v>12.342374891067452</v>
      </c>
      <c r="Q28" s="72">
        <f>IF(RES_hh_fech!Q28=0,0,RES_hh_fech!Q28/RES_summary!Q$19)</f>
        <v>7.0458240002229617</v>
      </c>
      <c r="R28" s="72">
        <f>IF(RES_hh_fech!R28=0,0,RES_hh_fech!R28/RES_summary!R$19)</f>
        <v>11.314857898152431</v>
      </c>
      <c r="S28" s="72">
        <f>IF(RES_hh_fech!S28=0,0,RES_hh_fech!S28/RES_summary!S$19)</f>
        <v>14.826781154667923</v>
      </c>
      <c r="T28" s="72">
        <f>IF(RES_hh_fech!T28=0,0,RES_hh_fech!T28/RES_summary!T$19)</f>
        <v>12.170888913585497</v>
      </c>
      <c r="U28" s="72">
        <f>IF(RES_hh_fech!U28=0,0,RES_hh_fech!U28/RES_summary!U$19)</f>
        <v>11.877492689281137</v>
      </c>
      <c r="V28" s="72">
        <f>IF(RES_hh_fech!V28=0,0,RES_hh_fech!V28/RES_summary!V$19)</f>
        <v>12.23537225470008</v>
      </c>
      <c r="W28" s="72">
        <f>IF(RES_hh_fech!W28=0,0,RES_hh_fech!W28/RES_summary!W$19)</f>
        <v>15.389288045498072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9.9856133463746453</v>
      </c>
      <c r="C29" s="72">
        <f>IF(RES_hh_fech!C29=0,0,RES_hh_fech!C29/RES_summary!C$19)</f>
        <v>10.683031160449806</v>
      </c>
      <c r="D29" s="72">
        <f>IF(RES_hh_fech!D29=0,0,RES_hh_fech!D29/RES_summary!D$19)</f>
        <v>10.289248241972103</v>
      </c>
      <c r="E29" s="72">
        <f>IF(RES_hh_fech!E29=0,0,RES_hh_fech!E29/RES_summary!E$19)</f>
        <v>11.859484007276146</v>
      </c>
      <c r="F29" s="72">
        <f>IF(RES_hh_fech!F29=0,0,RES_hh_fech!F29/RES_summary!F$19)</f>
        <v>12.247228915408044</v>
      </c>
      <c r="G29" s="72">
        <f>IF(RES_hh_fech!G29=0,0,RES_hh_fech!G29/RES_summary!G$19)</f>
        <v>12.070253832206529</v>
      </c>
      <c r="H29" s="72">
        <f>IF(RES_hh_fech!H29=0,0,RES_hh_fech!H29/RES_summary!H$19)</f>
        <v>12.774726559214795</v>
      </c>
      <c r="I29" s="72">
        <f>IF(RES_hh_fech!I29=0,0,RES_hh_fech!I29/RES_summary!I$19)</f>
        <v>12.094866046598332</v>
      </c>
      <c r="J29" s="72">
        <f>IF(RES_hh_fech!J29=0,0,RES_hh_fech!J29/RES_summary!J$19)</f>
        <v>11.24188047436475</v>
      </c>
      <c r="K29" s="72">
        <f>IF(RES_hh_fech!K29=0,0,RES_hh_fech!K29/RES_summary!K$19)</f>
        <v>12.584742363129058</v>
      </c>
      <c r="L29" s="72">
        <f>IF(RES_hh_fech!L29=0,0,RES_hh_fech!L29/RES_summary!L$19)</f>
        <v>10.996946917213908</v>
      </c>
      <c r="M29" s="72">
        <f>IF(RES_hh_fech!M29=0,0,RES_hh_fech!M29/RES_summary!M$19)</f>
        <v>13.773182982537815</v>
      </c>
      <c r="N29" s="72">
        <f>IF(RES_hh_fech!N29=0,0,RES_hh_fech!N29/RES_summary!N$19)</f>
        <v>12.401324568504748</v>
      </c>
      <c r="O29" s="72">
        <f>IF(RES_hh_fech!O29=0,0,RES_hh_fech!O29/RES_summary!O$19)</f>
        <v>11.732841222232484</v>
      </c>
      <c r="P29" s="72">
        <f>IF(RES_hh_fech!P29=0,0,RES_hh_fech!P29/RES_summary!P$19)</f>
        <v>10.825996388567813</v>
      </c>
      <c r="Q29" s="72">
        <f>IF(RES_hh_fech!Q29=0,0,RES_hh_fech!Q29/RES_summary!Q$19)</f>
        <v>15.500075259346788</v>
      </c>
      <c r="R29" s="72">
        <f>IF(RES_hh_fech!R29=0,0,RES_hh_fech!R29/RES_summary!R$19)</f>
        <v>12.968036520275103</v>
      </c>
      <c r="S29" s="72">
        <f>IF(RES_hh_fech!S29=0,0,RES_hh_fech!S29/RES_summary!S$19)</f>
        <v>12.683361271110497</v>
      </c>
      <c r="T29" s="72">
        <f>IF(RES_hh_fech!T29=0,0,RES_hh_fech!T29/RES_summary!T$19)</f>
        <v>12.872419136827389</v>
      </c>
      <c r="U29" s="72">
        <f>IF(RES_hh_fech!U29=0,0,RES_hh_fech!U29/RES_summary!U$19)</f>
        <v>12.361310798216946</v>
      </c>
      <c r="V29" s="72">
        <f>IF(RES_hh_fech!V29=0,0,RES_hh_fech!V29/RES_summary!V$19)</f>
        <v>13.441178606557363</v>
      </c>
      <c r="W29" s="72">
        <f>IF(RES_hh_fech!W29=0,0,RES_hh_fech!W29/RES_summary!W$19)</f>
        <v>13.993369732305959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4.6429243740382953</v>
      </c>
      <c r="C30" s="72">
        <f>IF(RES_hh_fech!C30=0,0,RES_hh_fech!C30/RES_summary!C$19)</f>
        <v>11.343165773516185</v>
      </c>
      <c r="D30" s="72">
        <f>IF(RES_hh_fech!D30=0,0,RES_hh_fech!D30/RES_summary!D$19)</f>
        <v>7.2817060075539777</v>
      </c>
      <c r="E30" s="72">
        <f>IF(RES_hh_fech!E30=0,0,RES_hh_fech!E30/RES_summary!E$19)</f>
        <v>7.7352939707181436</v>
      </c>
      <c r="F30" s="72">
        <f>IF(RES_hh_fech!F30=0,0,RES_hh_fech!F30/RES_summary!F$19)</f>
        <v>8.1915315293846547</v>
      </c>
      <c r="G30" s="72">
        <f>IF(RES_hh_fech!G30=0,0,RES_hh_fech!G30/RES_summary!G$19)</f>
        <v>10.76631711742402</v>
      </c>
      <c r="H30" s="72">
        <f>IF(RES_hh_fech!H30=0,0,RES_hh_fech!H30/RES_summary!H$19)</f>
        <v>11.901100227446275</v>
      </c>
      <c r="I30" s="72">
        <f>IF(RES_hh_fech!I30=0,0,RES_hh_fech!I30/RES_summary!I$19)</f>
        <v>12.809760984770957</v>
      </c>
      <c r="J30" s="72">
        <f>IF(RES_hh_fech!J30=0,0,RES_hh_fech!J30/RES_summary!J$19)</f>
        <v>12.328569135396506</v>
      </c>
      <c r="K30" s="72">
        <f>IF(RES_hh_fech!K30=0,0,RES_hh_fech!K30/RES_summary!K$19)</f>
        <v>14.165495927206837</v>
      </c>
      <c r="L30" s="72">
        <f>IF(RES_hh_fech!L30=0,0,RES_hh_fech!L30/RES_summary!L$19)</f>
        <v>12.206063222817784</v>
      </c>
      <c r="M30" s="72">
        <f>IF(RES_hh_fech!M30=0,0,RES_hh_fech!M30/RES_summary!M$19)</f>
        <v>13.46685888777683</v>
      </c>
      <c r="N30" s="72">
        <f>IF(RES_hh_fech!N30=0,0,RES_hh_fech!N30/RES_summary!N$19)</f>
        <v>13.097407532314694</v>
      </c>
      <c r="O30" s="72">
        <f>IF(RES_hh_fech!O30=0,0,RES_hh_fech!O30/RES_summary!O$19)</f>
        <v>11.500238402769419</v>
      </c>
      <c r="P30" s="72">
        <f>IF(RES_hh_fech!P30=0,0,RES_hh_fech!P30/RES_summary!P$19)</f>
        <v>11.678068891261583</v>
      </c>
      <c r="Q30" s="72">
        <f>IF(RES_hh_fech!Q30=0,0,RES_hh_fech!Q30/RES_summary!Q$19)</f>
        <v>12.40124431317205</v>
      </c>
      <c r="R30" s="72">
        <f>IF(RES_hh_fech!R30=0,0,RES_hh_fech!R30/RES_summary!R$19)</f>
        <v>13.081605403249645</v>
      </c>
      <c r="S30" s="72">
        <f>IF(RES_hh_fech!S30=0,0,RES_hh_fech!S30/RES_summary!S$19)</f>
        <v>12.5696230217447</v>
      </c>
      <c r="T30" s="72">
        <f>IF(RES_hh_fech!T30=0,0,RES_hh_fech!T30/RES_summary!T$19)</f>
        <v>13.375422227071622</v>
      </c>
      <c r="U30" s="72">
        <f>IF(RES_hh_fech!U30=0,0,RES_hh_fech!U30/RES_summary!U$19)</f>
        <v>13.003658225476126</v>
      </c>
      <c r="V30" s="72">
        <f>IF(RES_hh_fech!V30=0,0,RES_hh_fech!V30/RES_summary!V$19)</f>
        <v>13.548642605409322</v>
      </c>
      <c r="W30" s="72">
        <f>IF(RES_hh_fech!W30=0,0,RES_hh_fech!W30/RES_summary!W$19)</f>
        <v>14.370684408950288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10.241357358857595</v>
      </c>
      <c r="C31" s="72">
        <f>IF(RES_hh_fech!C31=0,0,RES_hh_fech!C31/RES_summary!C$19)</f>
        <v>10.556689928087474</v>
      </c>
      <c r="D31" s="72">
        <f>IF(RES_hh_fech!D31=0,0,RES_hh_fech!D31/RES_summary!D$19)</f>
        <v>11.16224816151966</v>
      </c>
      <c r="E31" s="72">
        <f>IF(RES_hh_fech!E31=0,0,RES_hh_fech!E31/RES_summary!E$19)</f>
        <v>10.511160822483701</v>
      </c>
      <c r="F31" s="72">
        <f>IF(RES_hh_fech!F31=0,0,RES_hh_fech!F31/RES_summary!F$19)</f>
        <v>12.127518909844106</v>
      </c>
      <c r="G31" s="72">
        <f>IF(RES_hh_fech!G31=0,0,RES_hh_fech!G31/RES_summary!G$19)</f>
        <v>11.537513390673562</v>
      </c>
      <c r="H31" s="72">
        <f>IF(RES_hh_fech!H31=0,0,RES_hh_fech!H31/RES_summary!H$19)</f>
        <v>11.631817002803185</v>
      </c>
      <c r="I31" s="72">
        <f>IF(RES_hh_fech!I31=0,0,RES_hh_fech!I31/RES_summary!I$19)</f>
        <v>12.276343536353483</v>
      </c>
      <c r="J31" s="72">
        <f>IF(RES_hh_fech!J31=0,0,RES_hh_fech!J31/RES_summary!J$19)</f>
        <v>12.436518385433102</v>
      </c>
      <c r="K31" s="72">
        <f>IF(RES_hh_fech!K31=0,0,RES_hh_fech!K31/RES_summary!K$19)</f>
        <v>12.745593056205243</v>
      </c>
      <c r="L31" s="72">
        <f>IF(RES_hh_fech!L31=0,0,RES_hh_fech!L31/RES_summary!L$19)</f>
        <v>12.494509924108808</v>
      </c>
      <c r="M31" s="72">
        <f>IF(RES_hh_fech!M31=0,0,RES_hh_fech!M31/RES_summary!M$19)</f>
        <v>12.868753675811327</v>
      </c>
      <c r="N31" s="72">
        <f>IF(RES_hh_fech!N31=0,0,RES_hh_fech!N31/RES_summary!N$19)</f>
        <v>12.614175632813868</v>
      </c>
      <c r="O31" s="72">
        <f>IF(RES_hh_fech!O31=0,0,RES_hh_fech!O31/RES_summary!O$19)</f>
        <v>11.65122134029053</v>
      </c>
      <c r="P31" s="72">
        <f>IF(RES_hh_fech!P31=0,0,RES_hh_fech!P31/RES_summary!P$19)</f>
        <v>10.331192250103845</v>
      </c>
      <c r="Q31" s="72">
        <f>IF(RES_hh_fech!Q31=0,0,RES_hh_fech!Q31/RES_summary!Q$19)</f>
        <v>14.025235132288076</v>
      </c>
      <c r="R31" s="72">
        <f>IF(RES_hh_fech!R31=0,0,RES_hh_fech!R31/RES_summary!R$19)</f>
        <v>13.687824279462911</v>
      </c>
      <c r="S31" s="72">
        <f>IF(RES_hh_fech!S31=0,0,RES_hh_fech!S31/RES_summary!S$19)</f>
        <v>13.345915191683263</v>
      </c>
      <c r="T31" s="72">
        <f>IF(RES_hh_fech!T31=0,0,RES_hh_fech!T31/RES_summary!T$19)</f>
        <v>12.918892202406871</v>
      </c>
      <c r="U31" s="72">
        <f>IF(RES_hh_fech!U31=0,0,RES_hh_fech!U31/RES_summary!U$19)</f>
        <v>12.514936546660888</v>
      </c>
      <c r="V31" s="72">
        <f>IF(RES_hh_fech!V31=0,0,RES_hh_fech!V31/RES_summary!V$19)</f>
        <v>15.181644257507353</v>
      </c>
      <c r="W31" s="72">
        <f>IF(RES_hh_fech!W31=0,0,RES_hh_fech!W31/RES_summary!W$19)</f>
        <v>13.482604836773634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8.315455248311082</v>
      </c>
      <c r="C32" s="77">
        <f>IF(RES_hh_fech!C32=0,0,RES_hh_fech!C32/RES_summary!C$19)</f>
        <v>8.4505949002910388</v>
      </c>
      <c r="D32" s="77">
        <f>IF(RES_hh_fech!D32=0,0,RES_hh_fech!D32/RES_summary!D$19)</f>
        <v>8.3265745084449332</v>
      </c>
      <c r="E32" s="77">
        <f>IF(RES_hh_fech!E32=0,0,RES_hh_fech!E32/RES_summary!E$19)</f>
        <v>8.4539833015006014</v>
      </c>
      <c r="F32" s="77">
        <f>IF(RES_hh_fech!F32=0,0,RES_hh_fech!F32/RES_summary!F$19)</f>
        <v>8.8967264902638714</v>
      </c>
      <c r="G32" s="77">
        <f>IF(RES_hh_fech!G32=0,0,RES_hh_fech!G32/RES_summary!G$19)</f>
        <v>8.9604495576729679</v>
      </c>
      <c r="H32" s="77">
        <f>IF(RES_hh_fech!H32=0,0,RES_hh_fech!H32/RES_summary!H$19)</f>
        <v>9.0672779053626478</v>
      </c>
      <c r="I32" s="77">
        <f>IF(RES_hh_fech!I32=0,0,RES_hh_fech!I32/RES_summary!I$19)</f>
        <v>9.3672786458416386</v>
      </c>
      <c r="J32" s="77">
        <f>IF(RES_hh_fech!J32=0,0,RES_hh_fech!J32/RES_summary!J$19)</f>
        <v>9.6319771404708909</v>
      </c>
      <c r="K32" s="77">
        <f>IF(RES_hh_fech!K32=0,0,RES_hh_fech!K32/RES_summary!K$19)</f>
        <v>9.7053889373588547</v>
      </c>
      <c r="L32" s="77">
        <f>IF(RES_hh_fech!L32=0,0,RES_hh_fech!L32/RES_summary!L$19)</f>
        <v>9.6773110653594543</v>
      </c>
      <c r="M32" s="77">
        <f>IF(RES_hh_fech!M32=0,0,RES_hh_fech!M32/RES_summary!M$19)</f>
        <v>10.208670584082366</v>
      </c>
      <c r="N32" s="77">
        <f>IF(RES_hh_fech!N32=0,0,RES_hh_fech!N32/RES_summary!N$19)</f>
        <v>9.4723717587860428</v>
      </c>
      <c r="O32" s="77">
        <f>IF(RES_hh_fech!O32=0,0,RES_hh_fech!O32/RES_summary!O$19)</f>
        <v>9.0828566532738169</v>
      </c>
      <c r="P32" s="77">
        <f>IF(RES_hh_fech!P32=0,0,RES_hh_fech!P32/RES_summary!P$19)</f>
        <v>8.9737563041255726</v>
      </c>
      <c r="Q32" s="77">
        <f>IF(RES_hh_fech!Q32=0,0,RES_hh_fech!Q32/RES_summary!Q$19)</f>
        <v>9.5847488697566199</v>
      </c>
      <c r="R32" s="77">
        <f>IF(RES_hh_fech!R32=0,0,RES_hh_fech!R32/RES_summary!R$19)</f>
        <v>9.6362339259371534</v>
      </c>
      <c r="S32" s="77">
        <f>IF(RES_hh_fech!S32=0,0,RES_hh_fech!S32/RES_summary!S$19)</f>
        <v>9.8849604307030354</v>
      </c>
      <c r="T32" s="77">
        <f>IF(RES_hh_fech!T32=0,0,RES_hh_fech!T32/RES_summary!T$19)</f>
        <v>9.5832404780311506</v>
      </c>
      <c r="U32" s="77">
        <f>IF(RES_hh_fech!U32=0,0,RES_hh_fech!U32/RES_summary!U$19)</f>
        <v>9.3595598355982759</v>
      </c>
      <c r="V32" s="77">
        <f>IF(RES_hh_fech!V32=0,0,RES_hh_fech!V32/RES_summary!V$19)</f>
        <v>9.6493757273150784</v>
      </c>
      <c r="W32" s="77">
        <f>IF(RES_hh_fech!W32=0,0,RES_hh_fech!W32/RES_summary!W$19)</f>
        <v>10.115331800588878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55.953196745280266</v>
      </c>
      <c r="C3" s="65">
        <f>IF(RES_hh_tesh!C3=0,0,RES_hh_tesh!C3/RES_summary!C$19)</f>
        <v>52.621776025251002</v>
      </c>
      <c r="D3" s="65">
        <f>IF(RES_hh_tesh!D3=0,0,RES_hh_tesh!D3/RES_summary!D$19)</f>
        <v>58.00026359876211</v>
      </c>
      <c r="E3" s="65">
        <f>IF(RES_hh_tesh!E3=0,0,RES_hh_tesh!E3/RES_summary!E$19)</f>
        <v>62.580517818694844</v>
      </c>
      <c r="F3" s="65">
        <f>IF(RES_hh_tesh!F3=0,0,RES_hh_tesh!F3/RES_summary!F$19)</f>
        <v>57.901193913623935</v>
      </c>
      <c r="G3" s="65">
        <f>IF(RES_hh_tesh!G3=0,0,RES_hh_tesh!G3/RES_summary!G$19)</f>
        <v>58.69969469166081</v>
      </c>
      <c r="H3" s="65">
        <f>IF(RES_hh_tesh!H3=0,0,RES_hh_tesh!H3/RES_summary!H$19)</f>
        <v>61.500840622224231</v>
      </c>
      <c r="I3" s="65">
        <f>IF(RES_hh_tesh!I3=0,0,RES_hh_tesh!I3/RES_summary!I$19)</f>
        <v>58.268839081666329</v>
      </c>
      <c r="J3" s="65">
        <f>IF(RES_hh_tesh!J3=0,0,RES_hh_tesh!J3/RES_summary!J$19)</f>
        <v>60.733758626155108</v>
      </c>
      <c r="K3" s="65">
        <f>IF(RES_hh_tesh!K3=0,0,RES_hh_tesh!K3/RES_summary!K$19)</f>
        <v>61.779063649711418</v>
      </c>
      <c r="L3" s="65">
        <f>IF(RES_hh_tesh!L3=0,0,RES_hh_tesh!L3/RES_summary!L$19)</f>
        <v>67.326425542470687</v>
      </c>
      <c r="M3" s="65">
        <f>IF(RES_hh_tesh!M3=0,0,RES_hh_tesh!M3/RES_summary!M$19)</f>
        <v>73.508052713707073</v>
      </c>
      <c r="N3" s="65">
        <f>IF(RES_hh_tesh!N3=0,0,RES_hh_tesh!N3/RES_summary!N$19)</f>
        <v>72.005913108638723</v>
      </c>
      <c r="O3" s="65">
        <f>IF(RES_hh_tesh!O3=0,0,RES_hh_tesh!O3/RES_summary!O$19)</f>
        <v>66.526275405231473</v>
      </c>
      <c r="P3" s="65">
        <f>IF(RES_hh_tesh!P3=0,0,RES_hh_tesh!P3/RES_summary!P$19)</f>
        <v>62.959833272494045</v>
      </c>
      <c r="Q3" s="65">
        <f>IF(RES_hh_tesh!Q3=0,0,RES_hh_tesh!Q3/RES_summary!Q$19)</f>
        <v>61.78154672507479</v>
      </c>
      <c r="R3" s="65">
        <f>IF(RES_hh_tesh!R3=0,0,RES_hh_tesh!R3/RES_summary!R$19)</f>
        <v>63.882467845731654</v>
      </c>
      <c r="S3" s="65">
        <f>IF(RES_hh_tesh!S3=0,0,RES_hh_tesh!S3/RES_summary!S$19)</f>
        <v>66.404241650404003</v>
      </c>
      <c r="T3" s="65">
        <f>IF(RES_hh_tesh!T3=0,0,RES_hh_tesh!T3/RES_summary!T$19)</f>
        <v>63.865701949034715</v>
      </c>
      <c r="U3" s="65">
        <f>IF(RES_hh_tesh!U3=0,0,RES_hh_tesh!U3/RES_summary!U$19)</f>
        <v>62.623871737596069</v>
      </c>
      <c r="V3" s="65">
        <f>IF(RES_hh_tesh!V3=0,0,RES_hh_tesh!V3/RES_summary!V$19)</f>
        <v>69.879487842157715</v>
      </c>
      <c r="W3" s="65">
        <f>IF(RES_hh_tesh!W3=0,0,RES_hh_tesh!W3/RES_summary!W$19)</f>
        <v>70.778573153444313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40.597953260788884</v>
      </c>
      <c r="C4" s="69">
        <f>IF(RES_hh_tesh!C4=0,0,RES_hh_tesh!C4/RES_summary!C$19)</f>
        <v>37.010379448278968</v>
      </c>
      <c r="D4" s="69">
        <f>IF(RES_hh_tesh!D4=0,0,RES_hh_tesh!D4/RES_summary!D$19)</f>
        <v>42.161986554762599</v>
      </c>
      <c r="E4" s="69">
        <f>IF(RES_hh_tesh!E4=0,0,RES_hh_tesh!E4/RES_summary!E$19)</f>
        <v>46.43477750468557</v>
      </c>
      <c r="F4" s="69">
        <f>IF(RES_hh_tesh!F4=0,0,RES_hh_tesh!F4/RES_summary!F$19)</f>
        <v>41.537550224899441</v>
      </c>
      <c r="G4" s="69">
        <f>IF(RES_hh_tesh!G4=0,0,RES_hh_tesh!G4/RES_summary!G$19)</f>
        <v>41.609439505198019</v>
      </c>
      <c r="H4" s="69">
        <f>IF(RES_hh_tesh!H4=0,0,RES_hh_tesh!H4/RES_summary!H$19)</f>
        <v>44.035585499389015</v>
      </c>
      <c r="I4" s="69">
        <f>IF(RES_hh_tesh!I4=0,0,RES_hh_tesh!I4/RES_summary!I$19)</f>
        <v>40.241880246023257</v>
      </c>
      <c r="J4" s="69">
        <f>IF(RES_hh_tesh!J4=0,0,RES_hh_tesh!J4/RES_summary!J$19)</f>
        <v>41.73668307029034</v>
      </c>
      <c r="K4" s="69">
        <f>IF(RES_hh_tesh!K4=0,0,RES_hh_tesh!K4/RES_summary!K$19)</f>
        <v>41.877254644137295</v>
      </c>
      <c r="L4" s="69">
        <f>IF(RES_hh_tesh!L4=0,0,RES_hh_tesh!L4/RES_summary!L$19)</f>
        <v>46.834782560088009</v>
      </c>
      <c r="M4" s="69">
        <f>IF(RES_hh_tesh!M4=0,0,RES_hh_tesh!M4/RES_summary!M$19)</f>
        <v>52.057721495340765</v>
      </c>
      <c r="N4" s="69">
        <f>IF(RES_hh_tesh!N4=0,0,RES_hh_tesh!N4/RES_summary!N$19)</f>
        <v>50.411835963384704</v>
      </c>
      <c r="O4" s="69">
        <f>IF(RES_hh_tesh!O4=0,0,RES_hh_tesh!O4/RES_summary!O$19)</f>
        <v>46.873056203714007</v>
      </c>
      <c r="P4" s="69">
        <f>IF(RES_hh_tesh!P4=0,0,RES_hh_tesh!P4/RES_summary!P$19)</f>
        <v>43.576167870005023</v>
      </c>
      <c r="Q4" s="69">
        <f>IF(RES_hh_tesh!Q4=0,0,RES_hh_tesh!Q4/RES_summary!Q$19)</f>
        <v>40.86061535902931</v>
      </c>
      <c r="R4" s="69">
        <f>IF(RES_hh_tesh!R4=0,0,RES_hh_tesh!R4/RES_summary!R$19)</f>
        <v>42.93892611458633</v>
      </c>
      <c r="S4" s="69">
        <f>IF(RES_hh_tesh!S4=0,0,RES_hh_tesh!S4/RES_summary!S$19)</f>
        <v>44.493400492887112</v>
      </c>
      <c r="T4" s="69">
        <f>IF(RES_hh_tesh!T4=0,0,RES_hh_tesh!T4/RES_summary!T$19)</f>
        <v>42.100895436580544</v>
      </c>
      <c r="U4" s="69">
        <f>IF(RES_hh_tesh!U4=0,0,RES_hh_tesh!U4/RES_summary!U$19)</f>
        <v>40.930775172704124</v>
      </c>
      <c r="V4" s="69">
        <f>IF(RES_hh_tesh!V4=0,0,RES_hh_tesh!V4/RES_summary!V$19)</f>
        <v>46.849010437950355</v>
      </c>
      <c r="W4" s="69">
        <f>IF(RES_hh_tesh!W4=0,0,RES_hh_tesh!W4/RES_summary!W$19)</f>
        <v>46.37041035373823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39.776199760382852</v>
      </c>
      <c r="C5" s="72">
        <f>IF(RES_hh_tesh!C5=0,0,RES_hh_tesh!C5/RES_summary!C$19)</f>
        <v>26.092834572378539</v>
      </c>
      <c r="D5" s="72">
        <f>IF(RES_hh_tesh!D5=0,0,RES_hh_tesh!D5/RES_summary!D$19)</f>
        <v>48.33889016231992</v>
      </c>
      <c r="E5" s="72">
        <f>IF(RES_hh_tesh!E5=0,0,RES_hh_tesh!E5/RES_summary!E$19)</f>
        <v>57.265533505082047</v>
      </c>
      <c r="F5" s="72">
        <f>IF(RES_hh_tesh!F5=0,0,RES_hh_tesh!F5/RES_summary!F$19)</f>
        <v>42.935154656541236</v>
      </c>
      <c r="G5" s="72">
        <f>IF(RES_hh_tesh!G5=0,0,RES_hh_tesh!G5/RES_summary!G$19)</f>
        <v>39.400690189549728</v>
      </c>
      <c r="H5" s="72">
        <f>IF(RES_hh_tesh!H5=0,0,RES_hh_tesh!H5/RES_summary!H$19)</f>
        <v>44.86869379616865</v>
      </c>
      <c r="I5" s="72">
        <f>IF(RES_hh_tesh!I5=0,0,RES_hh_tesh!I5/RES_summary!I$19)</f>
        <v>41.405860552795005</v>
      </c>
      <c r="J5" s="72">
        <f>IF(RES_hh_tesh!J5=0,0,RES_hh_tesh!J5/RES_summary!J$19)</f>
        <v>42.756856045271348</v>
      </c>
      <c r="K5" s="72">
        <f>IF(RES_hh_tesh!K5=0,0,RES_hh_tesh!K5/RES_summary!K$19)</f>
        <v>32.23905671430046</v>
      </c>
      <c r="L5" s="72">
        <f>IF(RES_hh_tesh!L5=0,0,RES_hh_tesh!L5/RES_summary!L$19)</f>
        <v>45.613401465596603</v>
      </c>
      <c r="M5" s="72">
        <f>IF(RES_hh_tesh!M5=0,0,RES_hh_tesh!M5/RES_summary!M$19)</f>
        <v>56.676635706891574</v>
      </c>
      <c r="N5" s="72">
        <f>IF(RES_hh_tesh!N5=0,0,RES_hh_tesh!N5/RES_summary!N$19)</f>
        <v>55.43786248765722</v>
      </c>
      <c r="O5" s="72">
        <f>IF(RES_hh_tesh!O5=0,0,RES_hh_tesh!O5/RES_summary!O$19)</f>
        <v>48.080054018188896</v>
      </c>
      <c r="P5" s="72">
        <f>IF(RES_hh_tesh!P5=0,0,RES_hh_tesh!P5/RES_summary!P$19)</f>
        <v>37.355586647432638</v>
      </c>
      <c r="Q5" s="72">
        <f>IF(RES_hh_tesh!Q5=0,0,RES_hh_tesh!Q5/RES_summary!Q$19)</f>
        <v>39.407683959472806</v>
      </c>
      <c r="R5" s="72">
        <f>IF(RES_hh_tesh!R5=0,0,RES_hh_tesh!R5/RES_summary!R$19)</f>
        <v>44.726271119091564</v>
      </c>
      <c r="S5" s="72">
        <f>IF(RES_hh_tesh!S5=0,0,RES_hh_tesh!S5/RES_summary!S$19)</f>
        <v>48.590958995788547</v>
      </c>
      <c r="T5" s="72">
        <f>IF(RES_hh_tesh!T5=0,0,RES_hh_tesh!T5/RES_summary!T$19)</f>
        <v>39.752964656872408</v>
      </c>
      <c r="U5" s="72">
        <f>IF(RES_hh_tesh!U5=0,0,RES_hh_tesh!U5/RES_summary!U$19)</f>
        <v>38.605018163497618</v>
      </c>
      <c r="V5" s="72">
        <f>IF(RES_hh_tesh!V5=0,0,RES_hh_tesh!V5/RES_summary!V$19)</f>
        <v>38.916833135047007</v>
      </c>
      <c r="W5" s="72">
        <f>IF(RES_hh_tesh!W5=0,0,RES_hh_tesh!W5/RES_summary!W$19)</f>
        <v>55.245534579746121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36.59994169628991</v>
      </c>
      <c r="C6" s="72">
        <f>IF(RES_hh_tesh!C6=0,0,RES_hh_tesh!C6/RES_summary!C$19)</f>
        <v>38.731399799781997</v>
      </c>
      <c r="D6" s="72">
        <f>IF(RES_hh_tesh!D6=0,0,RES_hh_tesh!D6/RES_summary!D$19)</f>
        <v>41.228995606344476</v>
      </c>
      <c r="E6" s="72">
        <f>IF(RES_hh_tesh!E6=0,0,RES_hh_tesh!E6/RES_summary!E$19)</f>
        <v>41.414118191884548</v>
      </c>
      <c r="F6" s="72">
        <f>IF(RES_hh_tesh!F6=0,0,RES_hh_tesh!F6/RES_summary!F$19)</f>
        <v>42.033205093290462</v>
      </c>
      <c r="G6" s="72">
        <f>IF(RES_hh_tesh!G6=0,0,RES_hh_tesh!G6/RES_summary!G$19)</f>
        <v>41.59049127134211</v>
      </c>
      <c r="H6" s="72">
        <f>IF(RES_hh_tesh!H6=0,0,RES_hh_tesh!H6/RES_summary!H$19)</f>
        <v>40.989431351293462</v>
      </c>
      <c r="I6" s="72">
        <f>IF(RES_hh_tesh!I6=0,0,RES_hh_tesh!I6/RES_summary!I$19)</f>
        <v>40.226245781954482</v>
      </c>
      <c r="J6" s="72">
        <f>IF(RES_hh_tesh!J6=0,0,RES_hh_tesh!J6/RES_summary!J$19)</f>
        <v>38.409342324716548</v>
      </c>
      <c r="K6" s="72">
        <f>IF(RES_hh_tesh!K6=0,0,RES_hh_tesh!K6/RES_summary!K$19)</f>
        <v>23.764836461109894</v>
      </c>
      <c r="L6" s="72">
        <f>IF(RES_hh_tesh!L6=0,0,RES_hh_tesh!L6/RES_summary!L$19)</f>
        <v>15.100613377153797</v>
      </c>
      <c r="M6" s="72">
        <f>IF(RES_hh_tesh!M6=0,0,RES_hh_tesh!M6/RES_summary!M$19)</f>
        <v>69.107479839053568</v>
      </c>
      <c r="N6" s="72">
        <f>IF(RES_hh_tesh!N6=0,0,RES_hh_tesh!N6/RES_summary!N$19)</f>
        <v>45.226665577707365</v>
      </c>
      <c r="O6" s="72">
        <f>IF(RES_hh_tesh!O6=0,0,RES_hh_tesh!O6/RES_summary!O$19)</f>
        <v>36.905527538377477</v>
      </c>
      <c r="P6" s="72">
        <f>IF(RES_hh_tesh!P6=0,0,RES_hh_tesh!P6/RES_summary!P$19)</f>
        <v>24.386321629241205</v>
      </c>
      <c r="Q6" s="72">
        <f>IF(RES_hh_tesh!Q6=0,0,RES_hh_tesh!Q6/RES_summary!Q$19)</f>
        <v>74.399118647876321</v>
      </c>
      <c r="R6" s="72">
        <f>IF(RES_hh_tesh!R6=0,0,RES_hh_tesh!R6/RES_summary!R$19)</f>
        <v>60.406803391017768</v>
      </c>
      <c r="S6" s="72">
        <f>IF(RES_hh_tesh!S6=0,0,RES_hh_tesh!S6/RES_summary!S$19)</f>
        <v>40.713565231941672</v>
      </c>
      <c r="T6" s="72">
        <f>IF(RES_hh_tesh!T6=0,0,RES_hh_tesh!T6/RES_summary!T$19)</f>
        <v>39.583699850699531</v>
      </c>
      <c r="U6" s="72">
        <f>IF(RES_hh_tesh!U6=0,0,RES_hh_tesh!U6/RES_summary!U$19)</f>
        <v>40.075107066033908</v>
      </c>
      <c r="V6" s="72">
        <f>IF(RES_hh_tesh!V6=0,0,RES_hh_tesh!V6/RES_summary!V$19)</f>
        <v>44.252650856897638</v>
      </c>
      <c r="W6" s="72">
        <f>IF(RES_hh_tesh!W6=0,0,RES_hh_tesh!W6/RES_summary!W$19)</f>
        <v>46.103434779455355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42.144173488957939</v>
      </c>
      <c r="C7" s="72">
        <f>IF(RES_hh_tesh!C7=0,0,RES_hh_tesh!C7/RES_summary!C$19)</f>
        <v>35.370377120544632</v>
      </c>
      <c r="D7" s="72">
        <f>IF(RES_hh_tesh!D7=0,0,RES_hh_tesh!D7/RES_summary!D$19)</f>
        <v>39.304423477995229</v>
      </c>
      <c r="E7" s="72">
        <f>IF(RES_hh_tesh!E7=0,0,RES_hh_tesh!E7/RES_summary!E$19)</f>
        <v>45.151732699670767</v>
      </c>
      <c r="F7" s="72">
        <f>IF(RES_hh_tesh!F7=0,0,RES_hh_tesh!F7/RES_summary!F$19)</f>
        <v>50.500075694586762</v>
      </c>
      <c r="G7" s="72">
        <f>IF(RES_hh_tesh!G7=0,0,RES_hh_tesh!G7/RES_summary!G$19)</f>
        <v>23.42854957217828</v>
      </c>
      <c r="H7" s="72">
        <f>IF(RES_hh_tesh!H7=0,0,RES_hh_tesh!H7/RES_summary!H$19)</f>
        <v>51.616453547948765</v>
      </c>
      <c r="I7" s="72">
        <f>IF(RES_hh_tesh!I7=0,0,RES_hh_tesh!I7/RES_summary!I$19)</f>
        <v>27.294968061034599</v>
      </c>
      <c r="J7" s="72">
        <f>IF(RES_hh_tesh!J7=0,0,RES_hh_tesh!J7/RES_summary!J$19)</f>
        <v>28.942790206055154</v>
      </c>
      <c r="K7" s="72">
        <f>IF(RES_hh_tesh!K7=0,0,RES_hh_tesh!K7/RES_summary!K$19)</f>
        <v>57.414086702907191</v>
      </c>
      <c r="L7" s="72">
        <f>IF(RES_hh_tesh!L7=0,0,RES_hh_tesh!L7/RES_summary!L$19)</f>
        <v>61.69234308730725</v>
      </c>
      <c r="M7" s="72">
        <f>IF(RES_hh_tesh!M7=0,0,RES_hh_tesh!M7/RES_summary!M$19)</f>
        <v>36.492072489159561</v>
      </c>
      <c r="N7" s="72">
        <f>IF(RES_hh_tesh!N7=0,0,RES_hh_tesh!N7/RES_summary!N$19)</f>
        <v>43.785990682460714</v>
      </c>
      <c r="O7" s="72">
        <f>IF(RES_hh_tesh!O7=0,0,RES_hh_tesh!O7/RES_summary!O$19)</f>
        <v>52.8556753737357</v>
      </c>
      <c r="P7" s="72">
        <f>IF(RES_hh_tesh!P7=0,0,RES_hh_tesh!P7/RES_summary!P$19)</f>
        <v>64.377078817127085</v>
      </c>
      <c r="Q7" s="72">
        <f>IF(RES_hh_tesh!Q7=0,0,RES_hh_tesh!Q7/RES_summary!Q$19)</f>
        <v>0</v>
      </c>
      <c r="R7" s="72">
        <f>IF(RES_hh_tesh!R7=0,0,RES_hh_tesh!R7/RES_summary!R$19)</f>
        <v>0</v>
      </c>
      <c r="S7" s="72">
        <f>IF(RES_hh_tesh!S7=0,0,RES_hh_tesh!S7/RES_summary!S$19)</f>
        <v>0</v>
      </c>
      <c r="T7" s="72">
        <f>IF(RES_hh_tesh!T7=0,0,RES_hh_tesh!T7/RES_summary!T$19)</f>
        <v>0</v>
      </c>
      <c r="U7" s="72">
        <f>IF(RES_hh_tesh!U7=0,0,RES_hh_tesh!U7/RES_summary!U$19)</f>
        <v>0</v>
      </c>
      <c r="V7" s="72">
        <f>IF(RES_hh_tesh!V7=0,0,RES_hh_tesh!V7/RES_summary!V$19)</f>
        <v>0</v>
      </c>
      <c r="W7" s="72">
        <f>IF(RES_hh_tesh!W7=0,0,RES_hh_tesh!W7/RES_summary!W$19)</f>
        <v>0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17.523228108468082</v>
      </c>
      <c r="C8" s="72">
        <f>IF(RES_hh_tesh!C8=0,0,RES_hh_tesh!C8/RES_summary!C$19)</f>
        <v>38.753527456339093</v>
      </c>
      <c r="D8" s="72">
        <f>IF(RES_hh_tesh!D8=0,0,RES_hh_tesh!D8/RES_summary!D$19)</f>
        <v>27.661966185407387</v>
      </c>
      <c r="E8" s="72">
        <f>IF(RES_hh_tesh!E8=0,0,RES_hh_tesh!E8/RES_summary!E$19)</f>
        <v>31.438673131369747</v>
      </c>
      <c r="F8" s="72">
        <f>IF(RES_hh_tesh!F8=0,0,RES_hh_tesh!F8/RES_summary!F$19)</f>
        <v>28.568942629908083</v>
      </c>
      <c r="G8" s="72">
        <f>IF(RES_hh_tesh!G8=0,0,RES_hh_tesh!G8/RES_summary!G$19)</f>
        <v>37.721954770960103</v>
      </c>
      <c r="H8" s="72">
        <f>IF(RES_hh_tesh!H8=0,0,RES_hh_tesh!H8/RES_summary!H$19)</f>
        <v>43.011748258795841</v>
      </c>
      <c r="I8" s="72">
        <f>IF(RES_hh_tesh!I8=0,0,RES_hh_tesh!I8/RES_summary!I$19)</f>
        <v>41.13239319300785</v>
      </c>
      <c r="J8" s="72">
        <f>IF(RES_hh_tesh!J8=0,0,RES_hh_tesh!J8/RES_summary!J$19)</f>
        <v>40.499911658016899</v>
      </c>
      <c r="K8" s="72">
        <f>IF(RES_hh_tesh!K8=0,0,RES_hh_tesh!K8/RES_summary!K$19)</f>
        <v>46.106399845242805</v>
      </c>
      <c r="L8" s="72">
        <f>IF(RES_hh_tesh!L8=0,0,RES_hh_tesh!L8/RES_summary!L$19)</f>
        <v>44.975145739323864</v>
      </c>
      <c r="M8" s="72">
        <f>IF(RES_hh_tesh!M8=0,0,RES_hh_tesh!M8/RES_summary!M$19)</f>
        <v>51.58599705200411</v>
      </c>
      <c r="N8" s="72">
        <f>IF(RES_hh_tesh!N8=0,0,RES_hh_tesh!N8/RES_summary!N$19)</f>
        <v>50.347003481180892</v>
      </c>
      <c r="O8" s="72">
        <f>IF(RES_hh_tesh!O8=0,0,RES_hh_tesh!O8/RES_summary!O$19)</f>
        <v>42.515195249462423</v>
      </c>
      <c r="P8" s="72">
        <f>IF(RES_hh_tesh!P8=0,0,RES_hh_tesh!P8/RES_summary!P$19)</f>
        <v>40.548472294837815</v>
      </c>
      <c r="Q8" s="72">
        <f>IF(RES_hh_tesh!Q8=0,0,RES_hh_tesh!Q8/RES_summary!Q$19)</f>
        <v>40.120463185667255</v>
      </c>
      <c r="R8" s="72">
        <f>IF(RES_hh_tesh!R8=0,0,RES_hh_tesh!R8/RES_summary!R$19)</f>
        <v>40.734263724862053</v>
      </c>
      <c r="S8" s="72">
        <f>IF(RES_hh_tesh!S8=0,0,RES_hh_tesh!S8/RES_summary!S$19)</f>
        <v>42.839354040420474</v>
      </c>
      <c r="T8" s="72">
        <f>IF(RES_hh_tesh!T8=0,0,RES_hh_tesh!T8/RES_summary!T$19)</f>
        <v>42.823512974191317</v>
      </c>
      <c r="U8" s="72">
        <f>IF(RES_hh_tesh!U8=0,0,RES_hh_tesh!U8/RES_summary!U$19)</f>
        <v>39.168578848141358</v>
      </c>
      <c r="V8" s="72">
        <f>IF(RES_hh_tesh!V8=0,0,RES_hh_tesh!V8/RES_summary!V$19)</f>
        <v>44.506028477051316</v>
      </c>
      <c r="W8" s="72">
        <f>IF(RES_hh_tesh!W8=0,0,RES_hh_tesh!W8/RES_summary!W$19)</f>
        <v>48.542827772885026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39.127237690210443</v>
      </c>
      <c r="C9" s="72">
        <f>IF(RES_hh_tesh!C9=0,0,RES_hh_tesh!C9/RES_summary!C$19)</f>
        <v>36.454879941049327</v>
      </c>
      <c r="D9" s="72">
        <f>IF(RES_hh_tesh!D9=0,0,RES_hh_tesh!D9/RES_summary!D$19)</f>
        <v>41.401446198479874</v>
      </c>
      <c r="E9" s="72">
        <f>IF(RES_hh_tesh!E9=0,0,RES_hh_tesh!E9/RES_summary!E$19)</f>
        <v>41.146148503046831</v>
      </c>
      <c r="F9" s="72">
        <f>IF(RES_hh_tesh!F9=0,0,RES_hh_tesh!F9/RES_summary!F$19)</f>
        <v>41.810601870047435</v>
      </c>
      <c r="G9" s="72">
        <f>IF(RES_hh_tesh!G9=0,0,RES_hh_tesh!G9/RES_summary!G$19)</f>
        <v>41.213627968933217</v>
      </c>
      <c r="H9" s="72">
        <f>IF(RES_hh_tesh!H9=0,0,RES_hh_tesh!H9/RES_summary!H$19)</f>
        <v>43.327003444476489</v>
      </c>
      <c r="I9" s="72">
        <f>IF(RES_hh_tesh!I9=0,0,RES_hh_tesh!I9/RES_summary!I$19)</f>
        <v>39.714108349725777</v>
      </c>
      <c r="J9" s="72">
        <f>IF(RES_hh_tesh!J9=0,0,RES_hh_tesh!J9/RES_summary!J$19)</f>
        <v>41.549048874959659</v>
      </c>
      <c r="K9" s="72">
        <f>IF(RES_hh_tesh!K9=0,0,RES_hh_tesh!K9/RES_summary!K$19)</f>
        <v>42.787474617197098</v>
      </c>
      <c r="L9" s="72">
        <f>IF(RES_hh_tesh!L9=0,0,RES_hh_tesh!L9/RES_summary!L$19)</f>
        <v>46.90564048306188</v>
      </c>
      <c r="M9" s="72">
        <f>IF(RES_hh_tesh!M9=0,0,RES_hh_tesh!M9/RES_summary!M$19)</f>
        <v>50.670147220814179</v>
      </c>
      <c r="N9" s="72">
        <f>IF(RES_hh_tesh!N9=0,0,RES_hh_tesh!N9/RES_summary!N$19)</f>
        <v>48.845571514155772</v>
      </c>
      <c r="O9" s="72">
        <f>IF(RES_hh_tesh!O9=0,0,RES_hh_tesh!O9/RES_summary!O$19)</f>
        <v>47.083162763398832</v>
      </c>
      <c r="P9" s="72">
        <f>IF(RES_hh_tesh!P9=0,0,RES_hh_tesh!P9/RES_summary!P$19)</f>
        <v>44.26894193110919</v>
      </c>
      <c r="Q9" s="72">
        <f>IF(RES_hh_tesh!Q9=0,0,RES_hh_tesh!Q9/RES_summary!Q$19)</f>
        <v>40.03304879485291</v>
      </c>
      <c r="R9" s="72">
        <f>IF(RES_hh_tesh!R9=0,0,RES_hh_tesh!R9/RES_summary!R$19)</f>
        <v>42.683631114401528</v>
      </c>
      <c r="S9" s="72">
        <f>IF(RES_hh_tesh!S9=0,0,RES_hh_tesh!S9/RES_summary!S$19)</f>
        <v>43.478102062826316</v>
      </c>
      <c r="T9" s="72">
        <f>IF(RES_hh_tesh!T9=0,0,RES_hh_tesh!T9/RES_summary!T$19)</f>
        <v>41.858681839832499</v>
      </c>
      <c r="U9" s="72">
        <f>IF(RES_hh_tesh!U9=0,0,RES_hh_tesh!U9/RES_summary!U$19)</f>
        <v>40.700632685627617</v>
      </c>
      <c r="V9" s="72">
        <f>IF(RES_hh_tesh!V9=0,0,RES_hh_tesh!V9/RES_summary!V$19)</f>
        <v>48.478806927205405</v>
      </c>
      <c r="W9" s="72">
        <f>IF(RES_hh_tesh!W9=0,0,RES_hh_tesh!W9/RES_summary!W$19)</f>
        <v>43.836548381887319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40.00394256023251</v>
      </c>
      <c r="C11" s="72">
        <f>IF(RES_hh_tesh!C11=0,0,RES_hh_tesh!C11/RES_summary!C$19)</f>
        <v>38.174123998146094</v>
      </c>
      <c r="D11" s="72">
        <f>IF(RES_hh_tesh!D11=0,0,RES_hh_tesh!D11/RES_summary!D$19)</f>
        <v>40.473247365092618</v>
      </c>
      <c r="E11" s="72">
        <f>IF(RES_hh_tesh!E11=0,0,RES_hh_tesh!E11/RES_summary!E$19)</f>
        <v>45.656089881829089</v>
      </c>
      <c r="F11" s="72">
        <f>IF(RES_hh_tesh!F11=0,0,RES_hh_tesh!F11/RES_summary!F$19)</f>
        <v>41.061986140370095</v>
      </c>
      <c r="G11" s="72">
        <f>IF(RES_hh_tesh!G11=0,0,RES_hh_tesh!G11/RES_summary!G$19)</f>
        <v>42.792967687913048</v>
      </c>
      <c r="H11" s="72">
        <f>IF(RES_hh_tesh!H11=0,0,RES_hh_tesh!H11/RES_summary!H$19)</f>
        <v>43.601715043876808</v>
      </c>
      <c r="I11" s="72">
        <f>IF(RES_hh_tesh!I11=0,0,RES_hh_tesh!I11/RES_summary!I$19)</f>
        <v>40.586026074475001</v>
      </c>
      <c r="J11" s="72">
        <f>IF(RES_hh_tesh!J11=0,0,RES_hh_tesh!J11/RES_summary!J$19)</f>
        <v>40.212340418618176</v>
      </c>
      <c r="K11" s="72">
        <f>IF(RES_hh_tesh!K11=0,0,RES_hh_tesh!K11/RES_summary!K$19)</f>
        <v>42.996932972677385</v>
      </c>
      <c r="L11" s="72">
        <f>IF(RES_hh_tesh!L11=0,0,RES_hh_tesh!L11/RES_summary!L$19)</f>
        <v>46.143633753417632</v>
      </c>
      <c r="M11" s="72">
        <f>IF(RES_hh_tesh!M11=0,0,RES_hh_tesh!M11/RES_summary!M$19)</f>
        <v>50.137850868437233</v>
      </c>
      <c r="N11" s="72">
        <f>IF(RES_hh_tesh!N11=0,0,RES_hh_tesh!N11/RES_summary!N$19)</f>
        <v>49.595282125133878</v>
      </c>
      <c r="O11" s="72">
        <f>IF(RES_hh_tesh!O11=0,0,RES_hh_tesh!O11/RES_summary!O$19)</f>
        <v>45.553070834369088</v>
      </c>
      <c r="P11" s="72">
        <f>IF(RES_hh_tesh!P11=0,0,RES_hh_tesh!P11/RES_summary!P$19)</f>
        <v>42.668894905512758</v>
      </c>
      <c r="Q11" s="72">
        <f>IF(RES_hh_tesh!Q11=0,0,RES_hh_tesh!Q11/RES_summary!Q$19)</f>
        <v>42.972989733966635</v>
      </c>
      <c r="R11" s="72">
        <f>IF(RES_hh_tesh!R11=0,0,RES_hh_tesh!R11/RES_summary!R$19)</f>
        <v>42.393865897747368</v>
      </c>
      <c r="S11" s="72">
        <f>IF(RES_hh_tesh!S11=0,0,RES_hh_tesh!S11/RES_summary!S$19)</f>
        <v>44.243636396108499</v>
      </c>
      <c r="T11" s="72">
        <f>IF(RES_hh_tesh!T11=0,0,RES_hh_tesh!T11/RES_summary!T$19)</f>
        <v>42.420644181521062</v>
      </c>
      <c r="U11" s="72">
        <f>IF(RES_hh_tesh!U11=0,0,RES_hh_tesh!U11/RES_summary!U$19)</f>
        <v>40.995839625203295</v>
      </c>
      <c r="V11" s="72">
        <f>IF(RES_hh_tesh!V11=0,0,RES_hh_tesh!V11/RES_summary!V$19)</f>
        <v>45.825470372073802</v>
      </c>
      <c r="W11" s="72">
        <f>IF(RES_hh_tesh!W11=0,0,RES_hh_tesh!W11/RES_summary!W$19)</f>
        <v>46.550430492612008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0</v>
      </c>
      <c r="C12" s="72">
        <f>IF(RES_hh_tesh!C12=0,0,RES_hh_tesh!C12/RES_summary!C$19)</f>
        <v>0</v>
      </c>
      <c r="D12" s="72">
        <f>IF(RES_hh_tesh!D12=0,0,RES_hh_tesh!D12/RES_summary!D$19)</f>
        <v>0</v>
      </c>
      <c r="E12" s="72">
        <f>IF(RES_hh_tesh!E12=0,0,RES_hh_tesh!E12/RES_summary!E$19)</f>
        <v>0</v>
      </c>
      <c r="F12" s="72">
        <f>IF(RES_hh_tesh!F12=0,0,RES_hh_tesh!F12/RES_summary!F$19)</f>
        <v>0</v>
      </c>
      <c r="G12" s="72">
        <f>IF(RES_hh_tesh!G12=0,0,RES_hh_tesh!G12/RES_summary!G$19)</f>
        <v>0</v>
      </c>
      <c r="H12" s="72">
        <f>IF(RES_hh_tesh!H12=0,0,RES_hh_tesh!H12/RES_summary!H$19)</f>
        <v>0</v>
      </c>
      <c r="I12" s="72">
        <f>IF(RES_hh_tesh!I12=0,0,RES_hh_tesh!I12/RES_summary!I$19)</f>
        <v>0</v>
      </c>
      <c r="J12" s="72">
        <f>IF(RES_hh_tesh!J12=0,0,RES_hh_tesh!J12/RES_summary!J$19)</f>
        <v>0</v>
      </c>
      <c r="K12" s="72">
        <f>IF(RES_hh_tesh!K12=0,0,RES_hh_tesh!K12/RES_summary!K$19)</f>
        <v>0</v>
      </c>
      <c r="L12" s="72">
        <f>IF(RES_hh_tesh!L12=0,0,RES_hh_tesh!L12/RES_summary!L$19)</f>
        <v>0</v>
      </c>
      <c r="M12" s="72">
        <f>IF(RES_hh_tesh!M12=0,0,RES_hh_tesh!M12/RES_summary!M$19)</f>
        <v>0</v>
      </c>
      <c r="N12" s="72">
        <f>IF(RES_hh_tesh!N12=0,0,RES_hh_tesh!N12/RES_summary!N$19)</f>
        <v>0</v>
      </c>
      <c r="O12" s="72">
        <f>IF(RES_hh_tesh!O12=0,0,RES_hh_tesh!O12/RES_summary!O$19)</f>
        <v>0</v>
      </c>
      <c r="P12" s="72">
        <f>IF(RES_hh_tesh!P12=0,0,RES_hh_tesh!P12/RES_summary!P$19)</f>
        <v>0</v>
      </c>
      <c r="Q12" s="72">
        <f>IF(RES_hh_tesh!Q12=0,0,RES_hh_tesh!Q12/RES_summary!Q$19)</f>
        <v>0</v>
      </c>
      <c r="R12" s="72">
        <f>IF(RES_hh_tesh!R12=0,0,RES_hh_tesh!R12/RES_summary!R$19)</f>
        <v>0</v>
      </c>
      <c r="S12" s="72">
        <f>IF(RES_hh_tesh!S12=0,0,RES_hh_tesh!S12/RES_summary!S$19)</f>
        <v>0</v>
      </c>
      <c r="T12" s="72">
        <f>IF(RES_hh_tesh!T12=0,0,RES_hh_tesh!T12/RES_summary!T$19)</f>
        <v>0</v>
      </c>
      <c r="U12" s="72">
        <f>IF(RES_hh_tesh!U12=0,0,RES_hh_tesh!U12/RES_summary!U$19)</f>
        <v>0</v>
      </c>
      <c r="V12" s="72">
        <f>IF(RES_hh_tesh!V12=0,0,RES_hh_tesh!V12/RES_summary!V$19)</f>
        <v>0</v>
      </c>
      <c r="W12" s="72">
        <f>IF(RES_hh_tesh!W12=0,0,RES_hh_tesh!W12/RES_summary!W$19)</f>
        <v>0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43.971161640565654</v>
      </c>
      <c r="C13" s="74">
        <f>IF(RES_hh_tesh!C13=0,0,RES_hh_tesh!C13/RES_summary!C$19)</f>
        <v>45.993708860313916</v>
      </c>
      <c r="D13" s="74">
        <f>IF(RES_hh_tesh!D13=0,0,RES_hh_tesh!D13/RES_summary!D$19)</f>
        <v>38.816095525981005</v>
      </c>
      <c r="E13" s="74">
        <f>IF(RES_hh_tesh!E13=0,0,RES_hh_tesh!E13/RES_summary!E$19)</f>
        <v>45.860106194829363</v>
      </c>
      <c r="F13" s="74">
        <f>IF(RES_hh_tesh!F13=0,0,RES_hh_tesh!F13/RES_summary!F$19)</f>
        <v>37.689494493733868</v>
      </c>
      <c r="G13" s="74">
        <f>IF(RES_hh_tesh!G13=0,0,RES_hh_tesh!G13/RES_summary!G$19)</f>
        <v>41.078745385181563</v>
      </c>
      <c r="H13" s="74">
        <f>IF(RES_hh_tesh!H13=0,0,RES_hh_tesh!H13/RES_summary!H$19)</f>
        <v>43.979859551662571</v>
      </c>
      <c r="I13" s="74">
        <f>IF(RES_hh_tesh!I13=0,0,RES_hh_tesh!I13/RES_summary!I$19)</f>
        <v>36.870496238470423</v>
      </c>
      <c r="J13" s="74">
        <f>IF(RES_hh_tesh!J13=0,0,RES_hh_tesh!J13/RES_summary!J$19)</f>
        <v>43.02909196889685</v>
      </c>
      <c r="K13" s="74">
        <f>IF(RES_hh_tesh!K13=0,0,RES_hh_tesh!K13/RES_summary!K$19)</f>
        <v>43.340595725138876</v>
      </c>
      <c r="L13" s="74">
        <f>IF(RES_hh_tesh!L13=0,0,RES_hh_tesh!L13/RES_summary!L$19)</f>
        <v>47.302275532086455</v>
      </c>
      <c r="M13" s="74">
        <f>IF(RES_hh_tesh!M13=0,0,RES_hh_tesh!M13/RES_summary!M$19)</f>
        <v>53.226142834282903</v>
      </c>
      <c r="N13" s="74">
        <f>IF(RES_hh_tesh!N13=0,0,RES_hh_tesh!N13/RES_summary!N$19)</f>
        <v>49.843420351936174</v>
      </c>
      <c r="O13" s="74">
        <f>IF(RES_hh_tesh!O13=0,0,RES_hh_tesh!O13/RES_summary!O$19)</f>
        <v>45.686540747758599</v>
      </c>
      <c r="P13" s="74">
        <f>IF(RES_hh_tesh!P13=0,0,RES_hh_tesh!P13/RES_summary!P$19)</f>
        <v>47.268159374153846</v>
      </c>
      <c r="Q13" s="74">
        <f>IF(RES_hh_tesh!Q13=0,0,RES_hh_tesh!Q13/RES_summary!Q$19)</f>
        <v>39.110075631445163</v>
      </c>
      <c r="R13" s="74">
        <f>IF(RES_hh_tesh!R13=0,0,RES_hh_tesh!R13/RES_summary!R$19)</f>
        <v>41.379339537232141</v>
      </c>
      <c r="S13" s="74">
        <f>IF(RES_hh_tesh!S13=0,0,RES_hh_tesh!S13/RES_summary!S$19)</f>
        <v>43.842618230556027</v>
      </c>
      <c r="T13" s="74">
        <f>IF(RES_hh_tesh!T13=0,0,RES_hh_tesh!T13/RES_summary!T$19)</f>
        <v>41.591156326075591</v>
      </c>
      <c r="U13" s="74">
        <f>IF(RES_hh_tesh!U13=0,0,RES_hh_tesh!U13/RES_summary!U$19)</f>
        <v>42.480624296968905</v>
      </c>
      <c r="V13" s="74">
        <f>IF(RES_hh_tesh!V13=0,0,RES_hh_tesh!V13/RES_summary!V$19)</f>
        <v>44.810033262543648</v>
      </c>
      <c r="W13" s="74">
        <f>IF(RES_hh_tesh!W13=0,0,RES_hh_tesh!W13/RES_summary!W$19)</f>
        <v>47.648273654535373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0.28063286886176747</v>
      </c>
      <c r="C14" s="76">
        <f>IF(RES_hh_tesh!C14=0,0,RES_hh_tesh!C14/RES_summary!C$19)</f>
        <v>0.23966810717082326</v>
      </c>
      <c r="D14" s="76">
        <f>IF(RES_hh_tesh!D14=0,0,RES_hh_tesh!D14/RES_summary!D$19)</f>
        <v>0.30772205292833149</v>
      </c>
      <c r="E14" s="76">
        <f>IF(RES_hh_tesh!E14=0,0,RES_hh_tesh!E14/RES_summary!E$19)</f>
        <v>0.33242737485165802</v>
      </c>
      <c r="F14" s="76">
        <f>IF(RES_hh_tesh!F14=0,0,RES_hh_tesh!F14/RES_summary!F$19)</f>
        <v>0.3008447769083763</v>
      </c>
      <c r="G14" s="76">
        <f>IF(RES_hh_tesh!G14=0,0,RES_hh_tesh!G14/RES_summary!G$19)</f>
        <v>0.29363341262515491</v>
      </c>
      <c r="H14" s="76">
        <f>IF(RES_hh_tesh!H14=0,0,RES_hh_tesh!H14/RES_summary!H$19)</f>
        <v>0.31692576456165783</v>
      </c>
      <c r="I14" s="76">
        <f>IF(RES_hh_tesh!I14=0,0,RES_hh_tesh!I14/RES_summary!I$19)</f>
        <v>0.29262196938107615</v>
      </c>
      <c r="J14" s="76">
        <f>IF(RES_hh_tesh!J14=0,0,RES_hh_tesh!J14/RES_summary!J$19)</f>
        <v>0.30502264065105539</v>
      </c>
      <c r="K14" s="76">
        <f>IF(RES_hh_tesh!K14=0,0,RES_hh_tesh!K14/RES_summary!K$19)</f>
        <v>0.30559933749740492</v>
      </c>
      <c r="L14" s="76">
        <f>IF(RES_hh_tesh!L14=0,0,RES_hh_tesh!L14/RES_summary!L$19)</f>
        <v>0.34590695940263505</v>
      </c>
      <c r="M14" s="76">
        <f>IF(RES_hh_tesh!M14=0,0,RES_hh_tesh!M14/RES_summary!M$19)</f>
        <v>0.38665841242130461</v>
      </c>
      <c r="N14" s="76">
        <f>IF(RES_hh_tesh!N14=0,0,RES_hh_tesh!N14/RES_summary!N$19)</f>
        <v>0.36667589445930021</v>
      </c>
      <c r="O14" s="76">
        <f>IF(RES_hh_tesh!O14=0,0,RES_hh_tesh!O14/RES_summary!O$19)</f>
        <v>0.34134365548294821</v>
      </c>
      <c r="P14" s="76">
        <f>IF(RES_hh_tesh!P14=0,0,RES_hh_tesh!P14/RES_summary!P$19)</f>
        <v>0.30895422990606231</v>
      </c>
      <c r="Q14" s="76">
        <f>IF(RES_hh_tesh!Q14=0,0,RES_hh_tesh!Q14/RES_summary!Q$19)</f>
        <v>0.29304824006782298</v>
      </c>
      <c r="R14" s="76">
        <f>IF(RES_hh_tesh!R14=0,0,RES_hh_tesh!R14/RES_summary!R$19)</f>
        <v>0.31022534284934405</v>
      </c>
      <c r="S14" s="76">
        <f>IF(RES_hh_tesh!S14=0,0,RES_hh_tesh!S14/RES_summary!S$19)</f>
        <v>0.32436915496663082</v>
      </c>
      <c r="T14" s="76">
        <f>IF(RES_hh_tesh!T14=0,0,RES_hh_tesh!T14/RES_summary!T$19)</f>
        <v>0.31014823587952828</v>
      </c>
      <c r="U14" s="76">
        <f>IF(RES_hh_tesh!U14=0,0,RES_hh_tesh!U14/RES_summary!U$19)</f>
        <v>0.30111306187264608</v>
      </c>
      <c r="V14" s="76">
        <f>IF(RES_hh_tesh!V14=0,0,RES_hh_tesh!V14/RES_summary!V$19)</f>
        <v>0.35465003720387916</v>
      </c>
      <c r="W14" s="76">
        <f>IF(RES_hh_tesh!W14=0,0,RES_hh_tesh!W14/RES_summary!W$19)</f>
        <v>0.35691617660121083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0.16985109847434765</v>
      </c>
      <c r="C15" s="69">
        <f>IF(RES_hh_tesh!C15=0,0,RES_hh_tesh!C15/RES_summary!C$19)</f>
        <v>0.207398383826988</v>
      </c>
      <c r="D15" s="69">
        <f>IF(RES_hh_tesh!D15=0,0,RES_hh_tesh!D15/RES_summary!D$19)</f>
        <v>0.16030216931512423</v>
      </c>
      <c r="E15" s="69">
        <f>IF(RES_hh_tesh!E15=0,0,RES_hh_tesh!E15/RES_summary!E$19)</f>
        <v>0.23373900906971659</v>
      </c>
      <c r="F15" s="69">
        <f>IF(RES_hh_tesh!F15=0,0,RES_hh_tesh!F15/RES_summary!F$19)</f>
        <v>0.14708049932452172</v>
      </c>
      <c r="G15" s="69">
        <f>IF(RES_hh_tesh!G15=0,0,RES_hh_tesh!G15/RES_summary!G$19)</f>
        <v>0.17162254800307261</v>
      </c>
      <c r="H15" s="69">
        <f>IF(RES_hh_tesh!H15=0,0,RES_hh_tesh!H15/RES_summary!H$19)</f>
        <v>0.27952562296269023</v>
      </c>
      <c r="I15" s="69">
        <f>IF(RES_hh_tesh!I15=0,0,RES_hh_tesh!I15/RES_summary!I$19)</f>
        <v>0.6641666943839124</v>
      </c>
      <c r="J15" s="69">
        <f>IF(RES_hh_tesh!J15=0,0,RES_hh_tesh!J15/RES_summary!J$19)</f>
        <v>0.51902842259102155</v>
      </c>
      <c r="K15" s="69">
        <f>IF(RES_hh_tesh!K15=0,0,RES_hh_tesh!K15/RES_summary!K$19)</f>
        <v>0.52021223119625404</v>
      </c>
      <c r="L15" s="69">
        <f>IF(RES_hh_tesh!L15=0,0,RES_hh_tesh!L15/RES_summary!L$19)</f>
        <v>0.8341754736493322</v>
      </c>
      <c r="M15" s="69">
        <f>IF(RES_hh_tesh!M15=0,0,RES_hh_tesh!M15/RES_summary!M$19)</f>
        <v>0.67984155865796203</v>
      </c>
      <c r="N15" s="69">
        <f>IF(RES_hh_tesh!N15=0,0,RES_hh_tesh!N15/RES_summary!N$19)</f>
        <v>2.0893975746529052</v>
      </c>
      <c r="O15" s="69">
        <f>IF(RES_hh_tesh!O15=0,0,RES_hh_tesh!O15/RES_summary!O$19)</f>
        <v>0.96885481872142443</v>
      </c>
      <c r="P15" s="69">
        <f>IF(RES_hh_tesh!P15=0,0,RES_hh_tesh!P15/RES_summary!P$19)</f>
        <v>0.92822078459647872</v>
      </c>
      <c r="Q15" s="69">
        <f>IF(RES_hh_tesh!Q15=0,0,RES_hh_tesh!Q15/RES_summary!Q$19)</f>
        <v>1.5991277507279571</v>
      </c>
      <c r="R15" s="69">
        <f>IF(RES_hh_tesh!R15=0,0,RES_hh_tesh!R15/RES_summary!R$19)</f>
        <v>1.6574314456472334</v>
      </c>
      <c r="S15" s="69">
        <f>IF(RES_hh_tesh!S15=0,0,RES_hh_tesh!S15/RES_summary!S$19)</f>
        <v>1.7720665458375191</v>
      </c>
      <c r="T15" s="69">
        <f>IF(RES_hh_tesh!T15=0,0,RES_hh_tesh!T15/RES_summary!T$19)</f>
        <v>1.61583875190124</v>
      </c>
      <c r="U15" s="69">
        <f>IF(RES_hh_tesh!U15=0,0,RES_hh_tesh!U15/RES_summary!U$19)</f>
        <v>1.8082707341604327</v>
      </c>
      <c r="V15" s="69">
        <f>IF(RES_hh_tesh!V15=0,0,RES_hh_tesh!V15/RES_summary!V$19)</f>
        <v>1.9237171174676897</v>
      </c>
      <c r="W15" s="69">
        <f>IF(RES_hh_tesh!W15=0,0,RES_hh_tesh!W15/RES_summary!W$19)</f>
        <v>2.0561035612294409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0.16985109847434765</v>
      </c>
      <c r="C16" s="72">
        <f>IF(RES_hh_tesh!C16=0,0,RES_hh_tesh!C16/RES_summary!C$19)</f>
        <v>0.207398383826988</v>
      </c>
      <c r="D16" s="72">
        <f>IF(RES_hh_tesh!D16=0,0,RES_hh_tesh!D16/RES_summary!D$19)</f>
        <v>0.16030216931512423</v>
      </c>
      <c r="E16" s="72">
        <f>IF(RES_hh_tesh!E16=0,0,RES_hh_tesh!E16/RES_summary!E$19)</f>
        <v>0.23373900906971659</v>
      </c>
      <c r="F16" s="72">
        <f>IF(RES_hh_tesh!F16=0,0,RES_hh_tesh!F16/RES_summary!F$19)</f>
        <v>0.14708049932452172</v>
      </c>
      <c r="G16" s="72">
        <f>IF(RES_hh_tesh!G16=0,0,RES_hh_tesh!G16/RES_summary!G$19)</f>
        <v>0.17162254800307261</v>
      </c>
      <c r="H16" s="72">
        <f>IF(RES_hh_tesh!H16=0,0,RES_hh_tesh!H16/RES_summary!H$19)</f>
        <v>0.27952562296269023</v>
      </c>
      <c r="I16" s="72">
        <f>IF(RES_hh_tesh!I16=0,0,RES_hh_tesh!I16/RES_summary!I$19)</f>
        <v>0.6641666943839124</v>
      </c>
      <c r="J16" s="72">
        <f>IF(RES_hh_tesh!J16=0,0,RES_hh_tesh!J16/RES_summary!J$19)</f>
        <v>0.51902842259102155</v>
      </c>
      <c r="K16" s="72">
        <f>IF(RES_hh_tesh!K16=0,0,RES_hh_tesh!K16/RES_summary!K$19)</f>
        <v>0.52021223119625404</v>
      </c>
      <c r="L16" s="72">
        <f>IF(RES_hh_tesh!L16=0,0,RES_hh_tesh!L16/RES_summary!L$19)</f>
        <v>0.8341754736493322</v>
      </c>
      <c r="M16" s="72">
        <f>IF(RES_hh_tesh!M16=0,0,RES_hh_tesh!M16/RES_summary!M$19)</f>
        <v>0.67984155865796203</v>
      </c>
      <c r="N16" s="72">
        <f>IF(RES_hh_tesh!N16=0,0,RES_hh_tesh!N16/RES_summary!N$19)</f>
        <v>2.0893975746529052</v>
      </c>
      <c r="O16" s="72">
        <f>IF(RES_hh_tesh!O16=0,0,RES_hh_tesh!O16/RES_summary!O$19)</f>
        <v>0.96885481872142443</v>
      </c>
      <c r="P16" s="72">
        <f>IF(RES_hh_tesh!P16=0,0,RES_hh_tesh!P16/RES_summary!P$19)</f>
        <v>0.92822078459647872</v>
      </c>
      <c r="Q16" s="72">
        <f>IF(RES_hh_tesh!Q16=0,0,RES_hh_tesh!Q16/RES_summary!Q$19)</f>
        <v>1.5991277507279571</v>
      </c>
      <c r="R16" s="72">
        <f>IF(RES_hh_tesh!R16=0,0,RES_hh_tesh!R16/RES_summary!R$19)</f>
        <v>1.6574314456472334</v>
      </c>
      <c r="S16" s="72">
        <f>IF(RES_hh_tesh!S16=0,0,RES_hh_tesh!S16/RES_summary!S$19)</f>
        <v>1.7720665458375191</v>
      </c>
      <c r="T16" s="72">
        <f>IF(RES_hh_tesh!T16=0,0,RES_hh_tesh!T16/RES_summary!T$19)</f>
        <v>1.61583875190124</v>
      </c>
      <c r="U16" s="72">
        <f>IF(RES_hh_tesh!U16=0,0,RES_hh_tesh!U16/RES_summary!U$19)</f>
        <v>1.8082707341604327</v>
      </c>
      <c r="V16" s="72">
        <f>IF(RES_hh_tesh!V16=0,0,RES_hh_tesh!V16/RES_summary!V$19)</f>
        <v>1.9237171174676897</v>
      </c>
      <c r="W16" s="72">
        <f>IF(RES_hh_tesh!W16=0,0,RES_hh_tesh!W16/RES_summary!W$19)</f>
        <v>2.0561035612294409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9.1525298200572252</v>
      </c>
      <c r="C17" s="69">
        <f>IF(RES_hh_tesh!C17=0,0,RES_hh_tesh!C17/RES_summary!C$19)</f>
        <v>9.3264430538324117</v>
      </c>
      <c r="D17" s="69">
        <f>IF(RES_hh_tesh!D17=0,0,RES_hh_tesh!D17/RES_summary!D$19)</f>
        <v>9.546071278567533</v>
      </c>
      <c r="E17" s="69">
        <f>IF(RES_hh_tesh!E17=0,0,RES_hh_tesh!E17/RES_summary!E$19)</f>
        <v>9.5747997661645972</v>
      </c>
      <c r="F17" s="69">
        <f>IF(RES_hh_tesh!F17=0,0,RES_hh_tesh!F17/RES_summary!F$19)</f>
        <v>9.5822080482486403</v>
      </c>
      <c r="G17" s="69">
        <f>IF(RES_hh_tesh!G17=0,0,RES_hh_tesh!G17/RES_summary!G$19)</f>
        <v>10.280715655650241</v>
      </c>
      <c r="H17" s="69">
        <f>IF(RES_hh_tesh!H17=0,0,RES_hh_tesh!H17/RES_summary!H$19)</f>
        <v>10.363350224411942</v>
      </c>
      <c r="I17" s="69">
        <f>IF(RES_hh_tesh!I17=0,0,RES_hh_tesh!I17/RES_summary!I$19)</f>
        <v>10.356886319050858</v>
      </c>
      <c r="J17" s="69">
        <f>IF(RES_hh_tesh!J17=0,0,RES_hh_tesh!J17/RES_summary!J$19)</f>
        <v>11.360827551451242</v>
      </c>
      <c r="K17" s="69">
        <f>IF(RES_hh_tesh!K17=0,0,RES_hh_tesh!K17/RES_summary!K$19)</f>
        <v>12.156384352492237</v>
      </c>
      <c r="L17" s="69">
        <f>IF(RES_hh_tesh!L17=0,0,RES_hh_tesh!L17/RES_summary!L$19)</f>
        <v>12.496968460314934</v>
      </c>
      <c r="M17" s="69">
        <f>IF(RES_hh_tesh!M17=0,0,RES_hh_tesh!M17/RES_summary!M$19)</f>
        <v>13.068369612344599</v>
      </c>
      <c r="N17" s="69">
        <f>IF(RES_hh_tesh!N17=0,0,RES_hh_tesh!N17/RES_summary!N$19)</f>
        <v>12.306671299193837</v>
      </c>
      <c r="O17" s="69">
        <f>IF(RES_hh_tesh!O17=0,0,RES_hh_tesh!O17/RES_summary!O$19)</f>
        <v>11.796121184700683</v>
      </c>
      <c r="P17" s="69">
        <f>IF(RES_hh_tesh!P17=0,0,RES_hh_tesh!P17/RES_summary!P$19)</f>
        <v>11.743983685070518</v>
      </c>
      <c r="Q17" s="69">
        <f>IF(RES_hh_tesh!Q17=0,0,RES_hh_tesh!Q17/RES_summary!Q$19)</f>
        <v>11.771183134516772</v>
      </c>
      <c r="R17" s="69">
        <f>IF(RES_hh_tesh!R17=0,0,RES_hh_tesh!R17/RES_summary!R$19)</f>
        <v>11.801245260879011</v>
      </c>
      <c r="S17" s="69">
        <f>IF(RES_hh_tesh!S17=0,0,RES_hh_tesh!S17/RES_summary!S$19)</f>
        <v>12.46330724696589</v>
      </c>
      <c r="T17" s="69">
        <f>IF(RES_hh_tesh!T17=0,0,RES_hh_tesh!T17/RES_summary!T$19)</f>
        <v>12.593672649827967</v>
      </c>
      <c r="U17" s="69">
        <f>IF(RES_hh_tesh!U17=0,0,RES_hh_tesh!U17/RES_summary!U$19)</f>
        <v>12.427655395256894</v>
      </c>
      <c r="V17" s="69">
        <f>IF(RES_hh_tesh!V17=0,0,RES_hh_tesh!V17/RES_summary!V$19)</f>
        <v>13.146942217773361</v>
      </c>
      <c r="W17" s="69">
        <f>IF(RES_hh_tesh!W17=0,0,RES_hh_tesh!W17/RES_summary!W$19)</f>
        <v>14.01993120493421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9.7123516523247488</v>
      </c>
      <c r="C18" s="72">
        <f>IF(RES_hh_tesh!C18=0,0,RES_hh_tesh!C18/RES_summary!C$19)</f>
        <v>7.7494609732384498</v>
      </c>
      <c r="D18" s="72">
        <f>IF(RES_hh_tesh!D18=0,0,RES_hh_tesh!D18/RES_summary!D$19)</f>
        <v>9.98253038464917</v>
      </c>
      <c r="E18" s="72">
        <f>IF(RES_hh_tesh!E18=0,0,RES_hh_tesh!E18/RES_summary!E$19)</f>
        <v>10.627880065817298</v>
      </c>
      <c r="F18" s="72">
        <f>IF(RES_hh_tesh!F18=0,0,RES_hh_tesh!F18/RES_summary!F$19)</f>
        <v>9.4247949649747724</v>
      </c>
      <c r="G18" s="72">
        <f>IF(RES_hh_tesh!G18=0,0,RES_hh_tesh!G18/RES_summary!G$19)</f>
        <v>9.8266989757500145</v>
      </c>
      <c r="H18" s="72">
        <f>IF(RES_hh_tesh!H18=0,0,RES_hh_tesh!H18/RES_summary!H$19)</f>
        <v>10.639439560912106</v>
      </c>
      <c r="I18" s="72">
        <f>IF(RES_hh_tesh!I18=0,0,RES_hh_tesh!I18/RES_summary!I$19)</f>
        <v>10.837366854138182</v>
      </c>
      <c r="J18" s="72">
        <f>IF(RES_hh_tesh!J18=0,0,RES_hh_tesh!J18/RES_summary!J$19)</f>
        <v>11.84656216565906</v>
      </c>
      <c r="K18" s="72">
        <f>IF(RES_hh_tesh!K18=0,0,RES_hh_tesh!K18/RES_summary!K$19)</f>
        <v>9.2425112225913093</v>
      </c>
      <c r="L18" s="72">
        <f>IF(RES_hh_tesh!L18=0,0,RES_hh_tesh!L18/RES_summary!L$19)</f>
        <v>12.500240803943781</v>
      </c>
      <c r="M18" s="72">
        <f>IF(RES_hh_tesh!M18=0,0,RES_hh_tesh!M18/RES_summary!M$19)</f>
        <v>15.512825340083598</v>
      </c>
      <c r="N18" s="72">
        <f>IF(RES_hh_tesh!N18=0,0,RES_hh_tesh!N18/RES_summary!N$19)</f>
        <v>15.077450331598191</v>
      </c>
      <c r="O18" s="72">
        <f>IF(RES_hh_tesh!O18=0,0,RES_hh_tesh!O18/RES_summary!O$19)</f>
        <v>12.754402819947307</v>
      </c>
      <c r="P18" s="72">
        <f>IF(RES_hh_tesh!P18=0,0,RES_hh_tesh!P18/RES_summary!P$19)</f>
        <v>8.9912082980645618</v>
      </c>
      <c r="Q18" s="72">
        <f>IF(RES_hh_tesh!Q18=0,0,RES_hh_tesh!Q18/RES_summary!Q$19)</f>
        <v>11.625312860132347</v>
      </c>
      <c r="R18" s="72">
        <f>IF(RES_hh_tesh!R18=0,0,RES_hh_tesh!R18/RES_summary!R$19)</f>
        <v>12.81036027467815</v>
      </c>
      <c r="S18" s="72">
        <f>IF(RES_hh_tesh!S18=0,0,RES_hh_tesh!S18/RES_summary!S$19)</f>
        <v>13.861394033931274</v>
      </c>
      <c r="T18" s="72">
        <f>IF(RES_hh_tesh!T18=0,0,RES_hh_tesh!T18/RES_summary!T$19)</f>
        <v>11.656166844721374</v>
      </c>
      <c r="U18" s="72">
        <f>IF(RES_hh_tesh!U18=0,0,RES_hh_tesh!U18/RES_summary!U$19)</f>
        <v>11.18053961398946</v>
      </c>
      <c r="V18" s="72">
        <f>IF(RES_hh_tesh!V18=0,0,RES_hh_tesh!V18/RES_summary!V$19)</f>
        <v>11.232729262451182</v>
      </c>
      <c r="W18" s="72">
        <f>IF(RES_hh_tesh!W18=0,0,RES_hh_tesh!W18/RES_summary!W$19)</f>
        <v>16.22501365841045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9.1939111060179819</v>
      </c>
      <c r="C19" s="72">
        <f>IF(RES_hh_tesh!C19=0,0,RES_hh_tesh!C19/RES_summary!C$19)</f>
        <v>9.5913609581350592</v>
      </c>
      <c r="D19" s="72">
        <f>IF(RES_hh_tesh!D19=0,0,RES_hh_tesh!D19/RES_summary!D$19)</f>
        <v>9.1711997272717856</v>
      </c>
      <c r="E19" s="72">
        <f>IF(RES_hh_tesh!E19=0,0,RES_hh_tesh!E19/RES_summary!E$19)</f>
        <v>9.526404407166698</v>
      </c>
      <c r="F19" s="72">
        <f>IF(RES_hh_tesh!F19=0,0,RES_hh_tesh!F19/RES_summary!F$19)</f>
        <v>9.7235977002072094</v>
      </c>
      <c r="G19" s="72">
        <f>IF(RES_hh_tesh!G19=0,0,RES_hh_tesh!G19/RES_summary!G$19)</f>
        <v>10.032811780942463</v>
      </c>
      <c r="H19" s="72">
        <f>IF(RES_hh_tesh!H19=0,0,RES_hh_tesh!H19/RES_summary!H$19)</f>
        <v>10.402390072680554</v>
      </c>
      <c r="I19" s="72">
        <f>IF(RES_hh_tesh!I19=0,0,RES_hh_tesh!I19/RES_summary!I$19)</f>
        <v>10.711743200189227</v>
      </c>
      <c r="J19" s="72">
        <f>IF(RES_hh_tesh!J19=0,0,RES_hh_tesh!J19/RES_summary!J$19)</f>
        <v>11.277142419702551</v>
      </c>
      <c r="K19" s="72">
        <f>IF(RES_hh_tesh!K19=0,0,RES_hh_tesh!K19/RES_summary!K$19)</f>
        <v>11.904643830663248</v>
      </c>
      <c r="L19" s="72">
        <f>IF(RES_hh_tesh!L19=0,0,RES_hh_tesh!L19/RES_summary!L$19)</f>
        <v>12.361142247013833</v>
      </c>
      <c r="M19" s="72">
        <f>IF(RES_hh_tesh!M19=0,0,RES_hh_tesh!M19/RES_summary!M$19)</f>
        <v>12.950556214192238</v>
      </c>
      <c r="N19" s="72">
        <f>IF(RES_hh_tesh!N19=0,0,RES_hh_tesh!N19/RES_summary!N$19)</f>
        <v>12.451129489278308</v>
      </c>
      <c r="O19" s="72">
        <f>IF(RES_hh_tesh!O19=0,0,RES_hh_tesh!O19/RES_summary!O$19)</f>
        <v>11.942624563560797</v>
      </c>
      <c r="P19" s="72">
        <f>IF(RES_hh_tesh!P19=0,0,RES_hh_tesh!P19/RES_summary!P$19)</f>
        <v>12.144210501665663</v>
      </c>
      <c r="Q19" s="72">
        <f>IF(RES_hh_tesh!Q19=0,0,RES_hh_tesh!Q19/RES_summary!Q$19)</f>
        <v>12.205419750219653</v>
      </c>
      <c r="R19" s="72">
        <f>IF(RES_hh_tesh!R19=0,0,RES_hh_tesh!R19/RES_summary!R$19)</f>
        <v>11.412716307683997</v>
      </c>
      <c r="S19" s="72">
        <f>IF(RES_hh_tesh!S19=0,0,RES_hh_tesh!S19/RES_summary!S$19)</f>
        <v>11.891795199239763</v>
      </c>
      <c r="T19" s="72">
        <f>IF(RES_hh_tesh!T19=0,0,RES_hh_tesh!T19/RES_summary!T$19)</f>
        <v>12.346195147483479</v>
      </c>
      <c r="U19" s="72">
        <f>IF(RES_hh_tesh!U19=0,0,RES_hh_tesh!U19/RES_summary!U$19)</f>
        <v>12.145868886601901</v>
      </c>
      <c r="V19" s="72">
        <f>IF(RES_hh_tesh!V19=0,0,RES_hh_tesh!V19/RES_summary!V$19)</f>
        <v>13.267721732150079</v>
      </c>
      <c r="W19" s="72">
        <f>IF(RES_hh_tesh!W19=0,0,RES_hh_tesh!W19/RES_summary!W$19)</f>
        <v>14.022504307962222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6.1113020298263452</v>
      </c>
      <c r="C21" s="72">
        <f>IF(RES_hh_tesh!C21=0,0,RES_hh_tesh!C21/RES_summary!C$19)</f>
        <v>10.48644603323525</v>
      </c>
      <c r="D21" s="72">
        <f>IF(RES_hh_tesh!D21=0,0,RES_hh_tesh!D21/RES_summary!D$19)</f>
        <v>6.3633476208502104</v>
      </c>
      <c r="E21" s="72">
        <f>IF(RES_hh_tesh!E21=0,0,RES_hh_tesh!E21/RES_summary!E$19)</f>
        <v>6.6195176265369602</v>
      </c>
      <c r="F21" s="72">
        <f>IF(RES_hh_tesh!F21=0,0,RES_hh_tesh!F21/RES_summary!F$19)</f>
        <v>6.7384156069574193</v>
      </c>
      <c r="G21" s="72">
        <f>IF(RES_hh_tesh!G21=0,0,RES_hh_tesh!G21/RES_summary!G$19)</f>
        <v>9.5145079911318238</v>
      </c>
      <c r="H21" s="72">
        <f>IF(RES_hh_tesh!H21=0,0,RES_hh_tesh!H21/RES_summary!H$19)</f>
        <v>10.327687805208313</v>
      </c>
      <c r="I21" s="72">
        <f>IF(RES_hh_tesh!I21=0,0,RES_hh_tesh!I21/RES_summary!I$19)</f>
        <v>10.822674275693579</v>
      </c>
      <c r="J21" s="72">
        <f>IF(RES_hh_tesh!J21=0,0,RES_hh_tesh!J21/RES_summary!J$19)</f>
        <v>11.259265122633689</v>
      </c>
      <c r="K21" s="72">
        <f>IF(RES_hh_tesh!K21=0,0,RES_hh_tesh!K21/RES_summary!K$19)</f>
        <v>13.650387472069673</v>
      </c>
      <c r="L21" s="72">
        <f>IF(RES_hh_tesh!L21=0,0,RES_hh_tesh!L21/RES_summary!L$19)</f>
        <v>12.211439379942963</v>
      </c>
      <c r="M21" s="72">
        <f>IF(RES_hh_tesh!M21=0,0,RES_hh_tesh!M21/RES_summary!M$19)</f>
        <v>13.119649968160155</v>
      </c>
      <c r="N21" s="72">
        <f>IF(RES_hh_tesh!N21=0,0,RES_hh_tesh!N21/RES_summary!N$19)</f>
        <v>12.783939656942971</v>
      </c>
      <c r="O21" s="72">
        <f>IF(RES_hh_tesh!O21=0,0,RES_hh_tesh!O21/RES_summary!O$19)</f>
        <v>10.534195381493749</v>
      </c>
      <c r="P21" s="72">
        <f>IF(RES_hh_tesh!P21=0,0,RES_hh_tesh!P21/RES_summary!P$19)</f>
        <v>9.5371252719248076</v>
      </c>
      <c r="Q21" s="72">
        <f>IF(RES_hh_tesh!Q21=0,0,RES_hh_tesh!Q21/RES_summary!Q$19)</f>
        <v>12.670041022830819</v>
      </c>
      <c r="R21" s="72">
        <f>IF(RES_hh_tesh!R21=0,0,RES_hh_tesh!R21/RES_summary!R$19)</f>
        <v>12.465187742967304</v>
      </c>
      <c r="S21" s="72">
        <f>IF(RES_hh_tesh!S21=0,0,RES_hh_tesh!S21/RES_summary!S$19)</f>
        <v>11.768146697922992</v>
      </c>
      <c r="T21" s="72">
        <f>IF(RES_hh_tesh!T21=0,0,RES_hh_tesh!T21/RES_summary!T$19)</f>
        <v>12.777462665566995</v>
      </c>
      <c r="U21" s="72">
        <f>IF(RES_hh_tesh!U21=0,0,RES_hh_tesh!U21/RES_summary!U$19)</f>
        <v>12.578312932166595</v>
      </c>
      <c r="V21" s="72">
        <f>IF(RES_hh_tesh!V21=0,0,RES_hh_tesh!V21/RES_summary!V$19)</f>
        <v>13.198833760794669</v>
      </c>
      <c r="W21" s="72">
        <f>IF(RES_hh_tesh!W21=0,0,RES_hh_tesh!W21/RES_summary!W$19)</f>
        <v>14.258374667664887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8.6131217287568074</v>
      </c>
      <c r="C22" s="72">
        <f>IF(RES_hh_tesh!C22=0,0,RES_hh_tesh!C22/RES_summary!C$19)</f>
        <v>9.6460739638154323</v>
      </c>
      <c r="D22" s="72">
        <f>IF(RES_hh_tesh!D22=0,0,RES_hh_tesh!D22/RES_summary!D$19)</f>
        <v>9.451169572809885</v>
      </c>
      <c r="E22" s="72">
        <f>IF(RES_hh_tesh!E22=0,0,RES_hh_tesh!E22/RES_summary!E$19)</f>
        <v>8.8937405319119769</v>
      </c>
      <c r="F22" s="72">
        <f>IF(RES_hh_tesh!F22=0,0,RES_hh_tesh!F22/RES_summary!F$19)</f>
        <v>9.9741771161118891</v>
      </c>
      <c r="G22" s="72">
        <f>IF(RES_hh_tesh!G22=0,0,RES_hh_tesh!G22/RES_summary!G$19)</f>
        <v>10.204610680864077</v>
      </c>
      <c r="H22" s="72">
        <f>IF(RES_hh_tesh!H22=0,0,RES_hh_tesh!H22/RES_summary!H$19)</f>
        <v>10.114378084593229</v>
      </c>
      <c r="I22" s="72">
        <f>IF(RES_hh_tesh!I22=0,0,RES_hh_tesh!I22/RES_summary!I$19)</f>
        <v>10.390282498987482</v>
      </c>
      <c r="J22" s="72">
        <f>IF(RES_hh_tesh!J22=0,0,RES_hh_tesh!J22/RES_summary!J$19)</f>
        <v>11.38587270368004</v>
      </c>
      <c r="K22" s="72">
        <f>IF(RES_hh_tesh!K22=0,0,RES_hh_tesh!K22/RES_summary!K$19)</f>
        <v>12.326152503170679</v>
      </c>
      <c r="L22" s="72">
        <f>IF(RES_hh_tesh!L22=0,0,RES_hh_tesh!L22/RES_summary!L$19)</f>
        <v>12.574435710727592</v>
      </c>
      <c r="M22" s="72">
        <f>IF(RES_hh_tesh!M22=0,0,RES_hh_tesh!M22/RES_summary!M$19)</f>
        <v>13.119653836984865</v>
      </c>
      <c r="N22" s="72">
        <f>IF(RES_hh_tesh!N22=0,0,RES_hh_tesh!N22/RES_summary!N$19)</f>
        <v>13.311457244039891</v>
      </c>
      <c r="O22" s="72">
        <f>IF(RES_hh_tesh!O22=0,0,RES_hh_tesh!O22/RES_summary!O$19)</f>
        <v>13.3008968191102</v>
      </c>
      <c r="P22" s="72">
        <f>IF(RES_hh_tesh!P22=0,0,RES_hh_tesh!P22/RES_summary!P$19)</f>
        <v>13.281221932663215</v>
      </c>
      <c r="Q22" s="72">
        <f>IF(RES_hh_tesh!Q22=0,0,RES_hh_tesh!Q22/RES_summary!Q$19)</f>
        <v>10.451484567912258</v>
      </c>
      <c r="R22" s="72">
        <f>IF(RES_hh_tesh!R22=0,0,RES_hh_tesh!R22/RES_summary!R$19)</f>
        <v>11.750890828009936</v>
      </c>
      <c r="S22" s="72">
        <f>IF(RES_hh_tesh!S22=0,0,RES_hh_tesh!S22/RES_summary!S$19)</f>
        <v>12.472933042735498</v>
      </c>
      <c r="T22" s="72">
        <f>IF(RES_hh_tesh!T22=0,0,RES_hh_tesh!T22/RES_summary!T$19)</f>
        <v>12.316634222221698</v>
      </c>
      <c r="U22" s="72">
        <f>IF(RES_hh_tesh!U22=0,0,RES_hh_tesh!U22/RES_summary!U$19)</f>
        <v>12.058871219521658</v>
      </c>
      <c r="V22" s="72">
        <f>IF(RES_hh_tesh!V22=0,0,RES_hh_tesh!V22/RES_summary!V$19)</f>
        <v>14.585603125851488</v>
      </c>
      <c r="W22" s="72">
        <f>IF(RES_hh_tesh!W22=0,0,RES_hh_tesh!W22/RES_summary!W$19)</f>
        <v>13.172902026992114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8.7778596611244701</v>
      </c>
      <c r="C24" s="72">
        <f>IF(RES_hh_tesh!C24=0,0,RES_hh_tesh!C24/RES_summary!C$19)</f>
        <v>10.224632423212368</v>
      </c>
      <c r="D24" s="72">
        <f>IF(RES_hh_tesh!D24=0,0,RES_hh_tesh!D24/RES_summary!D$19)</f>
        <v>8.71792459132846</v>
      </c>
      <c r="E24" s="72">
        <f>IF(RES_hh_tesh!E24=0,0,RES_hh_tesh!E24/RES_summary!E$19)</f>
        <v>9.3175741138561232</v>
      </c>
      <c r="F24" s="72">
        <f>IF(RES_hh_tesh!F24=0,0,RES_hh_tesh!F24/RES_summary!F$19)</f>
        <v>9.7076821635109969</v>
      </c>
      <c r="G24" s="72">
        <f>IF(RES_hh_tesh!G24=0,0,RES_hh_tesh!G24/RES_summary!G$19)</f>
        <v>10.668725362458842</v>
      </c>
      <c r="H24" s="72">
        <f>IF(RES_hh_tesh!H24=0,0,RES_hh_tesh!H24/RES_summary!H$19)</f>
        <v>10.299428334561259</v>
      </c>
      <c r="I24" s="72">
        <f>IF(RES_hh_tesh!I24=0,0,RES_hh_tesh!I24/RES_summary!I$19)</f>
        <v>10.502315159622487</v>
      </c>
      <c r="J24" s="72">
        <f>IF(RES_hh_tesh!J24=0,0,RES_hh_tesh!J24/RES_summary!J$19)</f>
        <v>10.995172368558233</v>
      </c>
      <c r="K24" s="72">
        <f>IF(RES_hh_tesh!K24=0,0,RES_hh_tesh!K24/RES_summary!K$19)</f>
        <v>12.522593447610396</v>
      </c>
      <c r="L24" s="72">
        <f>IF(RES_hh_tesh!L24=0,0,RES_hh_tesh!L24/RES_summary!L$19)</f>
        <v>12.354059068136477</v>
      </c>
      <c r="M24" s="72">
        <f>IF(RES_hh_tesh!M24=0,0,RES_hh_tesh!M24/RES_summary!M$19)</f>
        <v>12.629045881395534</v>
      </c>
      <c r="N24" s="72">
        <f>IF(RES_hh_tesh!N24=0,0,RES_hh_tesh!N24/RES_summary!N$19)</f>
        <v>12.29953984913295</v>
      </c>
      <c r="O24" s="72">
        <f>IF(RES_hh_tesh!O24=0,0,RES_hh_tesh!O24/RES_summary!O$19)</f>
        <v>11.46064908742161</v>
      </c>
      <c r="P24" s="72">
        <f>IF(RES_hh_tesh!P24=0,0,RES_hh_tesh!P24/RES_summary!P$19)</f>
        <v>11.313114282209124</v>
      </c>
      <c r="Q24" s="72">
        <f>IF(RES_hh_tesh!Q24=0,0,RES_hh_tesh!Q24/RES_summary!Q$19)</f>
        <v>12.558679839482886</v>
      </c>
      <c r="R24" s="72">
        <f>IF(RES_hh_tesh!R24=0,0,RES_hh_tesh!R24/RES_summary!R$19)</f>
        <v>11.657625488839043</v>
      </c>
      <c r="S24" s="72">
        <f>IF(RES_hh_tesh!S24=0,0,RES_hh_tesh!S24/RES_summary!S$19)</f>
        <v>12.537254715716063</v>
      </c>
      <c r="T24" s="72">
        <f>IF(RES_hh_tesh!T24=0,0,RES_hh_tesh!T24/RES_summary!T$19)</f>
        <v>12.710903401014226</v>
      </c>
      <c r="U24" s="72">
        <f>IF(RES_hh_tesh!U24=0,0,RES_hh_tesh!U24/RES_summary!U$19)</f>
        <v>12.366600530788322</v>
      </c>
      <c r="V24" s="72">
        <f>IF(RES_hh_tesh!V24=0,0,RES_hh_tesh!V24/RES_summary!V$19)</f>
        <v>12.923479704159794</v>
      </c>
      <c r="W24" s="72">
        <f>IF(RES_hh_tesh!W24=0,0,RES_hh_tesh!W24/RES_summary!W$19)</f>
        <v>14.138662847844797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9.3855957200602749</v>
      </c>
      <c r="C25" s="74">
        <f>IF(RES_hh_tesh!C25=0,0,RES_hh_tesh!C25/RES_summary!C$19)</f>
        <v>8.8095364605883546</v>
      </c>
      <c r="D25" s="74">
        <f>IF(RES_hh_tesh!D25=0,0,RES_hh_tesh!D25/RES_summary!D$19)</f>
        <v>9.9863491497611481</v>
      </c>
      <c r="E25" s="74">
        <f>IF(RES_hh_tesh!E25=0,0,RES_hh_tesh!E25/RES_summary!E$19)</f>
        <v>9.7351421407478327</v>
      </c>
      <c r="F25" s="74">
        <f>IF(RES_hh_tesh!F25=0,0,RES_hh_tesh!F25/RES_summary!F$19)</f>
        <v>9.5103316414036314</v>
      </c>
      <c r="G25" s="74">
        <f>IF(RES_hh_tesh!G25=0,0,RES_hh_tesh!G25/RES_summary!G$19)</f>
        <v>10.09504898979637</v>
      </c>
      <c r="H25" s="74">
        <f>IF(RES_hh_tesh!H25=0,0,RES_hh_tesh!H25/RES_summary!H$19)</f>
        <v>10.408293708502521</v>
      </c>
      <c r="I25" s="74">
        <f>IF(RES_hh_tesh!I25=0,0,RES_hh_tesh!I25/RES_summary!I$19)</f>
        <v>10.271861082205879</v>
      </c>
      <c r="J25" s="74">
        <f>IF(RES_hh_tesh!J25=0,0,RES_hh_tesh!J25/RES_summary!J$19)</f>
        <v>11.515227025524721</v>
      </c>
      <c r="K25" s="74">
        <f>IF(RES_hh_tesh!K25=0,0,RES_hh_tesh!K25/RES_summary!K$19)</f>
        <v>11.989757339907717</v>
      </c>
      <c r="L25" s="74">
        <f>IF(RES_hh_tesh!L25=0,0,RES_hh_tesh!L25/RES_summary!L$19)</f>
        <v>11.961378042053354</v>
      </c>
      <c r="M25" s="74">
        <f>IF(RES_hh_tesh!M25=0,0,RES_hh_tesh!M25/RES_summary!M$19)</f>
        <v>12.465320012692976</v>
      </c>
      <c r="N25" s="74">
        <f>IF(RES_hh_tesh!N25=0,0,RES_hh_tesh!N25/RES_summary!N$19)</f>
        <v>11.469294032956942</v>
      </c>
      <c r="O25" s="74">
        <f>IF(RES_hh_tesh!O25=0,0,RES_hh_tesh!O25/RES_summary!O$19)</f>
        <v>11.041466116171101</v>
      </c>
      <c r="P25" s="74">
        <f>IF(RES_hh_tesh!P25=0,0,RES_hh_tesh!P25/RES_summary!P$19)</f>
        <v>11.063237209632081</v>
      </c>
      <c r="Q25" s="74">
        <f>IF(RES_hh_tesh!Q25=0,0,RES_hh_tesh!Q25/RES_summary!Q$19)</f>
        <v>10.826436790548854</v>
      </c>
      <c r="R25" s="74">
        <f>IF(RES_hh_tesh!R25=0,0,RES_hh_tesh!R25/RES_summary!R$19)</f>
        <v>11.066666102335644</v>
      </c>
      <c r="S25" s="74">
        <f>IF(RES_hh_tesh!S25=0,0,RES_hh_tesh!S25/RES_summary!S$19)</f>
        <v>11.675260353714769</v>
      </c>
      <c r="T25" s="74">
        <f>IF(RES_hh_tesh!T25=0,0,RES_hh_tesh!T25/RES_summary!T$19)</f>
        <v>11.768445461037723</v>
      </c>
      <c r="U25" s="74">
        <f>IF(RES_hh_tesh!U25=0,0,RES_hh_tesh!U25/RES_summary!U$19)</f>
        <v>11.631553568870524</v>
      </c>
      <c r="V25" s="74">
        <f>IF(RES_hh_tesh!V25=0,0,RES_hh_tesh!V25/RES_summary!V$19)</f>
        <v>12.261770237458313</v>
      </c>
      <c r="W25" s="74">
        <f>IF(RES_hh_tesh!W25=0,0,RES_hh_tesh!W25/RES_summary!W$19)</f>
        <v>13.080540951832628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8.2005056967781158</v>
      </c>
      <c r="M26" s="77">
        <f>IF(RES_hh_tesh!M26=0,0,RES_hh_tesh!M26/RES_summary!M$19)</f>
        <v>8.7588569639458633</v>
      </c>
      <c r="N26" s="77">
        <f>IF(RES_hh_tesh!N26=0,0,RES_hh_tesh!N26/RES_summary!N$19)</f>
        <v>8.3593890860957316</v>
      </c>
      <c r="O26" s="77">
        <f>IF(RES_hh_tesh!O26=0,0,RES_hh_tesh!O26/RES_summary!O$19)</f>
        <v>7.9424953406252694</v>
      </c>
      <c r="P26" s="77">
        <f>IF(RES_hh_tesh!P26=0,0,RES_hh_tesh!P26/RES_summary!P$19)</f>
        <v>7.8680855606671969</v>
      </c>
      <c r="Q26" s="77">
        <f>IF(RES_hh_tesh!Q26=0,0,RES_hh_tesh!Q26/RES_summary!Q$19)</f>
        <v>8.0084310630445437</v>
      </c>
      <c r="R26" s="77">
        <f>IF(RES_hh_tesh!R26=0,0,RES_hh_tesh!R26/RES_summary!R$19)</f>
        <v>7.915148366361854</v>
      </c>
      <c r="S26" s="77">
        <f>IF(RES_hh_tesh!S26=0,0,RES_hh_tesh!S26/RES_summary!S$19)</f>
        <v>8.0883153099980394</v>
      </c>
      <c r="T26" s="77">
        <f>IF(RES_hh_tesh!T26=0,0,RES_hh_tesh!T26/RES_summary!T$19)</f>
        <v>8.4717348239935291</v>
      </c>
      <c r="U26" s="77">
        <f>IF(RES_hh_tesh!U26=0,0,RES_hh_tesh!U26/RES_summary!U$19)</f>
        <v>8.464079768753777</v>
      </c>
      <c r="V26" s="77">
        <f>IF(RES_hh_tesh!V26=0,0,RES_hh_tesh!V26/RES_summary!V$19)</f>
        <v>8.8673581412744333</v>
      </c>
      <c r="W26" s="77">
        <f>IF(RES_hh_tesh!W26=0,0,RES_hh_tesh!W26/RES_summary!W$19)</f>
        <v>9.418579997398572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6.0328625659598165</v>
      </c>
      <c r="C27" s="69">
        <f>IF(RES_hh_tesh!C27=0,0,RES_hh_tesh!C27/RES_summary!C$19)</f>
        <v>6.0775551393126319</v>
      </c>
      <c r="D27" s="69">
        <f>IF(RES_hh_tesh!D27=0,0,RES_hh_tesh!D27/RES_summary!D$19)</f>
        <v>6.1319035961168478</v>
      </c>
      <c r="E27" s="69">
        <f>IF(RES_hh_tesh!E27=0,0,RES_hh_tesh!E27/RES_summary!E$19)</f>
        <v>6.3372015387749547</v>
      </c>
      <c r="F27" s="69">
        <f>IF(RES_hh_tesh!F27=0,0,RES_hh_tesh!F27/RES_summary!F$19)</f>
        <v>6.6343551411513344</v>
      </c>
      <c r="G27" s="69">
        <f>IF(RES_hh_tesh!G27=0,0,RES_hh_tesh!G27/RES_summary!G$19)</f>
        <v>6.637916982809478</v>
      </c>
      <c r="H27" s="69">
        <f>IF(RES_hh_tesh!H27=0,0,RES_hh_tesh!H27/RES_summary!H$19)</f>
        <v>6.8223792754605874</v>
      </c>
      <c r="I27" s="69">
        <f>IF(RES_hh_tesh!I27=0,0,RES_hh_tesh!I27/RES_summary!I$19)</f>
        <v>7.005905822208299</v>
      </c>
      <c r="J27" s="69">
        <f>IF(RES_hh_tesh!J27=0,0,RES_hh_tesh!J27/RES_summary!J$19)</f>
        <v>7.117219581822499</v>
      </c>
      <c r="K27" s="69">
        <f>IF(RES_hh_tesh!K27=0,0,RES_hh_tesh!K27/RES_summary!K$19)</f>
        <v>7.2252124218856251</v>
      </c>
      <c r="L27" s="69">
        <f>IF(RES_hh_tesh!L27=0,0,RES_hh_tesh!L27/RES_summary!L$19)</f>
        <v>7.1604990484184103</v>
      </c>
      <c r="M27" s="69">
        <f>IF(RES_hh_tesh!M27=0,0,RES_hh_tesh!M27/RES_summary!M$19)</f>
        <v>7.7021200473637448</v>
      </c>
      <c r="N27" s="69">
        <f>IF(RES_hh_tesh!N27=0,0,RES_hh_tesh!N27/RES_summary!N$19)</f>
        <v>7.1980082714072937</v>
      </c>
      <c r="O27" s="69">
        <f>IF(RES_hh_tesh!O27=0,0,RES_hh_tesh!O27/RES_summary!O$19)</f>
        <v>6.8882431980953562</v>
      </c>
      <c r="P27" s="69">
        <f>IF(RES_hh_tesh!P27=0,0,RES_hh_tesh!P27/RES_summary!P$19)</f>
        <v>6.7114609328220372</v>
      </c>
      <c r="Q27" s="69">
        <f>IF(RES_hh_tesh!Q27=0,0,RES_hh_tesh!Q27/RES_summary!Q$19)</f>
        <v>7.5506204808007604</v>
      </c>
      <c r="R27" s="69">
        <f>IF(RES_hh_tesh!R27=0,0,RES_hh_tesh!R27/RES_summary!R$19)</f>
        <v>7.4848650246190722</v>
      </c>
      <c r="S27" s="69">
        <f>IF(RES_hh_tesh!S27=0,0,RES_hh_tesh!S27/RES_summary!S$19)</f>
        <v>7.6754673647134863</v>
      </c>
      <c r="T27" s="69">
        <f>IF(RES_hh_tesh!T27=0,0,RES_hh_tesh!T27/RES_summary!T$19)</f>
        <v>7.5552951107249617</v>
      </c>
      <c r="U27" s="69">
        <f>IF(RES_hh_tesh!U27=0,0,RES_hh_tesh!U27/RES_summary!U$19)</f>
        <v>7.4571704354746178</v>
      </c>
      <c r="V27" s="69">
        <f>IF(RES_hh_tesh!V27=0,0,RES_hh_tesh!V27/RES_summary!V$19)</f>
        <v>7.9598180689663227</v>
      </c>
      <c r="W27" s="69">
        <f>IF(RES_hh_tesh!W27=0,0,RES_hh_tesh!W27/RES_summary!W$19)</f>
        <v>8.332128033542439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6.6195990152982134</v>
      </c>
      <c r="C28" s="72">
        <f>IF(RES_hh_tesh!C28=0,0,RES_hh_tesh!C28/RES_summary!C$19)</f>
        <v>4.8070754987609918</v>
      </c>
      <c r="D28" s="72">
        <f>IF(RES_hh_tesh!D28=0,0,RES_hh_tesh!D28/RES_summary!D$19)</f>
        <v>7.1988089431777595</v>
      </c>
      <c r="E28" s="72">
        <f>IF(RES_hh_tesh!E28=0,0,RES_hh_tesh!E28/RES_summary!E$19)</f>
        <v>7.8589693202470166</v>
      </c>
      <c r="F28" s="72">
        <f>IF(RES_hh_tesh!F28=0,0,RES_hh_tesh!F28/RES_summary!F$19)</f>
        <v>6.9313964723335619</v>
      </c>
      <c r="G28" s="72">
        <f>IF(RES_hh_tesh!G28=0,0,RES_hh_tesh!G28/RES_summary!G$19)</f>
        <v>6.3335287992687466</v>
      </c>
      <c r="H28" s="72">
        <f>IF(RES_hh_tesh!H28=0,0,RES_hh_tesh!H28/RES_summary!H$19)</f>
        <v>7.0032553740314789</v>
      </c>
      <c r="I28" s="72">
        <f>IF(RES_hh_tesh!I28=0,0,RES_hh_tesh!I28/RES_summary!I$19)</f>
        <v>7.2799731758243906</v>
      </c>
      <c r="J28" s="72">
        <f>IF(RES_hh_tesh!J28=0,0,RES_hh_tesh!J28/RES_summary!J$19)</f>
        <v>7.3527427892613701</v>
      </c>
      <c r="K28" s="72">
        <f>IF(RES_hh_tesh!K28=0,0,RES_hh_tesh!K28/RES_summary!K$19)</f>
        <v>5.8740208763905271</v>
      </c>
      <c r="L28" s="72">
        <f>IF(RES_hh_tesh!L28=0,0,RES_hh_tesh!L28/RES_summary!L$19)</f>
        <v>7.4291644951321176</v>
      </c>
      <c r="M28" s="72">
        <f>IF(RES_hh_tesh!M28=0,0,RES_hh_tesh!M28/RES_summary!M$19)</f>
        <v>7.8332095072832848</v>
      </c>
      <c r="N28" s="72">
        <f>IF(RES_hh_tesh!N28=0,0,RES_hh_tesh!N28/RES_summary!N$19)</f>
        <v>7.7887639392825676</v>
      </c>
      <c r="O28" s="72">
        <f>IF(RES_hh_tesh!O28=0,0,RES_hh_tesh!O28/RES_summary!O$19)</f>
        <v>7.555891318508583</v>
      </c>
      <c r="P28" s="72">
        <f>IF(RES_hh_tesh!P28=0,0,RES_hh_tesh!P28/RES_summary!P$19)</f>
        <v>7.1421530525122829</v>
      </c>
      <c r="Q28" s="72">
        <f>IF(RES_hh_tesh!Q28=0,0,RES_hh_tesh!Q28/RES_summary!Q$19)</f>
        <v>4.0775296125116016</v>
      </c>
      <c r="R28" s="72">
        <f>IF(RES_hh_tesh!R28=0,0,RES_hh_tesh!R28/RES_summary!R$19)</f>
        <v>6.5489207140731844</v>
      </c>
      <c r="S28" s="72">
        <f>IF(RES_hh_tesh!S28=0,0,RES_hh_tesh!S28/RES_summary!S$19)</f>
        <v>8.5836945347524747</v>
      </c>
      <c r="T28" s="72">
        <f>IF(RES_hh_tesh!T28=0,0,RES_hh_tesh!T28/RES_summary!T$19)</f>
        <v>7.0732394960303369</v>
      </c>
      <c r="U28" s="72">
        <f>IF(RES_hh_tesh!U28=0,0,RES_hh_tesh!U28/RES_summary!U$19)</f>
        <v>6.9382367907703024</v>
      </c>
      <c r="V28" s="72">
        <f>IF(RES_hh_tesh!V28=0,0,RES_hh_tesh!V28/RES_summary!V$19)</f>
        <v>7.1965712463867693</v>
      </c>
      <c r="W28" s="72">
        <f>IF(RES_hh_tesh!W28=0,0,RES_hh_tesh!W28/RES_summary!W$19)</f>
        <v>9.0901920703337993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5.6505041407526022</v>
      </c>
      <c r="C29" s="72">
        <f>IF(RES_hh_tesh!C29=0,0,RES_hh_tesh!C29/RES_summary!C$19)</f>
        <v>6.0628839791103726</v>
      </c>
      <c r="D29" s="72">
        <f>IF(RES_hh_tesh!D29=0,0,RES_hh_tesh!D29/RES_summary!D$19)</f>
        <v>5.8593078961941076</v>
      </c>
      <c r="E29" s="72">
        <f>IF(RES_hh_tesh!E29=0,0,RES_hh_tesh!E29/RES_summary!E$19)</f>
        <v>6.7718723985498501</v>
      </c>
      <c r="F29" s="72">
        <f>IF(RES_hh_tesh!F29=0,0,RES_hh_tesh!F29/RES_summary!F$19)</f>
        <v>7.0073359747400419</v>
      </c>
      <c r="G29" s="72">
        <f>IF(RES_hh_tesh!G29=0,0,RES_hh_tesh!G29/RES_summary!G$19)</f>
        <v>6.9184160059145556</v>
      </c>
      <c r="H29" s="72">
        <f>IF(RES_hh_tesh!H29=0,0,RES_hh_tesh!H29/RES_summary!H$19)</f>
        <v>7.3365420405665791</v>
      </c>
      <c r="I29" s="72">
        <f>IF(RES_hh_tesh!I29=0,0,RES_hh_tesh!I29/RES_summary!I$19)</f>
        <v>6.9544334524414735</v>
      </c>
      <c r="J29" s="72">
        <f>IF(RES_hh_tesh!J29=0,0,RES_hh_tesh!J29/RES_summary!J$19)</f>
        <v>6.4715463447964847</v>
      </c>
      <c r="K29" s="72">
        <f>IF(RES_hh_tesh!K29=0,0,RES_hh_tesh!K29/RES_summary!K$19)</f>
        <v>7.2579373051722555</v>
      </c>
      <c r="L29" s="72">
        <f>IF(RES_hh_tesh!L29=0,0,RES_hh_tesh!L29/RES_summary!L$19)</f>
        <v>6.3547021545998845</v>
      </c>
      <c r="M29" s="72">
        <f>IF(RES_hh_tesh!M29=0,0,RES_hh_tesh!M29/RES_summary!M$19)</f>
        <v>7.9722648096552922</v>
      </c>
      <c r="N29" s="72">
        <f>IF(RES_hh_tesh!N29=0,0,RES_hh_tesh!N29/RES_summary!N$19)</f>
        <v>7.1864115690060677</v>
      </c>
      <c r="O29" s="72">
        <f>IF(RES_hh_tesh!O29=0,0,RES_hh_tesh!O29/RES_summary!O$19)</f>
        <v>6.8043372629265102</v>
      </c>
      <c r="P29" s="72">
        <f>IF(RES_hh_tesh!P29=0,0,RES_hh_tesh!P29/RES_summary!P$19)</f>
        <v>6.2807156745831225</v>
      </c>
      <c r="Q29" s="72">
        <f>IF(RES_hh_tesh!Q29=0,0,RES_hh_tesh!Q29/RES_summary!Q$19)</f>
        <v>8.995210035390544</v>
      </c>
      <c r="R29" s="72">
        <f>IF(RES_hh_tesh!R29=0,0,RES_hh_tesh!R29/RES_summary!R$19)</f>
        <v>7.5315613522843945</v>
      </c>
      <c r="S29" s="72">
        <f>IF(RES_hh_tesh!S29=0,0,RES_hh_tesh!S29/RES_summary!S$19)</f>
        <v>7.3755316345456041</v>
      </c>
      <c r="T29" s="72">
        <f>IF(RES_hh_tesh!T29=0,0,RES_hh_tesh!T29/RES_summary!T$19)</f>
        <v>7.5012022228362207</v>
      </c>
      <c r="U29" s="72">
        <f>IF(RES_hh_tesh!U29=0,0,RES_hh_tesh!U29/RES_summary!U$19)</f>
        <v>7.2322119970914001</v>
      </c>
      <c r="V29" s="72">
        <f>IF(RES_hh_tesh!V29=0,0,RES_hh_tesh!V29/RES_summary!V$19)</f>
        <v>7.9111857421384162</v>
      </c>
      <c r="W29" s="72">
        <f>IF(RES_hh_tesh!W29=0,0,RES_hh_tesh!W29/RES_summary!W$19)</f>
        <v>8.3045498504611057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2.6047984066785963</v>
      </c>
      <c r="C30" s="72">
        <f>IF(RES_hh_tesh!C30=0,0,RES_hh_tesh!C30/RES_summary!C$19)</f>
        <v>6.4071343285914928</v>
      </c>
      <c r="D30" s="72">
        <f>IF(RES_hh_tesh!D30=0,0,RES_hh_tesh!D30/RES_summary!D$19)</f>
        <v>4.1307830108527011</v>
      </c>
      <c r="E30" s="72">
        <f>IF(RES_hh_tesh!E30=0,0,RES_hh_tesh!E30/RES_summary!E$19)</f>
        <v>4.3983570900645521</v>
      </c>
      <c r="F30" s="72">
        <f>IF(RES_hh_tesh!F30=0,0,RES_hh_tesh!F30/RES_summary!F$19)</f>
        <v>4.6657192308432389</v>
      </c>
      <c r="G30" s="72">
        <f>IF(RES_hh_tesh!G30=0,0,RES_hh_tesh!G30/RES_summary!G$19)</f>
        <v>6.1412689661666455</v>
      </c>
      <c r="H30" s="72">
        <f>IF(RES_hh_tesh!H30=0,0,RES_hh_tesh!H30/RES_summary!H$19)</f>
        <v>6.7966427989331422</v>
      </c>
      <c r="I30" s="72">
        <f>IF(RES_hh_tesh!I30=0,0,RES_hh_tesh!I30/RES_summary!I$19)</f>
        <v>7.3234596165278765</v>
      </c>
      <c r="J30" s="72">
        <f>IF(RES_hh_tesh!J30=0,0,RES_hh_tesh!J30/RES_summary!J$19)</f>
        <v>7.0545208568666853</v>
      </c>
      <c r="K30" s="72">
        <f>IF(RES_hh_tesh!K30=0,0,RES_hh_tesh!K30/RES_summary!K$19)</f>
        <v>8.1131281111519833</v>
      </c>
      <c r="L30" s="72">
        <f>IF(RES_hh_tesh!L30=0,0,RES_hh_tesh!L30/RES_summary!L$19)</f>
        <v>6.9959333684118725</v>
      </c>
      <c r="M30" s="72">
        <f>IF(RES_hh_tesh!M30=0,0,RES_hh_tesh!M30/RES_summary!M$19)</f>
        <v>7.7254613194408348</v>
      </c>
      <c r="N30" s="72">
        <f>IF(RES_hh_tesh!N30=0,0,RES_hh_tesh!N30/RES_summary!N$19)</f>
        <v>7.520633294320298</v>
      </c>
      <c r="O30" s="72">
        <f>IF(RES_hh_tesh!O30=0,0,RES_hh_tesh!O30/RES_summary!O$19)</f>
        <v>6.6097407625323079</v>
      </c>
      <c r="P30" s="72">
        <f>IF(RES_hh_tesh!P30=0,0,RES_hh_tesh!P30/RES_summary!P$19)</f>
        <v>6.7177340470753837</v>
      </c>
      <c r="Q30" s="72">
        <f>IF(RES_hh_tesh!Q30=0,0,RES_hh_tesh!Q30/RES_summary!Q$19)</f>
        <v>7.1381274712188674</v>
      </c>
      <c r="R30" s="72">
        <f>IF(RES_hh_tesh!R30=0,0,RES_hh_tesh!R30/RES_summary!R$19)</f>
        <v>7.5398303748793731</v>
      </c>
      <c r="S30" s="72">
        <f>IF(RES_hh_tesh!S30=0,0,RES_hh_tesh!S30/RES_summary!S$19)</f>
        <v>7.262634793279215</v>
      </c>
      <c r="T30" s="72">
        <f>IF(RES_hh_tesh!T30=0,0,RES_hh_tesh!T30/RES_summary!T$19)</f>
        <v>7.7589047251580823</v>
      </c>
      <c r="U30" s="72">
        <f>IF(RES_hh_tesh!U30=0,0,RES_hh_tesh!U30/RES_summary!U$19)</f>
        <v>7.5800474751879721</v>
      </c>
      <c r="V30" s="72">
        <f>IF(RES_hh_tesh!V30=0,0,RES_hh_tesh!V30/RES_summary!V$19)</f>
        <v>7.9433834143127289</v>
      </c>
      <c r="W30" s="72">
        <f>IF(RES_hh_tesh!W30=0,0,RES_hh_tesh!W30/RES_summary!W$19)</f>
        <v>8.4770687750300358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5.8176248889512543</v>
      </c>
      <c r="C31" s="72">
        <f>IF(RES_hh_tesh!C31=0,0,RES_hh_tesh!C31/RES_summary!C$19)</f>
        <v>6.0109236369850372</v>
      </c>
      <c r="D31" s="72">
        <f>IF(RES_hh_tesh!D31=0,0,RES_hh_tesh!D31/RES_summary!D$19)</f>
        <v>6.3700060195925508</v>
      </c>
      <c r="E31" s="72">
        <f>IF(RES_hh_tesh!E31=0,0,RES_hh_tesh!E31/RES_summary!E$19)</f>
        <v>6.0100402767901961</v>
      </c>
      <c r="F31" s="72">
        <f>IF(RES_hh_tesh!F31=0,0,RES_hh_tesh!F31/RES_summary!F$19)</f>
        <v>6.9477859722593172</v>
      </c>
      <c r="G31" s="72">
        <f>IF(RES_hh_tesh!G31=0,0,RES_hh_tesh!G31/RES_summary!G$19)</f>
        <v>6.621242903968084</v>
      </c>
      <c r="H31" s="72">
        <f>IF(RES_hh_tesh!H31=0,0,RES_hh_tesh!H31/RES_summary!H$19)</f>
        <v>6.6871847708300409</v>
      </c>
      <c r="I31" s="72">
        <f>IF(RES_hh_tesh!I31=0,0,RES_hh_tesh!I31/RES_summary!I$19)</f>
        <v>7.0643021048674832</v>
      </c>
      <c r="J31" s="72">
        <f>IF(RES_hh_tesh!J31=0,0,RES_hh_tesh!J31/RES_summary!J$19)</f>
        <v>7.1603514850646155</v>
      </c>
      <c r="K31" s="72">
        <f>IF(RES_hh_tesh!K31=0,0,RES_hh_tesh!K31/RES_summary!K$19)</f>
        <v>7.343108731914624</v>
      </c>
      <c r="L31" s="72">
        <f>IF(RES_hh_tesh!L31=0,0,RES_hh_tesh!L31/RES_summary!L$19)</f>
        <v>7.2029868410364566</v>
      </c>
      <c r="M31" s="72">
        <f>IF(RES_hh_tesh!M31=0,0,RES_hh_tesh!M31/RES_summary!M$19)</f>
        <v>7.4229594532610577</v>
      </c>
      <c r="N31" s="72">
        <f>IF(RES_hh_tesh!N31=0,0,RES_hh_tesh!N31/RES_summary!N$19)</f>
        <v>7.2798569948683935</v>
      </c>
      <c r="O31" s="72">
        <f>IF(RES_hh_tesh!O31=0,0,RES_hh_tesh!O31/RES_summary!O$19)</f>
        <v>6.7267782825753972</v>
      </c>
      <c r="P31" s="72">
        <f>IF(RES_hh_tesh!P31=0,0,RES_hh_tesh!P31/RES_summary!P$19)</f>
        <v>5.965888276608645</v>
      </c>
      <c r="Q31" s="72">
        <f>IF(RES_hh_tesh!Q31=0,0,RES_hh_tesh!Q31/RES_summary!Q$19)</f>
        <v>8.100276080122331</v>
      </c>
      <c r="R31" s="72">
        <f>IF(RES_hh_tesh!R31=0,0,RES_hh_tesh!R31/RES_summary!R$19)</f>
        <v>7.909026917302862</v>
      </c>
      <c r="S31" s="72">
        <f>IF(RES_hh_tesh!S31=0,0,RES_hh_tesh!S31/RES_summary!S$19)</f>
        <v>7.7178219188951012</v>
      </c>
      <c r="T31" s="72">
        <f>IF(RES_hh_tesh!T31=0,0,RES_hh_tesh!T31/RES_summary!T$19)</f>
        <v>7.4802672109835875</v>
      </c>
      <c r="U31" s="72">
        <f>IF(RES_hh_tesh!U31=0,0,RES_hh_tesh!U31/RES_summary!U$19)</f>
        <v>7.2587545170556558</v>
      </c>
      <c r="V31" s="72">
        <f>IF(RES_hh_tesh!V31=0,0,RES_hh_tesh!V31/RES_summary!V$19)</f>
        <v>8.8250722056713542</v>
      </c>
      <c r="W31" s="72">
        <f>IF(RES_hh_tesh!W31=0,0,RES_hh_tesh!W31/RES_summary!W$19)</f>
        <v>7.8601813034008536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6.0381803376406173</v>
      </c>
      <c r="C32" s="77">
        <f>IF(RES_hh_tesh!C32=0,0,RES_hh_tesh!C32/RES_summary!C$19)</f>
        <v>6.153052815892095</v>
      </c>
      <c r="D32" s="77">
        <f>IF(RES_hh_tesh!D32=0,0,RES_hh_tesh!D32/RES_summary!D$19)</f>
        <v>6.0764609274599923</v>
      </c>
      <c r="E32" s="77">
        <f>IF(RES_hh_tesh!E32=0,0,RES_hh_tesh!E32/RES_summary!E$19)</f>
        <v>6.1911486500065953</v>
      </c>
      <c r="F32" s="77">
        <f>IF(RES_hh_tesh!F32=0,0,RES_hh_tesh!F32/RES_summary!F$19)</f>
        <v>6.5430845767910881</v>
      </c>
      <c r="G32" s="77">
        <f>IF(RES_hh_tesh!G32=0,0,RES_hh_tesh!G32/RES_summary!G$19)</f>
        <v>6.6231362587751317</v>
      </c>
      <c r="H32" s="77">
        <f>IF(RES_hh_tesh!H32=0,0,RES_hh_tesh!H32/RES_summary!H$19)</f>
        <v>6.7408660017690076</v>
      </c>
      <c r="I32" s="77">
        <f>IF(RES_hh_tesh!I32=0,0,RES_hh_tesh!I32/RES_summary!I$19)</f>
        <v>6.9860747061020483</v>
      </c>
      <c r="J32" s="77">
        <f>IF(RES_hh_tesh!J32=0,0,RES_hh_tesh!J32/RES_summary!J$19)</f>
        <v>7.1939026822798571</v>
      </c>
      <c r="K32" s="77">
        <f>IF(RES_hh_tesh!K32=0,0,RES_hh_tesh!K32/RES_summary!K$19)</f>
        <v>7.2646215210262506</v>
      </c>
      <c r="L32" s="77">
        <f>IF(RES_hh_tesh!L32=0,0,RES_hh_tesh!L32/RES_summary!L$19)</f>
        <v>7.2601314917040334</v>
      </c>
      <c r="M32" s="77">
        <f>IF(RES_hh_tesh!M32=0,0,RES_hh_tesh!M32/RES_summary!M$19)</f>
        <v>7.6800858759181718</v>
      </c>
      <c r="N32" s="77">
        <f>IF(RES_hh_tesh!N32=0,0,RES_hh_tesh!N32/RES_summary!N$19)</f>
        <v>7.1561281489264319</v>
      </c>
      <c r="O32" s="77">
        <f>IF(RES_hh_tesh!O32=0,0,RES_hh_tesh!O32/RES_summary!O$19)</f>
        <v>6.8929723151472562</v>
      </c>
      <c r="P32" s="77">
        <f>IF(RES_hh_tesh!P32=0,0,RES_hh_tesh!P32/RES_summary!P$19)</f>
        <v>6.83689365201628</v>
      </c>
      <c r="Q32" s="77">
        <f>IF(RES_hh_tesh!Q32=0,0,RES_hh_tesh!Q32/RES_summary!Q$19)</f>
        <v>7.3492139001908292</v>
      </c>
      <c r="R32" s="77">
        <f>IF(RES_hh_tesh!R32=0,0,RES_hh_tesh!R32/RES_summary!R$19)</f>
        <v>7.4385538168006047</v>
      </c>
      <c r="S32" s="77">
        <f>IF(RES_hh_tesh!S32=0,0,RES_hh_tesh!S32/RES_summary!S$19)</f>
        <v>7.706982366856546</v>
      </c>
      <c r="T32" s="77">
        <f>IF(RES_hh_tesh!T32=0,0,RES_hh_tesh!T32/RES_summary!T$19)</f>
        <v>7.5697125754478156</v>
      </c>
      <c r="U32" s="77">
        <f>IF(RES_hh_tesh!U32=0,0,RES_hh_tesh!U32/RES_summary!U$19)</f>
        <v>7.503826346894634</v>
      </c>
      <c r="V32" s="77">
        <f>IF(RES_hh_tesh!V32=0,0,RES_hh_tesh!V32/RES_summary!V$19)</f>
        <v>7.8724462045063079</v>
      </c>
      <c r="W32" s="77">
        <f>IF(RES_hh_tesh!W32=0,0,RES_hh_tesh!W32/RES_summary!W$19)</f>
        <v>8.3781505468828605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4.9935815175972538</v>
      </c>
      <c r="C3" s="65">
        <f>IF(RES_hh_emih!C3=0,0,RES_hh_emih!C3/RES_summary!C$19)</f>
        <v>3.3675528662267662</v>
      </c>
      <c r="D3" s="65">
        <f>IF(RES_hh_emih!D3=0,0,RES_hh_emih!D3/RES_summary!D$19)</f>
        <v>6.1854280512733455</v>
      </c>
      <c r="E3" s="65">
        <f>IF(RES_hh_emih!E3=0,0,RES_hh_emih!E3/RES_summary!E$19)</f>
        <v>7.4210677762753923</v>
      </c>
      <c r="F3" s="65">
        <f>IF(RES_hh_emih!F3=0,0,RES_hh_emih!F3/RES_summary!F$19)</f>
        <v>5.8416521733508313</v>
      </c>
      <c r="G3" s="65">
        <f>IF(RES_hh_emih!G3=0,0,RES_hh_emih!G3/RES_summary!G$19)</f>
        <v>5.4388119364768412</v>
      </c>
      <c r="H3" s="65">
        <f>IF(RES_hh_emih!H3=0,0,RES_hh_emih!H3/RES_summary!H$19)</f>
        <v>6.0136643543515715</v>
      </c>
      <c r="I3" s="65">
        <f>IF(RES_hh_emih!I3=0,0,RES_hh_emih!I3/RES_summary!I$19)</f>
        <v>5.2823493997624693</v>
      </c>
      <c r="J3" s="65">
        <f>IF(RES_hh_emih!J3=0,0,RES_hh_emih!J3/RES_summary!J$19)</f>
        <v>5.0442953659903047</v>
      </c>
      <c r="K3" s="65">
        <f>IF(RES_hh_emih!K3=0,0,RES_hh_emih!K3/RES_summary!K$19)</f>
        <v>3.9649188576317766</v>
      </c>
      <c r="L3" s="65">
        <f>IF(RES_hh_emih!L3=0,0,RES_hh_emih!L3/RES_summary!L$19)</f>
        <v>5.0302734195406771</v>
      </c>
      <c r="M3" s="65">
        <f>IF(RES_hh_emih!M3=0,0,RES_hh_emih!M3/RES_summary!M$19)</f>
        <v>6.2725959272914231</v>
      </c>
      <c r="N3" s="65">
        <f>IF(RES_hh_emih!N3=0,0,RES_hh_emih!N3/RES_summary!N$19)</f>
        <v>5.9012511725560906</v>
      </c>
      <c r="O3" s="65">
        <f>IF(RES_hh_emih!O3=0,0,RES_hh_emih!O3/RES_summary!O$19)</f>
        <v>4.7615204176722479</v>
      </c>
      <c r="P3" s="65">
        <f>IF(RES_hh_emih!P3=0,0,RES_hh_emih!P3/RES_summary!P$19)</f>
        <v>3.4779693587609928</v>
      </c>
      <c r="Q3" s="65">
        <f>IF(RES_hh_emih!Q3=0,0,RES_hh_emih!Q3/RES_summary!Q$19)</f>
        <v>3.515556224097522</v>
      </c>
      <c r="R3" s="65">
        <f>IF(RES_hh_emih!R3=0,0,RES_hh_emih!R3/RES_summary!R$19)</f>
        <v>3.8141991796042323</v>
      </c>
      <c r="S3" s="65">
        <f>IF(RES_hh_emih!S3=0,0,RES_hh_emih!S3/RES_summary!S$19)</f>
        <v>3.95523128972847</v>
      </c>
      <c r="T3" s="65">
        <f>IF(RES_hh_emih!T3=0,0,RES_hh_emih!T3/RES_summary!T$19)</f>
        <v>3.1770782930665096</v>
      </c>
      <c r="U3" s="65">
        <f>IF(RES_hh_emih!U3=0,0,RES_hh_emih!U3/RES_summary!U$19)</f>
        <v>2.9353605739674733</v>
      </c>
      <c r="V3" s="65">
        <f>IF(RES_hh_emih!V3=0,0,RES_hh_emih!V3/RES_summary!V$19)</f>
        <v>2.9936812854426353</v>
      </c>
      <c r="W3" s="65">
        <f>IF(RES_hh_emih!W3=0,0,RES_hh_emih!W3/RES_summary!W$19)</f>
        <v>3.9127823687690015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4.6215997411336449</v>
      </c>
      <c r="C4" s="69">
        <f>IF(RES_hh_emih!C4=0,0,RES_hh_emih!C4/RES_summary!C$19)</f>
        <v>3.018772449849668</v>
      </c>
      <c r="D4" s="69">
        <f>IF(RES_hh_emih!D4=0,0,RES_hh_emih!D4/RES_summary!D$19)</f>
        <v>5.6798487590604472</v>
      </c>
      <c r="E4" s="69">
        <f>IF(RES_hh_emih!E4=0,0,RES_hh_emih!E4/RES_summary!E$19)</f>
        <v>6.797800986213419</v>
      </c>
      <c r="F4" s="69">
        <f>IF(RES_hh_emih!F4=0,0,RES_hh_emih!F4/RES_summary!F$19)</f>
        <v>5.2115544449599511</v>
      </c>
      <c r="G4" s="69">
        <f>IF(RES_hh_emih!G4=0,0,RES_hh_emih!G4/RES_summary!G$19)</f>
        <v>4.807929317581138</v>
      </c>
      <c r="H4" s="69">
        <f>IF(RES_hh_emih!H4=0,0,RES_hh_emih!H4/RES_summary!H$19)</f>
        <v>5.3237674248162241</v>
      </c>
      <c r="I4" s="69">
        <f>IF(RES_hh_emih!I4=0,0,RES_hh_emih!I4/RES_summary!I$19)</f>
        <v>4.6086860714229276</v>
      </c>
      <c r="J4" s="69">
        <f>IF(RES_hh_emih!J4=0,0,RES_hh_emih!J4/RES_summary!J$19)</f>
        <v>4.3956478841406428</v>
      </c>
      <c r="K4" s="69">
        <f>IF(RES_hh_emih!K4=0,0,RES_hh_emih!K4/RES_summary!K$19)</f>
        <v>3.3212566404733934</v>
      </c>
      <c r="L4" s="69">
        <f>IF(RES_hh_emih!L4=0,0,RES_hh_emih!L4/RES_summary!L$19)</f>
        <v>4.3887148829992579</v>
      </c>
      <c r="M4" s="69">
        <f>IF(RES_hh_emih!M4=0,0,RES_hh_emih!M4/RES_summary!M$19)</f>
        <v>5.5190546806073604</v>
      </c>
      <c r="N4" s="69">
        <f>IF(RES_hh_emih!N4=0,0,RES_hh_emih!N4/RES_summary!N$19)</f>
        <v>5.2125432018920019</v>
      </c>
      <c r="O4" s="69">
        <f>IF(RES_hh_emih!O4=0,0,RES_hh_emih!O4/RES_summary!O$19)</f>
        <v>4.1528436433381577</v>
      </c>
      <c r="P4" s="69">
        <f>IF(RES_hh_emih!P4=0,0,RES_hh_emih!P4/RES_summary!P$19)</f>
        <v>2.9561620969732321</v>
      </c>
      <c r="Q4" s="69">
        <f>IF(RES_hh_emih!Q4=0,0,RES_hh_emih!Q4/RES_summary!Q$19)</f>
        <v>2.9150951873993964</v>
      </c>
      <c r="R4" s="69">
        <f>IF(RES_hh_emih!R4=0,0,RES_hh_emih!R4/RES_summary!R$19)</f>
        <v>3.2693675025316984</v>
      </c>
      <c r="S4" s="69">
        <f>IF(RES_hh_emih!S4=0,0,RES_hh_emih!S4/RES_summary!S$19)</f>
        <v>3.44014535839844</v>
      </c>
      <c r="T4" s="69">
        <f>IF(RES_hh_emih!T4=0,0,RES_hh_emih!T4/RES_summary!T$19)</f>
        <v>2.6907237539438582</v>
      </c>
      <c r="U4" s="69">
        <f>IF(RES_hh_emih!U4=0,0,RES_hh_emih!U4/RES_summary!U$19)</f>
        <v>2.4770699609612645</v>
      </c>
      <c r="V4" s="69">
        <f>IF(RES_hh_emih!V4=0,0,RES_hh_emih!V4/RES_summary!V$19)</f>
        <v>2.5173392428156625</v>
      </c>
      <c r="W4" s="69">
        <f>IF(RES_hh_emih!W4=0,0,RES_hh_emih!W4/RES_summary!W$19)</f>
        <v>3.3899911266551026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26.689525085549086</v>
      </c>
      <c r="C5" s="72">
        <f>IF(RES_hh_emih!C5=0,0,RES_hh_emih!C5/RES_summary!C$19)</f>
        <v>17.457997589910605</v>
      </c>
      <c r="D5" s="72">
        <f>IF(RES_hh_emih!D5=0,0,RES_hh_emih!D5/RES_summary!D$19)</f>
        <v>32.062258480228294</v>
      </c>
      <c r="E5" s="72">
        <f>IF(RES_hh_emih!E5=0,0,RES_hh_emih!E5/RES_summary!E$19)</f>
        <v>37.699871091389035</v>
      </c>
      <c r="F5" s="72">
        <f>IF(RES_hh_emih!F5=0,0,RES_hh_emih!F5/RES_summary!F$19)</f>
        <v>28.101654375695464</v>
      </c>
      <c r="G5" s="72">
        <f>IF(RES_hh_emih!G5=0,0,RES_hh_emih!G5/RES_summary!G$19)</f>
        <v>25.622247399285879</v>
      </c>
      <c r="H5" s="72">
        <f>IF(RES_hh_emih!H5=0,0,RES_hh_emih!H5/RES_summary!H$19)</f>
        <v>29.085947308991486</v>
      </c>
      <c r="I5" s="72">
        <f>IF(RES_hh_emih!I5=0,0,RES_hh_emih!I5/RES_summary!I$19)</f>
        <v>26.985244354581393</v>
      </c>
      <c r="J5" s="72">
        <f>IF(RES_hh_emih!J5=0,0,RES_hh_emih!J5/RES_summary!J$19)</f>
        <v>27.637482015189551</v>
      </c>
      <c r="K5" s="72">
        <f>IF(RES_hh_emih!K5=0,0,RES_hh_emih!K5/RES_summary!K$19)</f>
        <v>20.752797607888443</v>
      </c>
      <c r="L5" s="72">
        <f>IF(RES_hh_emih!L5=0,0,RES_hh_emih!L5/RES_summary!L$19)</f>
        <v>28.415921430061442</v>
      </c>
      <c r="M5" s="72">
        <f>IF(RES_hh_emih!M5=0,0,RES_hh_emih!M5/RES_summary!M$19)</f>
        <v>34.794436395016142</v>
      </c>
      <c r="N5" s="72">
        <f>IF(RES_hh_emih!N5=0,0,RES_hh_emih!N5/RES_summary!N$19)</f>
        <v>33.764434616010021</v>
      </c>
      <c r="O5" s="72">
        <f>IF(RES_hh_emih!O5=0,0,RES_hh_emih!O5/RES_summary!O$19)</f>
        <v>28.516740137022474</v>
      </c>
      <c r="P5" s="72">
        <f>IF(RES_hh_emih!P5=0,0,RES_hh_emih!P5/RES_summary!P$19)</f>
        <v>21.941368315778959</v>
      </c>
      <c r="Q5" s="72">
        <f>IF(RES_hh_emih!Q5=0,0,RES_hh_emih!Q5/RES_summary!Q$19)</f>
        <v>22.87807584768014</v>
      </c>
      <c r="R5" s="72">
        <f>IF(RES_hh_emih!R5=0,0,RES_hh_emih!R5/RES_summary!R$19)</f>
        <v>25.644018240584053</v>
      </c>
      <c r="S5" s="72">
        <f>IF(RES_hh_emih!S5=0,0,RES_hh_emih!S5/RES_summary!S$19)</f>
        <v>26.905802668571766</v>
      </c>
      <c r="T5" s="72">
        <f>IF(RES_hh_emih!T5=0,0,RES_hh_emih!T5/RES_summary!T$19)</f>
        <v>21.63495656973728</v>
      </c>
      <c r="U5" s="72">
        <f>IF(RES_hh_emih!U5=0,0,RES_hh_emih!U5/RES_summary!U$19)</f>
        <v>20.812715474867272</v>
      </c>
      <c r="V5" s="72">
        <f>IF(RES_hh_emih!V5=0,0,RES_hh_emih!V5/RES_summary!V$19)</f>
        <v>19.966355928086582</v>
      </c>
      <c r="W5" s="72">
        <f>IF(RES_hh_emih!W5=0,0,RES_hh_emih!W5/RES_summary!W$19)</f>
        <v>28.685096116743424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20.00157874758472</v>
      </c>
      <c r="C6" s="72">
        <f>IF(RES_hh_emih!C6=0,0,RES_hh_emih!C6/RES_summary!C$19)</f>
        <v>20.798474014499309</v>
      </c>
      <c r="D6" s="72">
        <f>IF(RES_hh_emih!D6=0,0,RES_hh_emih!D6/RES_summary!D$19)</f>
        <v>22.012675320292036</v>
      </c>
      <c r="E6" s="72">
        <f>IF(RES_hh_emih!E6=0,0,RES_hh_emih!E6/RES_summary!E$19)</f>
        <v>21.921672961997022</v>
      </c>
      <c r="F6" s="72">
        <f>IF(RES_hh_emih!F6=0,0,RES_hh_emih!F6/RES_summary!F$19)</f>
        <v>21.98668166724482</v>
      </c>
      <c r="G6" s="72">
        <f>IF(RES_hh_emih!G6=0,0,RES_hh_emih!G6/RES_summary!G$19)</f>
        <v>21.431491279999559</v>
      </c>
      <c r="H6" s="72">
        <f>IF(RES_hh_emih!H6=0,0,RES_hh_emih!H6/RES_summary!H$19)</f>
        <v>20.881311323585326</v>
      </c>
      <c r="I6" s="72">
        <f>IF(RES_hh_emih!I6=0,0,RES_hh_emih!I6/RES_summary!I$19)</f>
        <v>20.073453111358464</v>
      </c>
      <c r="J6" s="72">
        <f>IF(RES_hh_emih!J6=0,0,RES_hh_emih!J6/RES_summary!J$19)</f>
        <v>18.787759435566642</v>
      </c>
      <c r="K6" s="72">
        <f>IF(RES_hh_emih!K6=0,0,RES_hh_emih!K6/RES_summary!K$19)</f>
        <v>10.897693467886421</v>
      </c>
      <c r="L6" s="72">
        <f>IF(RES_hh_emih!L6=0,0,RES_hh_emih!L6/RES_summary!L$19)</f>
        <v>6.6804671528137245</v>
      </c>
      <c r="M6" s="72">
        <f>IF(RES_hh_emih!M6=0,0,RES_hh_emih!M6/RES_summary!M$19)</f>
        <v>29.674291508322327</v>
      </c>
      <c r="N6" s="72">
        <f>IF(RES_hh_emih!N6=0,0,RES_hh_emih!N6/RES_summary!N$19)</f>
        <v>19.121266786299998</v>
      </c>
      <c r="O6" s="72">
        <f>IF(RES_hh_emih!O6=0,0,RES_hh_emih!O6/RES_summary!O$19)</f>
        <v>15.078659476549371</v>
      </c>
      <c r="P6" s="72">
        <f>IF(RES_hh_emih!P6=0,0,RES_hh_emih!P6/RES_summary!P$19)</f>
        <v>9.6911506314243159</v>
      </c>
      <c r="Q6" s="72">
        <f>IF(RES_hh_emih!Q6=0,0,RES_hh_emih!Q6/RES_summary!Q$19)</f>
        <v>29.077022272297977</v>
      </c>
      <c r="R6" s="72">
        <f>IF(RES_hh_emih!R6=0,0,RES_hh_emih!R6/RES_summary!R$19)</f>
        <v>23.573976073344738</v>
      </c>
      <c r="S6" s="72">
        <f>IF(RES_hh_emih!S6=0,0,RES_hh_emih!S6/RES_summary!S$19)</f>
        <v>15.866626336229741</v>
      </c>
      <c r="T6" s="72">
        <f>IF(RES_hh_emih!T6=0,0,RES_hh_emih!T6/RES_summary!T$19)</f>
        <v>15.417702385700915</v>
      </c>
      <c r="U6" s="72">
        <f>IF(RES_hh_emih!U6=0,0,RES_hh_emih!U6/RES_summary!U$19)</f>
        <v>15.607873114073954</v>
      </c>
      <c r="V6" s="72">
        <f>IF(RES_hh_emih!V6=0,0,RES_hh_emih!V6/RES_summary!V$19)</f>
        <v>17.229079126966774</v>
      </c>
      <c r="W6" s="72">
        <f>IF(RES_hh_emih!W6=0,0,RES_hh_emih!W6/RES_summary!W$19)</f>
        <v>17.939418637794283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28.4546567257762</v>
      </c>
      <c r="C7" s="72">
        <f>IF(RES_hh_emih!C7=0,0,RES_hh_emih!C7/RES_summary!C$19)</f>
        <v>23.881164486237765</v>
      </c>
      <c r="D7" s="72">
        <f>IF(RES_hh_emih!D7=0,0,RES_hh_emih!D7/RES_summary!D$19)</f>
        <v>26.53733091156527</v>
      </c>
      <c r="E7" s="72">
        <f>IF(RES_hh_emih!E7=0,0,RES_hh_emih!E7/RES_summary!E$19)</f>
        <v>30.485282974638384</v>
      </c>
      <c r="F7" s="72">
        <f>IF(RES_hh_emih!F7=0,0,RES_hh_emih!F7/RES_summary!F$19)</f>
        <v>34.096345937159604</v>
      </c>
      <c r="G7" s="72">
        <f>IF(RES_hh_emih!G7=0,0,RES_hh_emih!G7/RES_summary!G$19)</f>
        <v>15.818351161491661</v>
      </c>
      <c r="H7" s="72">
        <f>IF(RES_hh_emih!H7=0,0,RES_hh_emih!H7/RES_summary!H$19)</f>
        <v>34.850095411022188</v>
      </c>
      <c r="I7" s="72">
        <f>IF(RES_hh_emih!I7=0,0,RES_hh_emih!I7/RES_summary!I$19)</f>
        <v>18.428856997782969</v>
      </c>
      <c r="J7" s="72">
        <f>IF(RES_hh_emih!J7=0,0,RES_hh_emih!J7/RES_summary!J$19)</f>
        <v>19.541423922223402</v>
      </c>
      <c r="K7" s="72">
        <f>IF(RES_hh_emih!K7=0,0,RES_hh_emih!K7/RES_summary!K$19)</f>
        <v>36.777596450823907</v>
      </c>
      <c r="L7" s="72">
        <f>IF(RES_hh_emih!L7=0,0,RES_hh_emih!L7/RES_summary!L$19)</f>
        <v>37.691222200550897</v>
      </c>
      <c r="M7" s="72">
        <f>IF(RES_hh_emih!M7=0,0,RES_hh_emih!M7/RES_summary!M$19)</f>
        <v>21.328462011088675</v>
      </c>
      <c r="N7" s="72">
        <f>IF(RES_hh_emih!N7=0,0,RES_hh_emih!N7/RES_summary!N$19)</f>
        <v>23.897300328120835</v>
      </c>
      <c r="O7" s="72">
        <f>IF(RES_hh_emih!O7=0,0,RES_hh_emih!O7/RES_summary!O$19)</f>
        <v>26.609245434804599</v>
      </c>
      <c r="P7" s="72">
        <f>IF(RES_hh_emih!P7=0,0,RES_hh_emih!P7/RES_summary!P$19)</f>
        <v>32.396792077599699</v>
      </c>
      <c r="Q7" s="72">
        <f>IF(RES_hh_emih!Q7=0,0,RES_hh_emih!Q7/RES_summary!Q$19)</f>
        <v>0</v>
      </c>
      <c r="R7" s="72">
        <f>IF(RES_hh_emih!R7=0,0,RES_hh_emih!R7/RES_summary!R$19)</f>
        <v>0</v>
      </c>
      <c r="S7" s="72">
        <f>IF(RES_hh_emih!S7=0,0,RES_hh_emih!S7/RES_summary!S$19)</f>
        <v>0</v>
      </c>
      <c r="T7" s="72">
        <f>IF(RES_hh_emih!T7=0,0,RES_hh_emih!T7/RES_summary!T$19)</f>
        <v>0</v>
      </c>
      <c r="U7" s="72">
        <f>IF(RES_hh_emih!U7=0,0,RES_hh_emih!U7/RES_summary!U$19)</f>
        <v>0</v>
      </c>
      <c r="V7" s="72">
        <f>IF(RES_hh_emih!V7=0,0,RES_hh_emih!V7/RES_summary!V$19)</f>
        <v>0</v>
      </c>
      <c r="W7" s="72">
        <f>IF(RES_hh_emih!W7=0,0,RES_hh_emih!W7/RES_summary!W$19)</f>
        <v>0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7.9868137039859883</v>
      </c>
      <c r="C8" s="72">
        <f>IF(RES_hh_emih!C8=0,0,RES_hh_emih!C8/RES_summary!C$19)</f>
        <v>16.182304246964527</v>
      </c>
      <c r="D8" s="72">
        <f>IF(RES_hh_emih!D8=0,0,RES_hh_emih!D8/RES_summary!D$19)</f>
        <v>10.859433443256622</v>
      </c>
      <c r="E8" s="72">
        <f>IF(RES_hh_emih!E8=0,0,RES_hh_emih!E8/RES_summary!E$19)</f>
        <v>11.950151435903745</v>
      </c>
      <c r="F8" s="72">
        <f>IF(RES_hh_emih!F8=0,0,RES_hh_emih!F8/RES_summary!F$19)</f>
        <v>10.636190222555188</v>
      </c>
      <c r="G8" s="72">
        <f>IF(RES_hh_emih!G8=0,0,RES_hh_emih!G8/RES_summary!G$19)</f>
        <v>13.823197014394259</v>
      </c>
      <c r="H8" s="72">
        <f>IF(RES_hh_emih!H8=0,0,RES_hh_emih!H8/RES_summary!H$19)</f>
        <v>15.577832426223473</v>
      </c>
      <c r="I8" s="72">
        <f>IF(RES_hh_emih!I8=0,0,RES_hh_emih!I8/RES_summary!I$19)</f>
        <v>14.747722559459655</v>
      </c>
      <c r="J8" s="72">
        <f>IF(RES_hh_emih!J8=0,0,RES_hh_emih!J8/RES_summary!J$19)</f>
        <v>14.416506175194886</v>
      </c>
      <c r="K8" s="72">
        <f>IF(RES_hh_emih!K8=0,0,RES_hh_emih!K8/RES_summary!K$19)</f>
        <v>16.305900213761966</v>
      </c>
      <c r="L8" s="72">
        <f>IF(RES_hh_emih!L8=0,0,RES_hh_emih!L8/RES_summary!L$19)</f>
        <v>15.874072584429864</v>
      </c>
      <c r="M8" s="72">
        <f>IF(RES_hh_emih!M8=0,0,RES_hh_emih!M8/RES_summary!M$19)</f>
        <v>18.174179868207432</v>
      </c>
      <c r="N8" s="72">
        <f>IF(RES_hh_emih!N8=0,0,RES_hh_emih!N8/RES_summary!N$19)</f>
        <v>17.722117956912744</v>
      </c>
      <c r="O8" s="72">
        <f>IF(RES_hh_emih!O8=0,0,RES_hh_emih!O8/RES_summary!O$19)</f>
        <v>14.902172026854904</v>
      </c>
      <c r="P8" s="72">
        <f>IF(RES_hh_emih!P8=0,0,RES_hh_emih!P8/RES_summary!P$19)</f>
        <v>14.032631743645467</v>
      </c>
      <c r="Q8" s="72">
        <f>IF(RES_hh_emih!Q8=0,0,RES_hh_emih!Q8/RES_summary!Q$19)</f>
        <v>13.593192062194207</v>
      </c>
      <c r="R8" s="72">
        <f>IF(RES_hh_emih!R8=0,0,RES_hh_emih!R8/RES_summary!R$19)</f>
        <v>13.439577474913786</v>
      </c>
      <c r="S8" s="72">
        <f>IF(RES_hh_emih!S8=0,0,RES_hh_emih!S8/RES_summary!S$19)</f>
        <v>13.746469335169833</v>
      </c>
      <c r="T8" s="72">
        <f>IF(RES_hh_emih!T8=0,0,RES_hh_emih!T8/RES_summary!T$19)</f>
        <v>13.390778098011968</v>
      </c>
      <c r="U8" s="72">
        <f>IF(RES_hh_emih!U8=0,0,RES_hh_emih!U8/RES_summary!U$19)</f>
        <v>11.966473813445331</v>
      </c>
      <c r="V8" s="72">
        <f>IF(RES_hh_emih!V8=0,0,RES_hh_emih!V8/RES_summary!V$19)</f>
        <v>13.31170673160894</v>
      </c>
      <c r="W8" s="72">
        <f>IF(RES_hh_emih!W8=0,0,RES_hh_emih!W8/RES_summary!W$19)</f>
        <v>14.248543306828426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3.9858636787170006E-2</v>
      </c>
      <c r="C17" s="69">
        <f>IF(RES_hh_emih!C17=0,0,RES_hh_emih!C17/RES_summary!C$19)</f>
        <v>3.7150582248287232E-2</v>
      </c>
      <c r="D17" s="69">
        <f>IF(RES_hh_emih!D17=0,0,RES_hh_emih!D17/RES_summary!D$19)</f>
        <v>4.8511792003395934E-2</v>
      </c>
      <c r="E17" s="69">
        <f>IF(RES_hh_emih!E17=0,0,RES_hh_emih!E17/RES_summary!E$19)</f>
        <v>5.6690726710463601E-2</v>
      </c>
      <c r="F17" s="69">
        <f>IF(RES_hh_emih!F17=0,0,RES_hh_emih!F17/RES_summary!F$19)</f>
        <v>5.7824958945340302E-2</v>
      </c>
      <c r="G17" s="69">
        <f>IF(RES_hh_emih!G17=0,0,RES_hh_emih!G17/RES_summary!G$19)</f>
        <v>7.174325196404259E-2</v>
      </c>
      <c r="H17" s="69">
        <f>IF(RES_hh_emih!H17=0,0,RES_hh_emih!H17/RES_summary!H$19)</f>
        <v>8.9680438650640834E-2</v>
      </c>
      <c r="I17" s="69">
        <f>IF(RES_hh_emih!I17=0,0,RES_hh_emih!I17/RES_summary!I$19)</f>
        <v>0.1037800815213666</v>
      </c>
      <c r="J17" s="69">
        <f>IF(RES_hh_emih!J17=0,0,RES_hh_emih!J17/RES_summary!J$19)</f>
        <v>0.11935764700764388</v>
      </c>
      <c r="K17" s="69">
        <f>IF(RES_hh_emih!K17=0,0,RES_hh_emih!K17/RES_summary!K$19)</f>
        <v>0.13207747703596665</v>
      </c>
      <c r="L17" s="69">
        <f>IF(RES_hh_emih!L17=0,0,RES_hh_emih!L17/RES_summary!L$19)</f>
        <v>0.14255077071364733</v>
      </c>
      <c r="M17" s="69">
        <f>IF(RES_hh_emih!M17=0,0,RES_hh_emih!M17/RES_summary!M$19)</f>
        <v>0.16424183998542058</v>
      </c>
      <c r="N17" s="69">
        <f>IF(RES_hh_emih!N17=0,0,RES_hh_emih!N17/RES_summary!N$19)</f>
        <v>0.15307814720705057</v>
      </c>
      <c r="O17" s="69">
        <f>IF(RES_hh_emih!O17=0,0,RES_hh_emih!O17/RES_summary!O$19)</f>
        <v>0.12517442908202625</v>
      </c>
      <c r="P17" s="69">
        <f>IF(RES_hh_emih!P17=0,0,RES_hh_emih!P17/RES_summary!P$19)</f>
        <v>0.10588394537497484</v>
      </c>
      <c r="Q17" s="69">
        <f>IF(RES_hh_emih!Q17=0,0,RES_hh_emih!Q17/RES_summary!Q$19)</f>
        <v>0.14035121004294501</v>
      </c>
      <c r="R17" s="69">
        <f>IF(RES_hh_emih!R17=0,0,RES_hh_emih!R17/RES_summary!R$19)</f>
        <v>0.15408429962859582</v>
      </c>
      <c r="S17" s="69">
        <f>IF(RES_hh_emih!S17=0,0,RES_hh_emih!S17/RES_summary!S$19)</f>
        <v>0.15753044064607069</v>
      </c>
      <c r="T17" s="69">
        <f>IF(RES_hh_emih!T17=0,0,RES_hh_emih!T17/RES_summary!T$19)</f>
        <v>0.15971635938366582</v>
      </c>
      <c r="U17" s="69">
        <f>IF(RES_hh_emih!U17=0,0,RES_hh_emih!U17/RES_summary!U$19)</f>
        <v>0.1612054762437849</v>
      </c>
      <c r="V17" s="69">
        <f>IF(RES_hh_emih!V17=0,0,RES_hh_emih!V17/RES_summary!V$19)</f>
        <v>0.17174002509334399</v>
      </c>
      <c r="W17" s="69">
        <f>IF(RES_hh_emih!W17=0,0,RES_hh_emih!W17/RES_summary!W$19)</f>
        <v>0.19765436855676619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6.2548257047515436</v>
      </c>
      <c r="C18" s="72">
        <f>IF(RES_hh_emih!C18=0,0,RES_hh_emih!C18/RES_summary!C$19)</f>
        <v>4.9608328825822783</v>
      </c>
      <c r="D18" s="72">
        <f>IF(RES_hh_emih!D18=0,0,RES_hh_emih!D18/RES_summary!D$19)</f>
        <v>6.2677564531076104</v>
      </c>
      <c r="E18" s="72">
        <f>IF(RES_hh_emih!E18=0,0,RES_hh_emih!E18/RES_summary!E$19)</f>
        <v>6.6025559989969151</v>
      </c>
      <c r="F18" s="72">
        <f>IF(RES_hh_emih!F18=0,0,RES_hh_emih!F18/RES_summary!F$19)</f>
        <v>5.8248093089099813</v>
      </c>
      <c r="G18" s="72">
        <f>IF(RES_hh_emih!G18=0,0,RES_hh_emih!G18/RES_summary!G$19)</f>
        <v>6.0385335709014312</v>
      </c>
      <c r="H18" s="72">
        <f>IF(RES_hh_emih!H18=0,0,RES_hh_emih!H18/RES_summary!H$19)</f>
        <v>6.501965081474272</v>
      </c>
      <c r="I18" s="72">
        <f>IF(RES_hh_emih!I18=0,0,RES_hh_emih!I18/RES_summary!I$19)</f>
        <v>6.6453637582378269</v>
      </c>
      <c r="J18" s="72">
        <f>IF(RES_hh_emih!J18=0,0,RES_hh_emih!J18/RES_summary!J$19)</f>
        <v>7.172959294587498</v>
      </c>
      <c r="K18" s="72">
        <f>IF(RES_hh_emih!K18=0,0,RES_hh_emih!K18/RES_summary!K$19)</f>
        <v>5.5616348938373958</v>
      </c>
      <c r="L18" s="72">
        <f>IF(RES_hh_emih!L18=0,0,RES_hh_emih!L18/RES_summary!L$19)</f>
        <v>7.3160591372373789</v>
      </c>
      <c r="M18" s="72">
        <f>IF(RES_hh_emih!M18=0,0,RES_hh_emih!M18/RES_summary!M$19)</f>
        <v>9.0254849679378584</v>
      </c>
      <c r="N18" s="72">
        <f>IF(RES_hh_emih!N18=0,0,RES_hh_emih!N18/RES_summary!N$19)</f>
        <v>8.7478489776627377</v>
      </c>
      <c r="O18" s="72">
        <f>IF(RES_hh_emih!O18=0,0,RES_hh_emih!O18/RES_summary!O$19)</f>
        <v>7.2007165692644195</v>
      </c>
      <c r="P18" s="72">
        <f>IF(RES_hh_emih!P18=0,0,RES_hh_emih!P18/RES_summary!P$19)</f>
        <v>5.0279178053402438</v>
      </c>
      <c r="Q18" s="72">
        <f>IF(RES_hh_emih!Q18=0,0,RES_hh_emih!Q18/RES_summary!Q$19)</f>
        <v>6.4392298519970481</v>
      </c>
      <c r="R18" s="72">
        <f>IF(RES_hh_emih!R18=0,0,RES_hh_emih!R18/RES_summary!R$19)</f>
        <v>7.0516848687037887</v>
      </c>
      <c r="S18" s="72">
        <f>IF(RES_hh_emih!S18=0,0,RES_hh_emih!S18/RES_summary!S$19)</f>
        <v>7.4049785257972189</v>
      </c>
      <c r="T18" s="72">
        <f>IF(RES_hh_emih!T18=0,0,RES_hh_emih!T18/RES_summary!T$19)</f>
        <v>6.0487924579011247</v>
      </c>
      <c r="U18" s="72">
        <f>IF(RES_hh_emih!U18=0,0,RES_hh_emih!U18/RES_summary!U$19)</f>
        <v>5.6998174959626651</v>
      </c>
      <c r="V18" s="72">
        <f>IF(RES_hh_emih!V18=0,0,RES_hh_emih!V18/RES_summary!V$19)</f>
        <v>5.4352100736735212</v>
      </c>
      <c r="W18" s="72">
        <f>IF(RES_hh_emih!W18=0,0,RES_hh_emih!W18/RES_summary!W$19)</f>
        <v>7.9151701904145444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4.2239696880195652</v>
      </c>
      <c r="C19" s="72">
        <f>IF(RES_hh_emih!C19=0,0,RES_hh_emih!C19/RES_summary!C$19)</f>
        <v>4.3882144566225687</v>
      </c>
      <c r="D19" s="72">
        <f>IF(RES_hh_emih!D19=0,0,RES_hh_emih!D19/RES_summary!D$19)</f>
        <v>4.1784052461374337</v>
      </c>
      <c r="E19" s="72">
        <f>IF(RES_hh_emih!E19=0,0,RES_hh_emih!E19/RES_summary!E$19)</f>
        <v>4.3142791758250079</v>
      </c>
      <c r="F19" s="72">
        <f>IF(RES_hh_emih!F19=0,0,RES_hh_emih!F19/RES_summary!F$19)</f>
        <v>4.3712742263516349</v>
      </c>
      <c r="G19" s="72">
        <f>IF(RES_hh_emih!G19=0,0,RES_hh_emih!G19/RES_summary!G$19)</f>
        <v>4.4704654616322594</v>
      </c>
      <c r="H19" s="72">
        <f>IF(RES_hh_emih!H19=0,0,RES_hh_emih!H19/RES_summary!H$19)</f>
        <v>4.5855092098765642</v>
      </c>
      <c r="I19" s="72">
        <f>IF(RES_hh_emih!I19=0,0,RES_hh_emih!I19/RES_summary!I$19)</f>
        <v>4.6952365492364319</v>
      </c>
      <c r="J19" s="72">
        <f>IF(RES_hh_emih!J19=0,0,RES_hh_emih!J19/RES_summary!J$19)</f>
        <v>4.9312778837956888</v>
      </c>
      <c r="K19" s="72">
        <f>IF(RES_hh_emih!K19=0,0,RES_hh_emih!K19/RES_summary!K$19)</f>
        <v>5.1829661898352022</v>
      </c>
      <c r="L19" s="72">
        <f>IF(RES_hh_emih!L19=0,0,RES_hh_emih!L19/RES_summary!L$19)</f>
        <v>5.3503664945298262</v>
      </c>
      <c r="M19" s="72">
        <f>IF(RES_hh_emih!M19=0,0,RES_hh_emih!M19/RES_summary!M$19)</f>
        <v>5.5513634173494397</v>
      </c>
      <c r="N19" s="72">
        <f>IF(RES_hh_emih!N19=0,0,RES_hh_emih!N19/RES_summary!N$19)</f>
        <v>5.2565758675372871</v>
      </c>
      <c r="O19" s="72">
        <f>IF(RES_hh_emih!O19=0,0,RES_hh_emih!O19/RES_summary!O$19)</f>
        <v>4.9487943143070909</v>
      </c>
      <c r="P19" s="72">
        <f>IF(RES_hh_emih!P19=0,0,RES_hh_emih!P19/RES_summary!P$19)</f>
        <v>4.9585460678331854</v>
      </c>
      <c r="Q19" s="72">
        <f>IF(RES_hh_emih!Q19=0,0,RES_hh_emih!Q19/RES_summary!Q$19)</f>
        <v>4.9231666643677574</v>
      </c>
      <c r="R19" s="72">
        <f>IF(RES_hh_emih!R19=0,0,RES_hh_emih!R19/RES_summary!R$19)</f>
        <v>4.5458664613786794</v>
      </c>
      <c r="S19" s="72">
        <f>IF(RES_hh_emih!S19=0,0,RES_hh_emih!S19/RES_summary!S$19)</f>
        <v>4.6167112712957783</v>
      </c>
      <c r="T19" s="72">
        <f>IF(RES_hh_emih!T19=0,0,RES_hh_emih!T19/RES_summary!T$19)</f>
        <v>4.5910538879288119</v>
      </c>
      <c r="U19" s="72">
        <f>IF(RES_hh_emih!U19=0,0,RES_hh_emih!U19/RES_summary!U$19)</f>
        <v>4.2798048636564809</v>
      </c>
      <c r="V19" s="72">
        <f>IF(RES_hh_emih!V19=0,0,RES_hh_emih!V19/RES_summary!V$19)</f>
        <v>4.4550691643963463</v>
      </c>
      <c r="W19" s="72">
        <f>IF(RES_hh_emih!W19=0,0,RES_hh_emih!W19/RES_summary!W$19)</f>
        <v>4.5752218822789983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2.6770956496101017</v>
      </c>
      <c r="C21" s="72">
        <f>IF(RES_hh_emih!C21=0,0,RES_hh_emih!C21/RES_summary!C$19)</f>
        <v>4.282683979947123</v>
      </c>
      <c r="D21" s="72">
        <f>IF(RES_hh_emih!D21=0,0,RES_hh_emih!D21/RES_summary!D$19)</f>
        <v>2.5298168945272161</v>
      </c>
      <c r="E21" s="72">
        <f>IF(RES_hh_emih!E21=0,0,RES_hh_emih!E21/RES_summary!E$19)</f>
        <v>2.5838451030812783</v>
      </c>
      <c r="F21" s="72">
        <f>IF(RES_hh_emih!F21=0,0,RES_hh_emih!F21/RES_summary!F$19)</f>
        <v>2.5936961608242548</v>
      </c>
      <c r="G21" s="72">
        <f>IF(RES_hh_emih!G21=0,0,RES_hh_emih!G21/RES_summary!G$19)</f>
        <v>3.6172853070454436</v>
      </c>
      <c r="H21" s="72">
        <f>IF(RES_hh_emih!H21=0,0,RES_hh_emih!H21/RES_summary!H$19)</f>
        <v>3.8876456118577298</v>
      </c>
      <c r="I21" s="72">
        <f>IF(RES_hh_emih!I21=0,0,RES_hh_emih!I21/RES_summary!I$19)</f>
        <v>4.0374128172635979</v>
      </c>
      <c r="J21" s="72">
        <f>IF(RES_hh_emih!J21=0,0,RES_hh_emih!J21/RES_summary!J$19)</f>
        <v>4.1718405806665251</v>
      </c>
      <c r="K21" s="72">
        <f>IF(RES_hh_emih!K21=0,0,RES_hh_emih!K21/RES_summary!K$19)</f>
        <v>5.0259531374522908</v>
      </c>
      <c r="L21" s="72">
        <f>IF(RES_hh_emih!L21=0,0,RES_hh_emih!L21/RES_summary!L$19)</f>
        <v>4.4866161417872332</v>
      </c>
      <c r="M21" s="72">
        <f>IF(RES_hh_emih!M21=0,0,RES_hh_emih!M21/RES_summary!M$19)</f>
        <v>4.8096086834425291</v>
      </c>
      <c r="N21" s="72">
        <f>IF(RES_hh_emih!N21=0,0,RES_hh_emih!N21/RES_summary!N$19)</f>
        <v>4.6798125468367999</v>
      </c>
      <c r="O21" s="72">
        <f>IF(RES_hh_emih!O21=0,0,RES_hh_emih!O21/RES_summary!O$19)</f>
        <v>3.8169429988789072</v>
      </c>
      <c r="P21" s="72">
        <f>IF(RES_hh_emih!P21=0,0,RES_hh_emih!P21/RES_summary!P$19)</f>
        <v>3.3515342071027474</v>
      </c>
      <c r="Q21" s="72">
        <f>IF(RES_hh_emih!Q21=0,0,RES_hh_emih!Q21/RES_summary!Q$19)</f>
        <v>4.2414755588571875</v>
      </c>
      <c r="R21" s="72">
        <f>IF(RES_hh_emih!R21=0,0,RES_hh_emih!R21/RES_summary!R$19)</f>
        <v>4.0137696782171357</v>
      </c>
      <c r="S21" s="72">
        <f>IF(RES_hh_emih!S21=0,0,RES_hh_emih!S21/RES_summary!S$19)</f>
        <v>3.6714264021539873</v>
      </c>
      <c r="T21" s="72">
        <f>IF(RES_hh_emih!T21=0,0,RES_hh_emih!T21/RES_summary!T$19)</f>
        <v>3.8630009989629839</v>
      </c>
      <c r="U21" s="72">
        <f>IF(RES_hh_emih!U21=0,0,RES_hh_emih!U21/RES_summary!U$19)</f>
        <v>3.6950759449426318</v>
      </c>
      <c r="V21" s="72">
        <f>IF(RES_hh_emih!V21=0,0,RES_hh_emih!V21/RES_summary!V$19)</f>
        <v>3.7693422822003209</v>
      </c>
      <c r="W21" s="72">
        <f>IF(RES_hh_emih!W21=0,0,RES_hh_emih!W21/RES_summary!W$19)</f>
        <v>3.9725479262862984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0.33212313967643931</v>
      </c>
      <c r="C27" s="69">
        <f>IF(RES_hh_emih!C27=0,0,RES_hh_emih!C27/RES_summary!C$19)</f>
        <v>0.31162983412881107</v>
      </c>
      <c r="D27" s="69">
        <f>IF(RES_hh_emih!D27=0,0,RES_hh_emih!D27/RES_summary!D$19)</f>
        <v>0.45706750020950199</v>
      </c>
      <c r="E27" s="69">
        <f>IF(RES_hh_emih!E27=0,0,RES_hh_emih!E27/RES_summary!E$19)</f>
        <v>0.56657606335151034</v>
      </c>
      <c r="F27" s="69">
        <f>IF(RES_hh_emih!F27=0,0,RES_hh_emih!F27/RES_summary!F$19)</f>
        <v>0.57227276944554051</v>
      </c>
      <c r="G27" s="69">
        <f>IF(RES_hh_emih!G27=0,0,RES_hh_emih!G27/RES_summary!G$19)</f>
        <v>0.55913936693165966</v>
      </c>
      <c r="H27" s="69">
        <f>IF(RES_hh_emih!H27=0,0,RES_hh_emih!H27/RES_summary!H$19)</f>
        <v>0.60021649088470697</v>
      </c>
      <c r="I27" s="69">
        <f>IF(RES_hh_emih!I27=0,0,RES_hh_emih!I27/RES_summary!I$19)</f>
        <v>0.56988324681817504</v>
      </c>
      <c r="J27" s="69">
        <f>IF(RES_hh_emih!J27=0,0,RES_hh_emih!J27/RES_summary!J$19)</f>
        <v>0.52928983484201775</v>
      </c>
      <c r="K27" s="69">
        <f>IF(RES_hh_emih!K27=0,0,RES_hh_emih!K27/RES_summary!K$19)</f>
        <v>0.51158474012241628</v>
      </c>
      <c r="L27" s="69">
        <f>IF(RES_hh_emih!L27=0,0,RES_hh_emih!L27/RES_summary!L$19)</f>
        <v>0.49900776582777173</v>
      </c>
      <c r="M27" s="69">
        <f>IF(RES_hh_emih!M27=0,0,RES_hh_emih!M27/RES_summary!M$19)</f>
        <v>0.58929940669864145</v>
      </c>
      <c r="N27" s="69">
        <f>IF(RES_hh_emih!N27=0,0,RES_hh_emih!N27/RES_summary!N$19)</f>
        <v>0.53562982345703802</v>
      </c>
      <c r="O27" s="69">
        <f>IF(RES_hh_emih!O27=0,0,RES_hh_emih!O27/RES_summary!O$19)</f>
        <v>0.48350234525206481</v>
      </c>
      <c r="P27" s="69">
        <f>IF(RES_hh_emih!P27=0,0,RES_hh_emih!P27/RES_summary!P$19)</f>
        <v>0.41592331641278585</v>
      </c>
      <c r="Q27" s="69">
        <f>IF(RES_hh_emih!Q27=0,0,RES_hh_emih!Q27/RES_summary!Q$19)</f>
        <v>0.46010982665518046</v>
      </c>
      <c r="R27" s="69">
        <f>IF(RES_hh_emih!R27=0,0,RES_hh_emih!R27/RES_summary!R$19)</f>
        <v>0.39074737744393834</v>
      </c>
      <c r="S27" s="69">
        <f>IF(RES_hh_emih!S27=0,0,RES_hh_emih!S27/RES_summary!S$19)</f>
        <v>0.35755549068395881</v>
      </c>
      <c r="T27" s="69">
        <f>IF(RES_hh_emih!T27=0,0,RES_hh_emih!T27/RES_summary!T$19)</f>
        <v>0.32663817973898557</v>
      </c>
      <c r="U27" s="69">
        <f>IF(RES_hh_emih!U27=0,0,RES_hh_emih!U27/RES_summary!U$19)</f>
        <v>0.29708513676242382</v>
      </c>
      <c r="V27" s="69">
        <f>IF(RES_hh_emih!V27=0,0,RES_hh_emih!V27/RES_summary!V$19)</f>
        <v>0.30460201753362881</v>
      </c>
      <c r="W27" s="69">
        <f>IF(RES_hh_emih!W27=0,0,RES_hh_emih!W27/RES_summary!W$19)</f>
        <v>0.32513687355713272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4.1640120030862846</v>
      </c>
      <c r="C28" s="72">
        <f>IF(RES_hh_emih!C28=0,0,RES_hh_emih!C28/RES_summary!C$19)</f>
        <v>3.0213752019206539</v>
      </c>
      <c r="D28" s="72">
        <f>IF(RES_hh_emih!D28=0,0,RES_hh_emih!D28/RES_summary!D$19)</f>
        <v>4.4945573890375279</v>
      </c>
      <c r="E28" s="72">
        <f>IF(RES_hh_emih!E28=0,0,RES_hh_emih!E28/RES_summary!E$19)</f>
        <v>4.8908813470088006</v>
      </c>
      <c r="F28" s="72">
        <f>IF(RES_hh_emih!F28=0,0,RES_hh_emih!F28/RES_summary!F$19)</f>
        <v>4.3107511383811081</v>
      </c>
      <c r="G28" s="72">
        <f>IF(RES_hh_emih!G28=0,0,RES_hh_emih!G28/RES_summary!G$19)</f>
        <v>3.9311441204200799</v>
      </c>
      <c r="H28" s="72">
        <f>IF(RES_hh_emih!H28=0,0,RES_hh_emih!H28/RES_summary!H$19)</f>
        <v>4.3424791671093068</v>
      </c>
      <c r="I28" s="72">
        <f>IF(RES_hh_emih!I28=0,0,RES_hh_emih!I28/RES_summary!I$19)</f>
        <v>4.5483277871506154</v>
      </c>
      <c r="J28" s="72">
        <f>IF(RES_hh_emih!J28=0,0,RES_hh_emih!J28/RES_summary!J$19)</f>
        <v>4.5697495931561267</v>
      </c>
      <c r="K28" s="72">
        <f>IF(RES_hh_emih!K28=0,0,RES_hh_emih!K28/RES_summary!K$19)</f>
        <v>3.6571773241887233</v>
      </c>
      <c r="L28" s="72">
        <f>IF(RES_hh_emih!L28=0,0,RES_hh_emih!L28/RES_summary!L$19)</f>
        <v>4.5412278414725487</v>
      </c>
      <c r="M28" s="72">
        <f>IF(RES_hh_emih!M28=0,0,RES_hh_emih!M28/RES_summary!M$19)</f>
        <v>4.8044781934456662</v>
      </c>
      <c r="N28" s="72">
        <f>IF(RES_hh_emih!N28=0,0,RES_hh_emih!N28/RES_summary!N$19)</f>
        <v>4.8268814884643039</v>
      </c>
      <c r="O28" s="72">
        <f>IF(RES_hh_emih!O28=0,0,RES_hh_emih!O28/RES_summary!O$19)</f>
        <v>4.6281877278771928</v>
      </c>
      <c r="P28" s="72">
        <f>IF(RES_hh_emih!P28=0,0,RES_hh_emih!P28/RES_summary!P$19)</f>
        <v>4.3409971158498388</v>
      </c>
      <c r="Q28" s="72">
        <f>IF(RES_hh_emih!Q28=0,0,RES_hh_emih!Q28/RES_summary!Q$19)</f>
        <v>2.4571521483343255</v>
      </c>
      <c r="R28" s="72">
        <f>IF(RES_hh_emih!R28=0,0,RES_hh_emih!R28/RES_summary!R$19)</f>
        <v>3.9346268720992512</v>
      </c>
      <c r="S28" s="72">
        <f>IF(RES_hh_emih!S28=0,0,RES_hh_emih!S28/RES_summary!S$19)</f>
        <v>5.0404937225087814</v>
      </c>
      <c r="T28" s="72">
        <f>IF(RES_hh_emih!T28=0,0,RES_hh_emih!T28/RES_summary!T$19)</f>
        <v>4.0924126509966277</v>
      </c>
      <c r="U28" s="72">
        <f>IF(RES_hh_emih!U28=0,0,RES_hh_emih!U28/RES_summary!U$19)</f>
        <v>3.9853713904721495</v>
      </c>
      <c r="V28" s="72">
        <f>IF(RES_hh_emih!V28=0,0,RES_hh_emih!V28/RES_summary!V$19)</f>
        <v>3.965476547350125</v>
      </c>
      <c r="W28" s="72">
        <f>IF(RES_hh_emih!W28=0,0,RES_hh_emih!W28/RES_summary!W$19)</f>
        <v>5.1215410435843038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2.268331927762465</v>
      </c>
      <c r="C29" s="72">
        <f>IF(RES_hh_emih!C29=0,0,RES_hh_emih!C29/RES_summary!C$19)</f>
        <v>2.426757358407778</v>
      </c>
      <c r="D29" s="72">
        <f>IF(RES_hh_emih!D29=0,0,RES_hh_emih!D29/RES_summary!D$19)</f>
        <v>2.3373056306463829</v>
      </c>
      <c r="E29" s="72">
        <f>IF(RES_hh_emih!E29=0,0,RES_hh_emih!E29/RES_summary!E$19)</f>
        <v>2.6940003870928493</v>
      </c>
      <c r="F29" s="72">
        <f>IF(RES_hh_emih!F29=0,0,RES_hh_emih!F29/RES_summary!F$19)</f>
        <v>2.7820805204240915</v>
      </c>
      <c r="G29" s="72">
        <f>IF(RES_hh_emih!G29=0,0,RES_hh_emih!G29/RES_summary!G$19)</f>
        <v>2.7418788605240358</v>
      </c>
      <c r="H29" s="72">
        <f>IF(RES_hh_emih!H29=0,0,RES_hh_emih!H29/RES_summary!H$19)</f>
        <v>2.9019068851912335</v>
      </c>
      <c r="I29" s="72">
        <f>IF(RES_hh_emih!I29=0,0,RES_hh_emih!I29/RES_summary!I$19)</f>
        <v>2.7474697711452762</v>
      </c>
      <c r="J29" s="72">
        <f>IF(RES_hh_emih!J29=0,0,RES_hh_emih!J29/RES_summary!J$19)</f>
        <v>2.5537055685566949</v>
      </c>
      <c r="K29" s="72">
        <f>IF(RES_hh_emih!K29=0,0,RES_hh_emih!K29/RES_summary!K$19)</f>
        <v>2.8587500752083952</v>
      </c>
      <c r="L29" s="72">
        <f>IF(RES_hh_emih!L29=0,0,RES_hh_emih!L29/RES_summary!L$19)</f>
        <v>2.4980664617143105</v>
      </c>
      <c r="M29" s="72">
        <f>IF(RES_hh_emih!M29=0,0,RES_hh_emih!M29/RES_summary!M$19)</f>
        <v>3.1287162463132852</v>
      </c>
      <c r="N29" s="72">
        <f>IF(RES_hh_emih!N29=0,0,RES_hh_emih!N29/RES_summary!N$19)</f>
        <v>2.8170848889815376</v>
      </c>
      <c r="O29" s="72">
        <f>IF(RES_hh_emih!O29=0,0,RES_hh_emih!O29/RES_summary!O$19)</f>
        <v>2.6652322120423237</v>
      </c>
      <c r="P29" s="72">
        <f>IF(RES_hh_emih!P29=0,0,RES_hh_emih!P29/RES_summary!P$19)</f>
        <v>2.4592333396270551</v>
      </c>
      <c r="Q29" s="72">
        <f>IF(RES_hh_emih!Q29=0,0,RES_hh_emih!Q29/RES_summary!Q$19)</f>
        <v>3.520997095913204</v>
      </c>
      <c r="R29" s="72">
        <f>IF(RES_hh_emih!R29=0,0,RES_hh_emih!R29/RES_summary!R$19)</f>
        <v>2.9458191759456742</v>
      </c>
      <c r="S29" s="72">
        <f>IF(RES_hh_emih!S29=0,0,RES_hh_emih!S29/RES_summary!S$19)</f>
        <v>2.8811523463454582</v>
      </c>
      <c r="T29" s="72">
        <f>IF(RES_hh_emih!T29=0,0,RES_hh_emih!T29/RES_summary!T$19)</f>
        <v>2.9240987311217101</v>
      </c>
      <c r="U29" s="72">
        <f>IF(RES_hh_emih!U29=0,0,RES_hh_emih!U29/RES_summary!U$19)</f>
        <v>2.8079953609229551</v>
      </c>
      <c r="V29" s="72">
        <f>IF(RES_hh_emih!V29=0,0,RES_hh_emih!V29/RES_summary!V$19)</f>
        <v>3.0532981322655588</v>
      </c>
      <c r="W29" s="72">
        <f>IF(RES_hh_emih!W29=0,0,RES_hh_emih!W29/RES_summary!W$19)</f>
        <v>3.1787338683906126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0.93768500658077436</v>
      </c>
      <c r="C30" s="72">
        <f>IF(RES_hh_emih!C30=0,0,RES_hh_emih!C30/RES_summary!C$19)</f>
        <v>2.2908657596193294</v>
      </c>
      <c r="D30" s="72">
        <f>IF(RES_hh_emih!D30=0,0,RES_hh_emih!D30/RES_summary!D$19)</f>
        <v>1.4706133452856018</v>
      </c>
      <c r="E30" s="72">
        <f>IF(RES_hh_emih!E30=0,0,RES_hh_emih!E30/RES_summary!E$19)</f>
        <v>1.5622199703262367</v>
      </c>
      <c r="F30" s="72">
        <f>IF(RES_hh_emih!F30=0,0,RES_hh_emih!F30/RES_summary!F$19)</f>
        <v>1.6543617076745254</v>
      </c>
      <c r="G30" s="72">
        <f>IF(RES_hh_emih!G30=0,0,RES_hh_emih!G30/RES_summary!G$19)</f>
        <v>2.1743654050349548</v>
      </c>
      <c r="H30" s="72">
        <f>IF(RES_hh_emih!H30=0,0,RES_hh_emih!H30/RES_summary!H$19)</f>
        <v>2.4035462019350495</v>
      </c>
      <c r="I30" s="72">
        <f>IF(RES_hh_emih!I30=0,0,RES_hh_emih!I30/RES_summary!I$19)</f>
        <v>2.5870593284843424</v>
      </c>
      <c r="J30" s="72">
        <f>IF(RES_hh_emih!J30=0,0,RES_hh_emih!J30/RES_summary!J$19)</f>
        <v>2.4898778225846785</v>
      </c>
      <c r="K30" s="72">
        <f>IF(RES_hh_emih!K30=0,0,RES_hh_emih!K30/RES_summary!K$19)</f>
        <v>2.8608635574586918</v>
      </c>
      <c r="L30" s="72">
        <f>IF(RES_hh_emih!L30=0,0,RES_hh_emih!L30/RES_summary!L$19)</f>
        <v>2.4651365284802811</v>
      </c>
      <c r="M30" s="72">
        <f>IF(RES_hh_emih!M30=0,0,RES_hh_emih!M30/RES_summary!M$19)</f>
        <v>2.7197668209754085</v>
      </c>
      <c r="N30" s="72">
        <f>IF(RES_hh_emih!N30=0,0,RES_hh_emih!N30/RES_summary!N$19)</f>
        <v>2.6451524252262746</v>
      </c>
      <c r="O30" s="72">
        <f>IF(RES_hh_emih!O30=0,0,RES_hh_emih!O30/RES_summary!O$19)</f>
        <v>2.322588147823311</v>
      </c>
      <c r="P30" s="72">
        <f>IF(RES_hh_emih!P30=0,0,RES_hh_emih!P30/RES_summary!P$19)</f>
        <v>2.3585027932791967</v>
      </c>
      <c r="Q30" s="72">
        <f>IF(RES_hh_emih!Q30=0,0,RES_hh_emih!Q30/RES_summary!Q$19)</f>
        <v>2.5045553014882183</v>
      </c>
      <c r="R30" s="72">
        <f>IF(RES_hh_emih!R30=0,0,RES_hh_emih!R30/RES_summary!R$19)</f>
        <v>2.6419610272403005</v>
      </c>
      <c r="S30" s="72">
        <f>IF(RES_hh_emih!S30=0,0,RES_hh_emih!S30/RES_summary!S$19)</f>
        <v>2.5385610654715527</v>
      </c>
      <c r="T30" s="72">
        <f>IF(RES_hh_emih!T30=0,0,RES_hh_emih!T30/RES_summary!T$19)</f>
        <v>2.7013002729793865</v>
      </c>
      <c r="U30" s="72">
        <f>IF(RES_hh_emih!U30=0,0,RES_hh_emih!U30/RES_summary!U$19)</f>
        <v>2.6262188152171517</v>
      </c>
      <c r="V30" s="72">
        <f>IF(RES_hh_emih!V30=0,0,RES_hh_emih!V30/RES_summary!V$19)</f>
        <v>2.7362838605884683</v>
      </c>
      <c r="W30" s="72">
        <f>IF(RES_hh_emih!W30=0,0,RES_hh_emih!W30/RES_summary!W$19)</f>
        <v>2.9023034232315919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71249</v>
      </c>
      <c r="D3" s="67">
        <f t="shared" si="0"/>
        <v>71134</v>
      </c>
      <c r="E3" s="67">
        <f t="shared" si="0"/>
        <v>68922</v>
      </c>
      <c r="F3" s="67">
        <f t="shared" si="0"/>
        <v>68605</v>
      </c>
      <c r="G3" s="67">
        <f t="shared" si="0"/>
        <v>68312</v>
      </c>
      <c r="H3" s="67">
        <f t="shared" si="0"/>
        <v>68051</v>
      </c>
      <c r="I3" s="67">
        <f t="shared" si="0"/>
        <v>89200</v>
      </c>
      <c r="J3" s="67">
        <f t="shared" si="0"/>
        <v>68082</v>
      </c>
      <c r="K3" s="67">
        <f t="shared" si="0"/>
        <v>67542</v>
      </c>
      <c r="L3" s="67">
        <f t="shared" si="0"/>
        <v>67039</v>
      </c>
      <c r="M3" s="67">
        <f t="shared" si="0"/>
        <v>66960</v>
      </c>
      <c r="N3" s="67">
        <f t="shared" si="0"/>
        <v>156462</v>
      </c>
      <c r="O3" s="67">
        <f t="shared" si="0"/>
        <v>122096</v>
      </c>
      <c r="P3" s="67">
        <f t="shared" si="0"/>
        <v>123472</v>
      </c>
      <c r="Q3" s="67">
        <f t="shared" si="0"/>
        <v>211190</v>
      </c>
      <c r="R3" s="67">
        <f t="shared" si="0"/>
        <v>85199</v>
      </c>
      <c r="S3" s="67">
        <f t="shared" si="0"/>
        <v>76902</v>
      </c>
      <c r="T3" s="67">
        <f t="shared" si="0"/>
        <v>93035</v>
      </c>
      <c r="U3" s="67">
        <f t="shared" si="0"/>
        <v>75795</v>
      </c>
      <c r="V3" s="67">
        <f t="shared" si="0"/>
        <v>95333</v>
      </c>
      <c r="W3" s="67">
        <f t="shared" si="0"/>
        <v>80355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71249</v>
      </c>
      <c r="D4" s="71">
        <f t="shared" si="1"/>
        <v>71134</v>
      </c>
      <c r="E4" s="71">
        <f t="shared" si="1"/>
        <v>68922</v>
      </c>
      <c r="F4" s="71">
        <f t="shared" si="1"/>
        <v>68605</v>
      </c>
      <c r="G4" s="71">
        <f t="shared" si="1"/>
        <v>68312</v>
      </c>
      <c r="H4" s="71">
        <f t="shared" si="1"/>
        <v>68051</v>
      </c>
      <c r="I4" s="71">
        <f t="shared" si="1"/>
        <v>89200</v>
      </c>
      <c r="J4" s="71">
        <f t="shared" si="1"/>
        <v>68082</v>
      </c>
      <c r="K4" s="71">
        <f t="shared" si="1"/>
        <v>67542</v>
      </c>
      <c r="L4" s="71">
        <f t="shared" si="1"/>
        <v>67039</v>
      </c>
      <c r="M4" s="71">
        <f t="shared" si="1"/>
        <v>66960</v>
      </c>
      <c r="N4" s="71">
        <f t="shared" si="1"/>
        <v>156462</v>
      </c>
      <c r="O4" s="71">
        <f t="shared" si="1"/>
        <v>122096</v>
      </c>
      <c r="P4" s="71">
        <f t="shared" si="1"/>
        <v>123472</v>
      </c>
      <c r="Q4" s="71">
        <f t="shared" si="1"/>
        <v>211190</v>
      </c>
      <c r="R4" s="71">
        <f t="shared" ref="R4:V4" si="2">SUM(R5:R13)</f>
        <v>85199</v>
      </c>
      <c r="S4" s="71">
        <f t="shared" si="2"/>
        <v>76902</v>
      </c>
      <c r="T4" s="71">
        <f t="shared" si="2"/>
        <v>93035</v>
      </c>
      <c r="U4" s="71">
        <f t="shared" si="2"/>
        <v>75795</v>
      </c>
      <c r="V4" s="71">
        <f t="shared" si="2"/>
        <v>95333</v>
      </c>
      <c r="W4" s="71">
        <f t="shared" ref="W4" si="3">SUM(W5:W13)</f>
        <v>80355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11271</v>
      </c>
      <c r="D5" s="82">
        <v>14571</v>
      </c>
      <c r="E5" s="82">
        <v>16645</v>
      </c>
      <c r="F5" s="82">
        <v>13831</v>
      </c>
      <c r="G5" s="82">
        <v>12680</v>
      </c>
      <c r="H5" s="82">
        <v>4752</v>
      </c>
      <c r="I5" s="82">
        <v>881</v>
      </c>
      <c r="J5" s="82">
        <v>236</v>
      </c>
      <c r="K5" s="82">
        <v>3630</v>
      </c>
      <c r="L5" s="82">
        <v>12606</v>
      </c>
      <c r="M5" s="82">
        <v>15725</v>
      </c>
      <c r="N5" s="82">
        <v>21687</v>
      </c>
      <c r="O5" s="82">
        <v>10814</v>
      </c>
      <c r="P5" s="82">
        <v>0</v>
      </c>
      <c r="Q5" s="82">
        <v>5317</v>
      </c>
      <c r="R5" s="82">
        <v>11560</v>
      </c>
      <c r="S5" s="82">
        <v>8738</v>
      </c>
      <c r="T5" s="82">
        <v>0</v>
      </c>
      <c r="U5" s="82">
        <v>1136</v>
      </c>
      <c r="V5" s="82">
        <v>7489</v>
      </c>
      <c r="W5" s="82">
        <v>6915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2</v>
      </c>
      <c r="D6" s="82">
        <v>0</v>
      </c>
      <c r="E6" s="82">
        <v>1</v>
      </c>
      <c r="F6" s="82">
        <v>1</v>
      </c>
      <c r="G6" s="82">
        <v>1</v>
      </c>
      <c r="H6" s="82">
        <v>1</v>
      </c>
      <c r="I6" s="82">
        <v>2</v>
      </c>
      <c r="J6" s="82">
        <v>2</v>
      </c>
      <c r="K6" s="82">
        <v>17</v>
      </c>
      <c r="L6" s="82">
        <v>26</v>
      </c>
      <c r="M6" s="82">
        <v>56</v>
      </c>
      <c r="N6" s="82">
        <v>51</v>
      </c>
      <c r="O6" s="82">
        <v>139</v>
      </c>
      <c r="P6" s="82">
        <v>289</v>
      </c>
      <c r="Q6" s="82">
        <v>217</v>
      </c>
      <c r="R6" s="82">
        <v>3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169</v>
      </c>
      <c r="L7" s="82">
        <v>111</v>
      </c>
      <c r="M7" s="82">
        <v>56</v>
      </c>
      <c r="N7" s="82">
        <v>105</v>
      </c>
      <c r="O7" s="82">
        <v>70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226</v>
      </c>
      <c r="D8" s="82">
        <v>736</v>
      </c>
      <c r="E8" s="82">
        <v>1515</v>
      </c>
      <c r="F8" s="82">
        <v>2282</v>
      </c>
      <c r="G8" s="82">
        <v>4458</v>
      </c>
      <c r="H8" s="82">
        <v>5368</v>
      </c>
      <c r="I8" s="82">
        <v>5928</v>
      </c>
      <c r="J8" s="82">
        <v>4039</v>
      </c>
      <c r="K8" s="82">
        <v>3314</v>
      </c>
      <c r="L8" s="82">
        <v>639</v>
      </c>
      <c r="M8" s="82">
        <v>415</v>
      </c>
      <c r="N8" s="82">
        <v>66</v>
      </c>
      <c r="O8" s="82">
        <v>993</v>
      </c>
      <c r="P8" s="82">
        <v>5906</v>
      </c>
      <c r="Q8" s="82">
        <v>11431</v>
      </c>
      <c r="R8" s="82">
        <v>9597</v>
      </c>
      <c r="S8" s="82">
        <v>9549</v>
      </c>
      <c r="T8" s="82">
        <v>11405</v>
      </c>
      <c r="U8" s="82">
        <v>10492</v>
      </c>
      <c r="V8" s="82">
        <v>12001</v>
      </c>
      <c r="W8" s="82">
        <v>11534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34487</v>
      </c>
      <c r="D9" s="82">
        <v>55457</v>
      </c>
      <c r="E9" s="82">
        <v>47031</v>
      </c>
      <c r="F9" s="82">
        <v>33658</v>
      </c>
      <c r="G9" s="82">
        <v>24849</v>
      </c>
      <c r="H9" s="82">
        <v>34523</v>
      </c>
      <c r="I9" s="82">
        <v>49341</v>
      </c>
      <c r="J9" s="82">
        <v>33136</v>
      </c>
      <c r="K9" s="82">
        <v>27073</v>
      </c>
      <c r="L9" s="82">
        <v>29011</v>
      </c>
      <c r="M9" s="82">
        <v>23706</v>
      </c>
      <c r="N9" s="82">
        <v>85524</v>
      </c>
      <c r="O9" s="82">
        <v>63838</v>
      </c>
      <c r="P9" s="82">
        <v>87188</v>
      </c>
      <c r="Q9" s="82">
        <v>151529</v>
      </c>
      <c r="R9" s="82">
        <v>46205</v>
      </c>
      <c r="S9" s="82">
        <v>41840</v>
      </c>
      <c r="T9" s="82">
        <v>63797</v>
      </c>
      <c r="U9" s="82">
        <v>41267</v>
      </c>
      <c r="V9" s="82">
        <v>51024</v>
      </c>
      <c r="W9" s="82">
        <v>31474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21977</v>
      </c>
      <c r="D11" s="82">
        <v>0</v>
      </c>
      <c r="E11" s="82">
        <v>3730</v>
      </c>
      <c r="F11" s="82">
        <v>18833</v>
      </c>
      <c r="G11" s="82">
        <v>26324</v>
      </c>
      <c r="H11" s="82">
        <v>16727</v>
      </c>
      <c r="I11" s="82">
        <v>18020</v>
      </c>
      <c r="J11" s="82">
        <v>12456</v>
      </c>
      <c r="K11" s="82">
        <v>17642</v>
      </c>
      <c r="L11" s="82">
        <v>13129</v>
      </c>
      <c r="M11" s="82">
        <v>17722</v>
      </c>
      <c r="N11" s="82">
        <v>36170</v>
      </c>
      <c r="O11" s="82">
        <v>37457</v>
      </c>
      <c r="P11" s="82">
        <v>30089</v>
      </c>
      <c r="Q11" s="82">
        <v>42696</v>
      </c>
      <c r="R11" s="82">
        <v>17833</v>
      </c>
      <c r="S11" s="82">
        <v>16775</v>
      </c>
      <c r="T11" s="82">
        <v>12440</v>
      </c>
      <c r="U11" s="82">
        <v>14295</v>
      </c>
      <c r="V11" s="82">
        <v>16107</v>
      </c>
      <c r="W11" s="82">
        <v>19272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3286</v>
      </c>
      <c r="D13" s="83">
        <v>370</v>
      </c>
      <c r="E13" s="83">
        <v>0</v>
      </c>
      <c r="F13" s="83">
        <v>0</v>
      </c>
      <c r="G13" s="83">
        <v>0</v>
      </c>
      <c r="H13" s="83">
        <v>6680</v>
      </c>
      <c r="I13" s="83">
        <v>15028</v>
      </c>
      <c r="J13" s="83">
        <v>18213</v>
      </c>
      <c r="K13" s="83">
        <v>15697</v>
      </c>
      <c r="L13" s="83">
        <v>11517</v>
      </c>
      <c r="M13" s="83">
        <v>9280</v>
      </c>
      <c r="N13" s="83">
        <v>12859</v>
      </c>
      <c r="O13" s="83">
        <v>8785</v>
      </c>
      <c r="P13" s="83">
        <v>0</v>
      </c>
      <c r="Q13" s="83">
        <v>0</v>
      </c>
      <c r="R13" s="83">
        <v>1</v>
      </c>
      <c r="S13" s="83">
        <v>0</v>
      </c>
      <c r="T13" s="83">
        <v>5393</v>
      </c>
      <c r="U13" s="83">
        <v>8605</v>
      </c>
      <c r="V13" s="83">
        <v>8712</v>
      </c>
      <c r="W13" s="83">
        <v>11160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67963</v>
      </c>
      <c r="D14" s="85">
        <f t="shared" si="4"/>
        <v>70764</v>
      </c>
      <c r="E14" s="85">
        <f t="shared" si="4"/>
        <v>68922</v>
      </c>
      <c r="F14" s="85">
        <f t="shared" si="4"/>
        <v>68605</v>
      </c>
      <c r="G14" s="85">
        <f t="shared" si="4"/>
        <v>68312</v>
      </c>
      <c r="H14" s="85">
        <f t="shared" si="4"/>
        <v>61371</v>
      </c>
      <c r="I14" s="85">
        <f t="shared" si="4"/>
        <v>74172</v>
      </c>
      <c r="J14" s="85">
        <f t="shared" si="4"/>
        <v>49869</v>
      </c>
      <c r="K14" s="85">
        <f t="shared" si="4"/>
        <v>51845</v>
      </c>
      <c r="L14" s="85">
        <f t="shared" si="4"/>
        <v>55522</v>
      </c>
      <c r="M14" s="85">
        <f t="shared" si="4"/>
        <v>57680</v>
      </c>
      <c r="N14" s="85">
        <f t="shared" si="4"/>
        <v>143603</v>
      </c>
      <c r="O14" s="85">
        <f t="shared" si="4"/>
        <v>113311</v>
      </c>
      <c r="P14" s="85">
        <f t="shared" si="4"/>
        <v>123472</v>
      </c>
      <c r="Q14" s="85">
        <f t="shared" si="4"/>
        <v>211190</v>
      </c>
      <c r="R14" s="85">
        <f t="shared" ref="R14:V14" si="5">SUM(R5:R11)</f>
        <v>85198</v>
      </c>
      <c r="S14" s="85">
        <f t="shared" si="5"/>
        <v>76902</v>
      </c>
      <c r="T14" s="85">
        <f t="shared" si="5"/>
        <v>87642</v>
      </c>
      <c r="U14" s="85">
        <f t="shared" si="5"/>
        <v>67190</v>
      </c>
      <c r="V14" s="85">
        <f t="shared" si="5"/>
        <v>86621</v>
      </c>
      <c r="W14" s="85">
        <f t="shared" ref="W14" si="6">SUM(W5:W11)</f>
        <v>69195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14644</v>
      </c>
      <c r="D15" s="71">
        <f t="shared" si="7"/>
        <v>21442</v>
      </c>
      <c r="E15" s="71">
        <f t="shared" si="7"/>
        <v>18794</v>
      </c>
      <c r="F15" s="71">
        <f t="shared" si="7"/>
        <v>22333</v>
      </c>
      <c r="G15" s="71">
        <f t="shared" si="7"/>
        <v>22696</v>
      </c>
      <c r="H15" s="71">
        <f t="shared" si="7"/>
        <v>19072</v>
      </c>
      <c r="I15" s="71">
        <f t="shared" si="7"/>
        <v>21154</v>
      </c>
      <c r="J15" s="71">
        <f t="shared" si="7"/>
        <v>30333</v>
      </c>
      <c r="K15" s="71">
        <f t="shared" si="7"/>
        <v>43301</v>
      </c>
      <c r="L15" s="71">
        <f t="shared" si="7"/>
        <v>34543</v>
      </c>
      <c r="M15" s="71">
        <f t="shared" si="7"/>
        <v>32146</v>
      </c>
      <c r="N15" s="71">
        <f t="shared" si="7"/>
        <v>76532</v>
      </c>
      <c r="O15" s="71">
        <f t="shared" si="7"/>
        <v>45907</v>
      </c>
      <c r="P15" s="71">
        <f t="shared" si="7"/>
        <v>75245</v>
      </c>
      <c r="Q15" s="71">
        <f t="shared" si="7"/>
        <v>41013</v>
      </c>
      <c r="R15" s="71">
        <f t="shared" si="7"/>
        <v>64334</v>
      </c>
      <c r="S15" s="71">
        <f t="shared" si="7"/>
        <v>50414</v>
      </c>
      <c r="T15" s="71">
        <f t="shared" si="7"/>
        <v>46159</v>
      </c>
      <c r="U15" s="71">
        <f t="shared" si="7"/>
        <v>44856</v>
      </c>
      <c r="V15" s="71">
        <f t="shared" si="7"/>
        <v>47063</v>
      </c>
      <c r="W15" s="71">
        <f t="shared" si="7"/>
        <v>36873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14644</v>
      </c>
      <c r="D16" s="82">
        <v>21442</v>
      </c>
      <c r="E16" s="82">
        <v>18794</v>
      </c>
      <c r="F16" s="82">
        <v>22333</v>
      </c>
      <c r="G16" s="82">
        <v>22696</v>
      </c>
      <c r="H16" s="82">
        <v>19072</v>
      </c>
      <c r="I16" s="82">
        <v>21154</v>
      </c>
      <c r="J16" s="82">
        <v>30333</v>
      </c>
      <c r="K16" s="82">
        <v>43301</v>
      </c>
      <c r="L16" s="82">
        <v>34543</v>
      </c>
      <c r="M16" s="82">
        <v>32146</v>
      </c>
      <c r="N16" s="82">
        <v>76532</v>
      </c>
      <c r="O16" s="82">
        <v>45907</v>
      </c>
      <c r="P16" s="82">
        <v>75245</v>
      </c>
      <c r="Q16" s="82">
        <v>41013</v>
      </c>
      <c r="R16" s="82">
        <v>64334</v>
      </c>
      <c r="S16" s="82">
        <v>50414</v>
      </c>
      <c r="T16" s="82">
        <v>46159</v>
      </c>
      <c r="U16" s="82">
        <v>44856</v>
      </c>
      <c r="V16" s="82">
        <v>47063</v>
      </c>
      <c r="W16" s="82">
        <v>36873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71249</v>
      </c>
      <c r="D17" s="71">
        <f t="shared" si="8"/>
        <v>71134</v>
      </c>
      <c r="E17" s="71">
        <f t="shared" si="8"/>
        <v>68922</v>
      </c>
      <c r="F17" s="71">
        <f t="shared" si="8"/>
        <v>68605</v>
      </c>
      <c r="G17" s="71">
        <f t="shared" si="8"/>
        <v>68312</v>
      </c>
      <c r="H17" s="71">
        <f t="shared" si="8"/>
        <v>68051</v>
      </c>
      <c r="I17" s="71">
        <f t="shared" si="8"/>
        <v>89200</v>
      </c>
      <c r="J17" s="71">
        <f t="shared" si="8"/>
        <v>68082</v>
      </c>
      <c r="K17" s="71">
        <f t="shared" si="8"/>
        <v>67542</v>
      </c>
      <c r="L17" s="71">
        <f t="shared" si="8"/>
        <v>67039</v>
      </c>
      <c r="M17" s="71">
        <f t="shared" si="8"/>
        <v>66960</v>
      </c>
      <c r="N17" s="71">
        <f t="shared" si="8"/>
        <v>156462</v>
      </c>
      <c r="O17" s="71">
        <f t="shared" si="8"/>
        <v>122096</v>
      </c>
      <c r="P17" s="71">
        <f t="shared" si="8"/>
        <v>123472</v>
      </c>
      <c r="Q17" s="71">
        <f t="shared" si="8"/>
        <v>211190</v>
      </c>
      <c r="R17" s="71">
        <f t="shared" ref="R17:V17" si="9">SUM(R18:R25)</f>
        <v>85199</v>
      </c>
      <c r="S17" s="71">
        <f t="shared" si="9"/>
        <v>76902</v>
      </c>
      <c r="T17" s="71">
        <f t="shared" si="9"/>
        <v>93035</v>
      </c>
      <c r="U17" s="71">
        <f t="shared" si="9"/>
        <v>75795</v>
      </c>
      <c r="V17" s="71">
        <f t="shared" si="9"/>
        <v>95333</v>
      </c>
      <c r="W17" s="71">
        <f t="shared" ref="W17" si="10">SUM(W18:W25)</f>
        <v>80355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32</v>
      </c>
      <c r="D18" s="82">
        <v>154</v>
      </c>
      <c r="E18" s="82">
        <v>122</v>
      </c>
      <c r="F18" s="82">
        <v>64</v>
      </c>
      <c r="G18" s="82">
        <v>49</v>
      </c>
      <c r="H18" s="82">
        <v>24</v>
      </c>
      <c r="I18" s="82">
        <v>3</v>
      </c>
      <c r="J18" s="82">
        <v>11</v>
      </c>
      <c r="K18" s="82">
        <v>110</v>
      </c>
      <c r="L18" s="82">
        <v>336</v>
      </c>
      <c r="M18" s="82">
        <v>344</v>
      </c>
      <c r="N18" s="82">
        <v>696</v>
      </c>
      <c r="O18" s="82">
        <v>575</v>
      </c>
      <c r="P18" s="82">
        <v>0</v>
      </c>
      <c r="Q18" s="82">
        <v>16</v>
      </c>
      <c r="R18" s="82">
        <v>112</v>
      </c>
      <c r="S18" s="82">
        <v>73</v>
      </c>
      <c r="T18" s="82">
        <v>0</v>
      </c>
      <c r="U18" s="82">
        <v>29</v>
      </c>
      <c r="V18" s="82">
        <v>221</v>
      </c>
      <c r="W18" s="82">
        <v>347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258</v>
      </c>
      <c r="D19" s="82">
        <v>264</v>
      </c>
      <c r="E19" s="82">
        <v>338</v>
      </c>
      <c r="F19" s="82">
        <v>274</v>
      </c>
      <c r="G19" s="82">
        <v>234</v>
      </c>
      <c r="H19" s="82">
        <v>281</v>
      </c>
      <c r="I19" s="82">
        <v>266</v>
      </c>
      <c r="J19" s="82">
        <v>154</v>
      </c>
      <c r="K19" s="82">
        <v>166</v>
      </c>
      <c r="L19" s="82">
        <v>192</v>
      </c>
      <c r="M19" s="82">
        <v>233</v>
      </c>
      <c r="N19" s="82">
        <v>459</v>
      </c>
      <c r="O19" s="82">
        <v>312</v>
      </c>
      <c r="P19" s="82">
        <v>217</v>
      </c>
      <c r="Q19" s="82">
        <v>127</v>
      </c>
      <c r="R19" s="82">
        <v>38</v>
      </c>
      <c r="S19" s="82">
        <v>81</v>
      </c>
      <c r="T19" s="82">
        <v>163</v>
      </c>
      <c r="U19" s="82">
        <v>159</v>
      </c>
      <c r="V19" s="82">
        <v>180</v>
      </c>
      <c r="W19" s="82">
        <v>123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143</v>
      </c>
      <c r="D21" s="82">
        <v>332</v>
      </c>
      <c r="E21" s="82">
        <v>726</v>
      </c>
      <c r="F21" s="82">
        <v>1098</v>
      </c>
      <c r="G21" s="82">
        <v>2147</v>
      </c>
      <c r="H21" s="82">
        <v>2546</v>
      </c>
      <c r="I21" s="82">
        <v>2737</v>
      </c>
      <c r="J21" s="82">
        <v>1669</v>
      </c>
      <c r="K21" s="82">
        <v>1124</v>
      </c>
      <c r="L21" s="82">
        <v>52</v>
      </c>
      <c r="M21" s="82">
        <v>12</v>
      </c>
      <c r="N21" s="82">
        <v>0</v>
      </c>
      <c r="O21" s="82">
        <v>95</v>
      </c>
      <c r="P21" s="82">
        <v>1915</v>
      </c>
      <c r="Q21" s="82">
        <v>6991</v>
      </c>
      <c r="R21" s="82">
        <v>5112</v>
      </c>
      <c r="S21" s="82">
        <v>4196</v>
      </c>
      <c r="T21" s="82">
        <v>5515</v>
      </c>
      <c r="U21" s="82">
        <v>4667</v>
      </c>
      <c r="V21" s="82">
        <v>4944</v>
      </c>
      <c r="W21" s="82">
        <v>2964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427</v>
      </c>
      <c r="D22" s="82">
        <v>873</v>
      </c>
      <c r="E22" s="82">
        <v>934</v>
      </c>
      <c r="F22" s="82">
        <v>896</v>
      </c>
      <c r="G22" s="82">
        <v>617</v>
      </c>
      <c r="H22" s="82">
        <v>733</v>
      </c>
      <c r="I22" s="82">
        <v>1146</v>
      </c>
      <c r="J22" s="82">
        <v>2406</v>
      </c>
      <c r="K22" s="82">
        <v>1401</v>
      </c>
      <c r="L22" s="82">
        <v>1428</v>
      </c>
      <c r="M22" s="82">
        <v>1275</v>
      </c>
      <c r="N22" s="82">
        <v>4261</v>
      </c>
      <c r="O22" s="82">
        <v>3735</v>
      </c>
      <c r="P22" s="82">
        <v>640</v>
      </c>
      <c r="Q22" s="82">
        <v>1986</v>
      </c>
      <c r="R22" s="82">
        <v>766</v>
      </c>
      <c r="S22" s="82">
        <v>1032</v>
      </c>
      <c r="T22" s="82">
        <v>1543</v>
      </c>
      <c r="U22" s="82">
        <v>1092</v>
      </c>
      <c r="V22" s="82">
        <v>1117</v>
      </c>
      <c r="W22" s="82">
        <v>623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18126</v>
      </c>
      <c r="D24" s="82">
        <v>0</v>
      </c>
      <c r="E24" s="82">
        <v>3730</v>
      </c>
      <c r="F24" s="82">
        <v>18833</v>
      </c>
      <c r="G24" s="82">
        <v>26324</v>
      </c>
      <c r="H24" s="82">
        <v>16338</v>
      </c>
      <c r="I24" s="82">
        <v>15086</v>
      </c>
      <c r="J24" s="82">
        <v>11934</v>
      </c>
      <c r="K24" s="82">
        <v>16610</v>
      </c>
      <c r="L24" s="82">
        <v>13129</v>
      </c>
      <c r="M24" s="82">
        <v>17536</v>
      </c>
      <c r="N24" s="82">
        <v>34679</v>
      </c>
      <c r="O24" s="82">
        <v>34282</v>
      </c>
      <c r="P24" s="82">
        <v>24463</v>
      </c>
      <c r="Q24" s="82">
        <v>41745</v>
      </c>
      <c r="R24" s="82">
        <v>16612</v>
      </c>
      <c r="S24" s="82">
        <v>15897</v>
      </c>
      <c r="T24" s="82">
        <v>9546</v>
      </c>
      <c r="U24" s="82">
        <v>11950</v>
      </c>
      <c r="V24" s="82">
        <v>14422</v>
      </c>
      <c r="W24" s="82">
        <v>18347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52263</v>
      </c>
      <c r="D25" s="83">
        <v>69511</v>
      </c>
      <c r="E25" s="83">
        <v>63072</v>
      </c>
      <c r="F25" s="83">
        <v>47440</v>
      </c>
      <c r="G25" s="83">
        <v>38941</v>
      </c>
      <c r="H25" s="83">
        <v>48129</v>
      </c>
      <c r="I25" s="83">
        <v>69962</v>
      </c>
      <c r="J25" s="83">
        <v>51908</v>
      </c>
      <c r="K25" s="83">
        <v>48131</v>
      </c>
      <c r="L25" s="83">
        <v>51902</v>
      </c>
      <c r="M25" s="83">
        <v>47560</v>
      </c>
      <c r="N25" s="83">
        <v>116367</v>
      </c>
      <c r="O25" s="83">
        <v>83097</v>
      </c>
      <c r="P25" s="83">
        <v>96237</v>
      </c>
      <c r="Q25" s="83">
        <v>160325</v>
      </c>
      <c r="R25" s="83">
        <v>62559</v>
      </c>
      <c r="S25" s="83">
        <v>55623</v>
      </c>
      <c r="T25" s="83">
        <v>76268</v>
      </c>
      <c r="U25" s="83">
        <v>57898</v>
      </c>
      <c r="V25" s="83">
        <v>74449</v>
      </c>
      <c r="W25" s="83">
        <v>57951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20555</v>
      </c>
      <c r="M26" s="85">
        <v>3368</v>
      </c>
      <c r="N26" s="85">
        <v>4543</v>
      </c>
      <c r="O26" s="85">
        <v>7337</v>
      </c>
      <c r="P26" s="85">
        <v>7835</v>
      </c>
      <c r="Q26" s="85">
        <v>7271</v>
      </c>
      <c r="R26" s="85">
        <v>6324</v>
      </c>
      <c r="S26" s="85">
        <v>7525</v>
      </c>
      <c r="T26" s="85">
        <v>11974</v>
      </c>
      <c r="U26" s="85">
        <v>5441</v>
      </c>
      <c r="V26" s="85">
        <v>4801</v>
      </c>
      <c r="W26" s="85">
        <v>5040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71249</v>
      </c>
      <c r="D27" s="71">
        <f t="shared" si="11"/>
        <v>71134</v>
      </c>
      <c r="E27" s="71">
        <f t="shared" si="11"/>
        <v>68922</v>
      </c>
      <c r="F27" s="71">
        <f t="shared" si="11"/>
        <v>68605</v>
      </c>
      <c r="G27" s="71">
        <f t="shared" si="11"/>
        <v>68312</v>
      </c>
      <c r="H27" s="71">
        <f t="shared" si="11"/>
        <v>68051</v>
      </c>
      <c r="I27" s="71">
        <f t="shared" si="11"/>
        <v>89200</v>
      </c>
      <c r="J27" s="71">
        <f t="shared" si="11"/>
        <v>68082</v>
      </c>
      <c r="K27" s="71">
        <f t="shared" si="11"/>
        <v>67542</v>
      </c>
      <c r="L27" s="71">
        <f t="shared" si="11"/>
        <v>67039</v>
      </c>
      <c r="M27" s="71">
        <f t="shared" si="11"/>
        <v>66960</v>
      </c>
      <c r="N27" s="71">
        <f t="shared" si="11"/>
        <v>156462</v>
      </c>
      <c r="O27" s="71">
        <f t="shared" si="11"/>
        <v>122096</v>
      </c>
      <c r="P27" s="71">
        <f t="shared" si="11"/>
        <v>123472</v>
      </c>
      <c r="Q27" s="71">
        <f t="shared" si="11"/>
        <v>211190</v>
      </c>
      <c r="R27" s="71">
        <f t="shared" ref="R27:V27" si="12">SUM(R28:R32)</f>
        <v>85199</v>
      </c>
      <c r="S27" s="71">
        <f t="shared" si="12"/>
        <v>76902</v>
      </c>
      <c r="T27" s="71">
        <f t="shared" si="12"/>
        <v>93035</v>
      </c>
      <c r="U27" s="71">
        <f t="shared" si="12"/>
        <v>75795</v>
      </c>
      <c r="V27" s="71">
        <f t="shared" si="12"/>
        <v>95333</v>
      </c>
      <c r="W27" s="71">
        <f t="shared" ref="W27" si="13">SUM(W28:W32)</f>
        <v>80355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538</v>
      </c>
      <c r="D28" s="82">
        <v>2150</v>
      </c>
      <c r="E28" s="82">
        <v>1751</v>
      </c>
      <c r="F28" s="82">
        <v>1380</v>
      </c>
      <c r="G28" s="82">
        <v>1409</v>
      </c>
      <c r="H28" s="82">
        <v>464</v>
      </c>
      <c r="I28" s="82">
        <v>41</v>
      </c>
      <c r="J28" s="82">
        <v>78</v>
      </c>
      <c r="K28" s="82">
        <v>527</v>
      </c>
      <c r="L28" s="82">
        <v>3090</v>
      </c>
      <c r="M28" s="82">
        <v>2830</v>
      </c>
      <c r="N28" s="82">
        <v>4126</v>
      </c>
      <c r="O28" s="82">
        <v>592</v>
      </c>
      <c r="P28" s="82">
        <v>0</v>
      </c>
      <c r="Q28" s="82">
        <v>0</v>
      </c>
      <c r="R28" s="82">
        <v>4</v>
      </c>
      <c r="S28" s="82">
        <v>27</v>
      </c>
      <c r="T28" s="82">
        <v>0</v>
      </c>
      <c r="U28" s="82">
        <v>70</v>
      </c>
      <c r="V28" s="82">
        <v>459</v>
      </c>
      <c r="W28" s="82">
        <v>496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8842</v>
      </c>
      <c r="D29" s="82">
        <v>16445</v>
      </c>
      <c r="E29" s="82">
        <v>11943</v>
      </c>
      <c r="F29" s="82">
        <v>8441</v>
      </c>
      <c r="G29" s="82">
        <v>5793</v>
      </c>
      <c r="H29" s="82">
        <v>5396</v>
      </c>
      <c r="I29" s="82">
        <v>6959</v>
      </c>
      <c r="J29" s="82">
        <v>8798</v>
      </c>
      <c r="K29" s="82">
        <v>9684</v>
      </c>
      <c r="L29" s="82">
        <v>9467</v>
      </c>
      <c r="M29" s="82">
        <v>9305</v>
      </c>
      <c r="N29" s="82">
        <v>14643</v>
      </c>
      <c r="O29" s="82">
        <v>14410</v>
      </c>
      <c r="P29" s="82">
        <v>14360</v>
      </c>
      <c r="Q29" s="82">
        <v>20393</v>
      </c>
      <c r="R29" s="82">
        <v>7946</v>
      </c>
      <c r="S29" s="82">
        <v>4474</v>
      </c>
      <c r="T29" s="82">
        <v>4637</v>
      </c>
      <c r="U29" s="82">
        <v>4854</v>
      </c>
      <c r="V29" s="82">
        <v>6278</v>
      </c>
      <c r="W29" s="82">
        <v>7365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107</v>
      </c>
      <c r="D30" s="82">
        <v>371</v>
      </c>
      <c r="E30" s="82">
        <v>766</v>
      </c>
      <c r="F30" s="82">
        <v>1157</v>
      </c>
      <c r="G30" s="82">
        <v>2253</v>
      </c>
      <c r="H30" s="82">
        <v>2674</v>
      </c>
      <c r="I30" s="82">
        <v>2884</v>
      </c>
      <c r="J30" s="82">
        <v>1809</v>
      </c>
      <c r="K30" s="82">
        <v>1334</v>
      </c>
      <c r="L30" s="82">
        <v>197</v>
      </c>
      <c r="M30" s="82">
        <v>106</v>
      </c>
      <c r="N30" s="82">
        <v>15</v>
      </c>
      <c r="O30" s="82">
        <v>165</v>
      </c>
      <c r="P30" s="82">
        <v>1211</v>
      </c>
      <c r="Q30" s="82">
        <v>2314</v>
      </c>
      <c r="R30" s="82">
        <v>2639</v>
      </c>
      <c r="S30" s="82">
        <v>2425</v>
      </c>
      <c r="T30" s="82">
        <v>3172</v>
      </c>
      <c r="U30" s="82">
        <v>2355</v>
      </c>
      <c r="V30" s="82">
        <v>2174</v>
      </c>
      <c r="W30" s="82">
        <v>1447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1076</v>
      </c>
      <c r="D31" s="82">
        <v>2542</v>
      </c>
      <c r="E31" s="82">
        <v>2523</v>
      </c>
      <c r="F31" s="82">
        <v>2132</v>
      </c>
      <c r="G31" s="82">
        <v>1423</v>
      </c>
      <c r="H31" s="82">
        <v>1692</v>
      </c>
      <c r="I31" s="82">
        <v>1843</v>
      </c>
      <c r="J31" s="82">
        <v>3205</v>
      </c>
      <c r="K31" s="82">
        <v>2242</v>
      </c>
      <c r="L31" s="82">
        <v>2079</v>
      </c>
      <c r="M31" s="82">
        <v>2150</v>
      </c>
      <c r="N31" s="82">
        <v>6240</v>
      </c>
      <c r="O31" s="82">
        <v>6400</v>
      </c>
      <c r="P31" s="82">
        <v>8700</v>
      </c>
      <c r="Q31" s="82">
        <v>15825</v>
      </c>
      <c r="R31" s="82">
        <v>6194</v>
      </c>
      <c r="S31" s="82">
        <v>4122</v>
      </c>
      <c r="T31" s="82">
        <v>4304</v>
      </c>
      <c r="U31" s="82">
        <v>3004</v>
      </c>
      <c r="V31" s="82">
        <v>3107</v>
      </c>
      <c r="W31" s="82">
        <v>3002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60686</v>
      </c>
      <c r="D32" s="86">
        <v>49626</v>
      </c>
      <c r="E32" s="86">
        <v>51939</v>
      </c>
      <c r="F32" s="86">
        <v>55495</v>
      </c>
      <c r="G32" s="86">
        <v>57434</v>
      </c>
      <c r="H32" s="86">
        <v>57825</v>
      </c>
      <c r="I32" s="86">
        <v>77473</v>
      </c>
      <c r="J32" s="86">
        <v>54192</v>
      </c>
      <c r="K32" s="86">
        <v>53755</v>
      </c>
      <c r="L32" s="86">
        <v>52206</v>
      </c>
      <c r="M32" s="86">
        <v>52569</v>
      </c>
      <c r="N32" s="86">
        <v>131438</v>
      </c>
      <c r="O32" s="86">
        <v>100529</v>
      </c>
      <c r="P32" s="86">
        <v>99201</v>
      </c>
      <c r="Q32" s="86">
        <v>172658</v>
      </c>
      <c r="R32" s="86">
        <v>68416</v>
      </c>
      <c r="S32" s="86">
        <v>65854</v>
      </c>
      <c r="T32" s="86">
        <v>80922</v>
      </c>
      <c r="U32" s="86">
        <v>65512</v>
      </c>
      <c r="V32" s="86">
        <v>83315</v>
      </c>
      <c r="W32" s="86">
        <v>68045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37.536758926240616</v>
      </c>
      <c r="D3" s="65">
        <f t="shared" si="0"/>
        <v>46.251955867534136</v>
      </c>
      <c r="E3" s="65">
        <f t="shared" si="0"/>
        <v>44.577690349763984</v>
      </c>
      <c r="F3" s="65">
        <f t="shared" si="0"/>
        <v>38.902068379048053</v>
      </c>
      <c r="G3" s="65">
        <f t="shared" si="0"/>
        <v>37.306110798009939</v>
      </c>
      <c r="H3" s="65">
        <f t="shared" si="0"/>
        <v>39.027883982929716</v>
      </c>
      <c r="I3" s="65">
        <f t="shared" si="0"/>
        <v>47.649575989248262</v>
      </c>
      <c r="J3" s="65">
        <f t="shared" si="0"/>
        <v>37.026528532002168</v>
      </c>
      <c r="K3" s="65">
        <f t="shared" si="0"/>
        <v>36.560751902304169</v>
      </c>
      <c r="L3" s="65">
        <f t="shared" si="0"/>
        <v>37.381429240658036</v>
      </c>
      <c r="M3" s="65">
        <f t="shared" si="0"/>
        <v>40.418058499220187</v>
      </c>
      <c r="N3" s="65">
        <f t="shared" si="0"/>
        <v>93.578571055271084</v>
      </c>
      <c r="O3" s="65">
        <f t="shared" si="0"/>
        <v>65.686000523757542</v>
      </c>
      <c r="P3" s="65">
        <f t="shared" si="0"/>
        <v>62.773891332417861</v>
      </c>
      <c r="Q3" s="65">
        <f t="shared" si="0"/>
        <v>100.93488876276086</v>
      </c>
      <c r="R3" s="65">
        <f t="shared" ref="R3:V3" si="1">SUM(R4,R15,R17,R27)</f>
        <v>40.770869459324643</v>
      </c>
      <c r="S3" s="65">
        <f t="shared" si="1"/>
        <v>36.317348720064579</v>
      </c>
      <c r="T3" s="65">
        <f t="shared" si="1"/>
        <v>40.694365101431899</v>
      </c>
      <c r="U3" s="65">
        <f t="shared" si="1"/>
        <v>30.698155303919755</v>
      </c>
      <c r="V3" s="65">
        <f t="shared" si="1"/>
        <v>40.449774663580271</v>
      </c>
      <c r="W3" s="65">
        <f t="shared" ref="W3" si="2">SUM(W4,W15,W17,W27)</f>
        <v>32.341609253452972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26.506672350705514</v>
      </c>
      <c r="D4" s="69">
        <f t="shared" si="3"/>
        <v>34.107817834155227</v>
      </c>
      <c r="E4" s="69">
        <f t="shared" si="3"/>
        <v>33.067721851098412</v>
      </c>
      <c r="F4" s="69">
        <f t="shared" si="3"/>
        <v>27.97124909484625</v>
      </c>
      <c r="G4" s="69">
        <f t="shared" si="3"/>
        <v>26.185682105955532</v>
      </c>
      <c r="H4" s="69">
        <f t="shared" si="3"/>
        <v>27.574025065178596</v>
      </c>
      <c r="I4" s="69">
        <f t="shared" si="3"/>
        <v>32.389029555942194</v>
      </c>
      <c r="J4" s="69">
        <f t="shared" si="3"/>
        <v>24.564579442106979</v>
      </c>
      <c r="K4" s="69">
        <f t="shared" si="3"/>
        <v>23.826438802826523</v>
      </c>
      <c r="L4" s="69">
        <f t="shared" si="3"/>
        <v>25.269811841784858</v>
      </c>
      <c r="M4" s="69">
        <f t="shared" si="3"/>
        <v>27.396159787824818</v>
      </c>
      <c r="N4" s="69">
        <f t="shared" si="3"/>
        <v>64.535907354943376</v>
      </c>
      <c r="O4" s="69">
        <f t="shared" si="3"/>
        <v>45.139157528349223</v>
      </c>
      <c r="P4" s="69">
        <f t="shared" si="3"/>
        <v>42.235161246418905</v>
      </c>
      <c r="Q4" s="69">
        <f t="shared" si="3"/>
        <v>64.913916253950205</v>
      </c>
      <c r="R4" s="69">
        <f t="shared" ref="R4:V4" si="4">SUM(R5:R14)</f>
        <v>26.220321951214395</v>
      </c>
      <c r="S4" s="69">
        <f t="shared" si="4"/>
        <v>23.141240814248668</v>
      </c>
      <c r="T4" s="69">
        <f t="shared" si="4"/>
        <v>25.116175658413901</v>
      </c>
      <c r="U4" s="69">
        <f t="shared" si="4"/>
        <v>18.285441507350455</v>
      </c>
      <c r="V4" s="69">
        <f t="shared" si="4"/>
        <v>24.26943228528226</v>
      </c>
      <c r="W4" s="69">
        <f t="shared" ref="W4" si="5">SUM(W5:W14)</f>
        <v>18.115078668534579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3.0542744251581468</v>
      </c>
      <c r="D5" s="72">
        <v>7.2123612525223102</v>
      </c>
      <c r="E5" s="72">
        <v>9.5204631707659377</v>
      </c>
      <c r="F5" s="72">
        <v>5.8039319741554118</v>
      </c>
      <c r="G5" s="72">
        <v>4.7705256164980989</v>
      </c>
      <c r="H5" s="72">
        <v>1.9873940272564539</v>
      </c>
      <c r="I5" s="72">
        <v>0.33502501066025525</v>
      </c>
      <c r="J5" s="72">
        <v>8.8676353626268925E-2</v>
      </c>
      <c r="K5" s="72">
        <v>0.99667373727172348</v>
      </c>
      <c r="L5" s="72">
        <v>4.7305328339292982</v>
      </c>
      <c r="M5" s="72">
        <v>7.1790339486163379</v>
      </c>
      <c r="N5" s="72">
        <v>10.068995476634411</v>
      </c>
      <c r="O5" s="72">
        <v>4.2244615355878823</v>
      </c>
      <c r="P5" s="72">
        <v>0</v>
      </c>
      <c r="Q5" s="72">
        <v>1.5317537839688455</v>
      </c>
      <c r="R5" s="72">
        <v>3.6219963151841696</v>
      </c>
      <c r="S5" s="72">
        <v>2.7815802299985362</v>
      </c>
      <c r="T5" s="72">
        <v>0</v>
      </c>
      <c r="U5" s="72">
        <v>0.24335068350617994</v>
      </c>
      <c r="V5" s="72">
        <v>1.4783302206092988</v>
      </c>
      <c r="W5" s="72">
        <v>1.7418115289853862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9.569173744666047E-4</v>
      </c>
      <c r="D6" s="72">
        <v>0</v>
      </c>
      <c r="E6" s="72">
        <v>4.8614133843538144E-4</v>
      </c>
      <c r="F6" s="72">
        <v>4.8073959953957873E-4</v>
      </c>
      <c r="G6" s="72">
        <v>4.6266518931317637E-4</v>
      </c>
      <c r="H6" s="72">
        <v>4.4406772164541002E-4</v>
      </c>
      <c r="I6" s="72">
        <v>8.5894120676853914E-4</v>
      </c>
      <c r="J6" s="72">
        <v>7.8522867229308872E-4</v>
      </c>
      <c r="K6" s="72">
        <v>4.0551225479481152E-3</v>
      </c>
      <c r="L6" s="72">
        <v>3.797446857620393E-3</v>
      </c>
      <c r="M6" s="72">
        <v>3.6184795943238597E-2</v>
      </c>
      <c r="N6" s="72">
        <v>2.1818934586169379E-2</v>
      </c>
      <c r="O6" s="72">
        <v>4.5804631733202261E-2</v>
      </c>
      <c r="P6" s="72">
        <v>6.0712308312460425E-2</v>
      </c>
      <c r="Q6" s="72">
        <v>0.13083355520970721</v>
      </c>
      <c r="R6" s="72">
        <v>1.3968252092756198E-3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9.6828028571213448E-2</v>
      </c>
      <c r="L7" s="72">
        <v>6.577932549228678E-2</v>
      </c>
      <c r="M7" s="72">
        <v>1.8902616983527781E-2</v>
      </c>
      <c r="N7" s="72">
        <v>4.3175183721303516E-2</v>
      </c>
      <c r="O7" s="72">
        <v>3.2635375176580127E-2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9.8725653801442034E-2</v>
      </c>
      <c r="D8" s="72">
        <v>0.22710050438378779</v>
      </c>
      <c r="E8" s="72">
        <v>0.51671045770342039</v>
      </c>
      <c r="F8" s="72">
        <v>0.68534037975238227</v>
      </c>
      <c r="G8" s="72">
        <v>1.7193650754757699</v>
      </c>
      <c r="H8" s="72">
        <v>2.2952865184942719</v>
      </c>
      <c r="I8" s="72">
        <v>2.377728558154018</v>
      </c>
      <c r="J8" s="72">
        <v>1.5185731856874221</v>
      </c>
      <c r="K8" s="72">
        <v>1.3650257287947463</v>
      </c>
      <c r="L8" s="72">
        <v>0.24483725336404605</v>
      </c>
      <c r="M8" s="72">
        <v>0.17530245065820374</v>
      </c>
      <c r="N8" s="72">
        <v>2.7550000106920883E-2</v>
      </c>
      <c r="O8" s="72">
        <v>0.33033963746699829</v>
      </c>
      <c r="P8" s="72">
        <v>1.7795015732943344</v>
      </c>
      <c r="Q8" s="72">
        <v>3.2591726837629906</v>
      </c>
      <c r="R8" s="72">
        <v>2.710185515824854</v>
      </c>
      <c r="S8" s="72">
        <v>2.7135890527309705</v>
      </c>
      <c r="T8" s="72">
        <v>3.0727089249973591</v>
      </c>
      <c r="U8" s="72">
        <v>2.4712599776728372</v>
      </c>
      <c r="V8" s="72">
        <v>2.9890596619962149</v>
      </c>
      <c r="W8" s="72">
        <v>2.8520392320191261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14.770736927757961</v>
      </c>
      <c r="D9" s="72">
        <v>26.377854184282803</v>
      </c>
      <c r="E9" s="72">
        <v>21.479533683701025</v>
      </c>
      <c r="F9" s="72">
        <v>15.128824531603145</v>
      </c>
      <c r="G9" s="72">
        <v>10.645755757179542</v>
      </c>
      <c r="H9" s="72">
        <v>15.065814612675144</v>
      </c>
      <c r="I9" s="72">
        <v>19.34267015354412</v>
      </c>
      <c r="J9" s="72">
        <v>12.926532909614252</v>
      </c>
      <c r="K9" s="72">
        <v>10.462010993482291</v>
      </c>
      <c r="L9" s="72">
        <v>11.742468338391287</v>
      </c>
      <c r="M9" s="72">
        <v>10.036686978106276</v>
      </c>
      <c r="N9" s="72">
        <v>36.077787625960553</v>
      </c>
      <c r="O9" s="72">
        <v>25.108146558439632</v>
      </c>
      <c r="P9" s="72">
        <v>31.219171979444567</v>
      </c>
      <c r="Q9" s="72">
        <v>47.338033633269639</v>
      </c>
      <c r="R9" s="72">
        <v>14.80263725958908</v>
      </c>
      <c r="S9" s="72">
        <v>12.88106365370702</v>
      </c>
      <c r="T9" s="72">
        <v>17.665251320484202</v>
      </c>
      <c r="U9" s="72">
        <v>10.45791272912785</v>
      </c>
      <c r="V9" s="72">
        <v>14.13971215910771</v>
      </c>
      <c r="W9" s="72">
        <v>7.0783337897679663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7.086039834563655</v>
      </c>
      <c r="D11" s="72">
        <v>0</v>
      </c>
      <c r="E11" s="72">
        <v>1.3925295324030709</v>
      </c>
      <c r="F11" s="72">
        <v>6.225824969787749</v>
      </c>
      <c r="G11" s="72">
        <v>8.9287000538636772</v>
      </c>
      <c r="H11" s="72">
        <v>5.6909436154823769</v>
      </c>
      <c r="I11" s="72">
        <v>5.6792077042657079</v>
      </c>
      <c r="J11" s="72">
        <v>3.7591508290117002</v>
      </c>
      <c r="K11" s="72">
        <v>5.5740391365352631</v>
      </c>
      <c r="L11" s="72">
        <v>4.3268301255740713</v>
      </c>
      <c r="M11" s="72">
        <v>6.2513757331456219</v>
      </c>
      <c r="N11" s="72">
        <v>13.220380108241695</v>
      </c>
      <c r="O11" s="72">
        <v>12.316870469134756</v>
      </c>
      <c r="P11" s="72">
        <v>8.9749957480541465</v>
      </c>
      <c r="Q11" s="72">
        <v>12.334711207804729</v>
      </c>
      <c r="R11" s="72">
        <v>4.9417856435374672</v>
      </c>
      <c r="S11" s="72">
        <v>4.6353956512952417</v>
      </c>
      <c r="T11" s="72">
        <v>3.099515956608994</v>
      </c>
      <c r="U11" s="72">
        <v>3.276597404249598</v>
      </c>
      <c r="V11" s="72">
        <v>3.8251388708543073</v>
      </c>
      <c r="W11" s="72">
        <v>4.2287945180374793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1.3901240101166239</v>
      </c>
      <c r="D13" s="74">
        <v>0.12996297949740693</v>
      </c>
      <c r="E13" s="74">
        <v>0</v>
      </c>
      <c r="F13" s="74">
        <v>0</v>
      </c>
      <c r="G13" s="74">
        <v>0</v>
      </c>
      <c r="H13" s="74">
        <v>2.4088681768154507</v>
      </c>
      <c r="I13" s="74">
        <v>4.5161911121308842</v>
      </c>
      <c r="J13" s="74">
        <v>6.1797249290675218</v>
      </c>
      <c r="K13" s="74">
        <v>5.2391797922009795</v>
      </c>
      <c r="L13" s="74">
        <v>4.0588057738674124</v>
      </c>
      <c r="M13" s="74">
        <v>3.5925354550949096</v>
      </c>
      <c r="N13" s="74">
        <v>4.8145375485829947</v>
      </c>
      <c r="O13" s="74">
        <v>2.8973463388032208</v>
      </c>
      <c r="P13" s="74">
        <v>0</v>
      </c>
      <c r="Q13" s="74">
        <v>0</v>
      </c>
      <c r="R13" s="74">
        <v>2.4696858665971654E-4</v>
      </c>
      <c r="S13" s="74">
        <v>0</v>
      </c>
      <c r="T13" s="74">
        <v>1.1378902453142452</v>
      </c>
      <c r="U13" s="74">
        <v>1.737944811410959</v>
      </c>
      <c r="V13" s="74">
        <v>1.7024409254072124</v>
      </c>
      <c r="W13" s="74">
        <v>2.1145864827414109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0.10581458193322438</v>
      </c>
      <c r="D14" s="76">
        <v>0.16053891346891716</v>
      </c>
      <c r="E14" s="76">
        <v>0.15799886518652159</v>
      </c>
      <c r="F14" s="76">
        <v>0.12684649994802386</v>
      </c>
      <c r="G14" s="76">
        <v>0.12087293774912999</v>
      </c>
      <c r="H14" s="76">
        <v>0.12527404673325637</v>
      </c>
      <c r="I14" s="76">
        <v>0.13734807598043922</v>
      </c>
      <c r="J14" s="76">
        <v>9.1136006427517111E-2</v>
      </c>
      <c r="K14" s="76">
        <v>8.8626263422357882E-2</v>
      </c>
      <c r="L14" s="76">
        <v>9.6760744308838076E-2</v>
      </c>
      <c r="M14" s="76">
        <v>0.10613780927670062</v>
      </c>
      <c r="N14" s="76">
        <v>0.26166247710932811</v>
      </c>
      <c r="O14" s="76">
        <v>0.18355298200695189</v>
      </c>
      <c r="P14" s="76">
        <v>0.20077963731339643</v>
      </c>
      <c r="Q14" s="76">
        <v>0.31941138993430584</v>
      </c>
      <c r="R14" s="76">
        <v>0.14207342328288727</v>
      </c>
      <c r="S14" s="76">
        <v>0.12961222651690199</v>
      </c>
      <c r="T14" s="76">
        <v>0.14080921100910379</v>
      </c>
      <c r="U14" s="76">
        <v>9.8375901383033024E-2</v>
      </c>
      <c r="V14" s="76">
        <v>0.13475044730751815</v>
      </c>
      <c r="W14" s="76">
        <v>9.9513116983209277E-2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0.19676888833540201</v>
      </c>
      <c r="D15" s="69">
        <f t="shared" si="6"/>
        <v>0.16572671600151964</v>
      </c>
      <c r="E15" s="69">
        <f t="shared" si="6"/>
        <v>0.1765041138420588</v>
      </c>
      <c r="F15" s="69">
        <f t="shared" si="6"/>
        <v>0.1101923695240703</v>
      </c>
      <c r="G15" s="69">
        <f t="shared" si="6"/>
        <v>0.11096152669038389</v>
      </c>
      <c r="H15" s="69">
        <f t="shared" si="6"/>
        <v>0.12995778102590019</v>
      </c>
      <c r="I15" s="69">
        <f t="shared" si="6"/>
        <v>0.30299437224555648</v>
      </c>
      <c r="J15" s="69">
        <f t="shared" si="6"/>
        <v>0.26613169491555377</v>
      </c>
      <c r="K15" s="69">
        <f t="shared" si="6"/>
        <v>0.28604676378990124</v>
      </c>
      <c r="L15" s="69">
        <f t="shared" si="6"/>
        <v>0.30340195216412197</v>
      </c>
      <c r="M15" s="69">
        <f t="shared" si="6"/>
        <v>0.19685892206872108</v>
      </c>
      <c r="N15" s="69">
        <f t="shared" si="6"/>
        <v>1.2419128418273133</v>
      </c>
      <c r="O15" s="69">
        <f t="shared" si="6"/>
        <v>0.30568670418234067</v>
      </c>
      <c r="P15" s="69">
        <f t="shared" si="6"/>
        <v>0.40738929330477769</v>
      </c>
      <c r="Q15" s="69">
        <f t="shared" si="6"/>
        <v>0.35557227171702543</v>
      </c>
      <c r="R15" s="69">
        <f t="shared" si="6"/>
        <v>0.52253290308057654</v>
      </c>
      <c r="S15" s="69">
        <f t="shared" si="6"/>
        <v>0.39436176040005827</v>
      </c>
      <c r="T15" s="69">
        <f t="shared" si="6"/>
        <v>0.29242562171453235</v>
      </c>
      <c r="U15" s="69">
        <f t="shared" si="6"/>
        <v>0.28456913871038036</v>
      </c>
      <c r="V15" s="69">
        <f t="shared" si="6"/>
        <v>0.28145762290570375</v>
      </c>
      <c r="W15" s="69">
        <f t="shared" si="6"/>
        <v>0.2109564206278205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0.19676888833540201</v>
      </c>
      <c r="D16" s="72">
        <v>0.16572671600151964</v>
      </c>
      <c r="E16" s="72">
        <v>0.1765041138420588</v>
      </c>
      <c r="F16" s="72">
        <v>0.1101923695240703</v>
      </c>
      <c r="G16" s="72">
        <v>0.11096152669038389</v>
      </c>
      <c r="H16" s="72">
        <v>0.12995778102590019</v>
      </c>
      <c r="I16" s="72">
        <v>0.30299437224555648</v>
      </c>
      <c r="J16" s="72">
        <v>0.26613169491555377</v>
      </c>
      <c r="K16" s="72">
        <v>0.28604676378990124</v>
      </c>
      <c r="L16" s="72">
        <v>0.30340195216412197</v>
      </c>
      <c r="M16" s="72">
        <v>0.19685892206872108</v>
      </c>
      <c r="N16" s="72">
        <v>1.2419128418273133</v>
      </c>
      <c r="O16" s="72">
        <v>0.30568670418234067</v>
      </c>
      <c r="P16" s="72">
        <v>0.40738929330477769</v>
      </c>
      <c r="Q16" s="72">
        <v>0.35557227171702543</v>
      </c>
      <c r="R16" s="72">
        <v>0.52253290308057654</v>
      </c>
      <c r="S16" s="72">
        <v>0.39436176040005827</v>
      </c>
      <c r="T16" s="72">
        <v>0.29242562171453235</v>
      </c>
      <c r="U16" s="72">
        <v>0.28456913871038036</v>
      </c>
      <c r="V16" s="72">
        <v>0.28145762290570375</v>
      </c>
      <c r="W16" s="72">
        <v>0.2109564206278205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6.8611443251706072</v>
      </c>
      <c r="D17" s="69">
        <f t="shared" si="7"/>
        <v>7.905590505357738</v>
      </c>
      <c r="E17" s="69">
        <f t="shared" si="7"/>
        <v>7.2898345069033104</v>
      </c>
      <c r="F17" s="69">
        <f t="shared" si="7"/>
        <v>6.7086227688479543</v>
      </c>
      <c r="G17" s="69">
        <f t="shared" si="7"/>
        <v>6.9533994734363844</v>
      </c>
      <c r="H17" s="69">
        <f t="shared" si="7"/>
        <v>7.2066085159317552</v>
      </c>
      <c r="I17" s="69">
        <f t="shared" si="7"/>
        <v>9.4627795402814812</v>
      </c>
      <c r="J17" s="69">
        <f t="shared" si="7"/>
        <v>7.8905345716143138</v>
      </c>
      <c r="K17" s="69">
        <f t="shared" si="7"/>
        <v>8.0786131037453757</v>
      </c>
      <c r="L17" s="69">
        <f t="shared" si="7"/>
        <v>7.5702173588630437</v>
      </c>
      <c r="M17" s="69">
        <f t="shared" si="7"/>
        <v>8.2588859210881456</v>
      </c>
      <c r="N17" s="69">
        <f t="shared" si="7"/>
        <v>18.071259625144801</v>
      </c>
      <c r="O17" s="69">
        <f t="shared" si="7"/>
        <v>12.980652130362071</v>
      </c>
      <c r="P17" s="69">
        <f t="shared" si="7"/>
        <v>12.997723882578516</v>
      </c>
      <c r="Q17" s="69">
        <f t="shared" si="7"/>
        <v>21.915956886652168</v>
      </c>
      <c r="R17" s="69">
        <f t="shared" ref="R17:V17" si="8">SUM(R18:R26)</f>
        <v>8.6080419289656156</v>
      </c>
      <c r="S17" s="69">
        <f t="shared" si="8"/>
        <v>7.9492312828433898</v>
      </c>
      <c r="T17" s="69">
        <f t="shared" si="8"/>
        <v>9.6377695799437539</v>
      </c>
      <c r="U17" s="69">
        <f t="shared" si="8"/>
        <v>7.6484976338616377</v>
      </c>
      <c r="V17" s="69">
        <f t="shared" si="8"/>
        <v>10.025665647319418</v>
      </c>
      <c r="W17" s="69">
        <f t="shared" ref="W17" si="9">SUM(W18:W26)</f>
        <v>8.7814730394395113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2.7238365509061873E-3</v>
      </c>
      <c r="D18" s="72">
        <v>1.6691333435035264E-2</v>
      </c>
      <c r="E18" s="72">
        <v>1.3908162322590911E-2</v>
      </c>
      <c r="F18" s="72">
        <v>6.3892194163769232E-3</v>
      </c>
      <c r="G18" s="72">
        <v>5.0340521096406158E-3</v>
      </c>
      <c r="H18" s="72">
        <v>2.6336367664134218E-3</v>
      </c>
      <c r="I18" s="72">
        <v>3.3064745726409426E-4</v>
      </c>
      <c r="J18" s="72">
        <v>1.306346296196812E-3</v>
      </c>
      <c r="K18" s="72">
        <v>1.0042902622030607E-2</v>
      </c>
      <c r="L18" s="72">
        <v>4.0879562814057142E-2</v>
      </c>
      <c r="M18" s="72">
        <v>5.1161739866752119E-2</v>
      </c>
      <c r="N18" s="72">
        <v>9.949739366337379E-2</v>
      </c>
      <c r="O18" s="72">
        <v>6.879649688745651E-2</v>
      </c>
      <c r="P18" s="72">
        <v>0</v>
      </c>
      <c r="Q18" s="72">
        <v>1.6911825835284348E-3</v>
      </c>
      <c r="R18" s="72">
        <v>1.2713592535839974E-2</v>
      </c>
      <c r="S18" s="72">
        <v>8.6979881505826057E-3</v>
      </c>
      <c r="T18" s="72">
        <v>0</v>
      </c>
      <c r="U18" s="72">
        <v>2.6250770811876152E-3</v>
      </c>
      <c r="V18" s="72">
        <v>1.9651871274593186E-2</v>
      </c>
      <c r="W18" s="72">
        <v>4.3690668606597163E-2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3.1179655892280951E-2</v>
      </c>
      <c r="D19" s="72">
        <v>3.0258654769298978E-2</v>
      </c>
      <c r="E19" s="72">
        <v>3.9885714886786112E-2</v>
      </c>
      <c r="F19" s="72">
        <v>3.2702165447063884E-2</v>
      </c>
      <c r="G19" s="72">
        <v>2.853363703611584E-2</v>
      </c>
      <c r="H19" s="72">
        <v>3.5159637854097189E-2</v>
      </c>
      <c r="I19" s="72">
        <v>3.3894035307547261E-2</v>
      </c>
      <c r="J19" s="72">
        <v>2.040255141029914E-2</v>
      </c>
      <c r="K19" s="72">
        <v>2.2895548347858258E-2</v>
      </c>
      <c r="L19" s="72">
        <v>2.6994186552600569E-2</v>
      </c>
      <c r="M19" s="72">
        <v>3.3601505112331516E-2</v>
      </c>
      <c r="N19" s="72">
        <v>6.1636274207402933E-2</v>
      </c>
      <c r="O19" s="72">
        <v>3.8406944215091145E-2</v>
      </c>
      <c r="P19" s="72">
        <v>2.5764376392901186E-2</v>
      </c>
      <c r="Q19" s="72">
        <v>1.4459697687232698E-2</v>
      </c>
      <c r="R19" s="72">
        <v>3.9131640588345104E-3</v>
      </c>
      <c r="S19" s="72">
        <v>8.4194799813372013E-3</v>
      </c>
      <c r="T19" s="72">
        <v>1.7115921622875844E-2</v>
      </c>
      <c r="U19" s="72">
        <v>1.6049392657843786E-2</v>
      </c>
      <c r="V19" s="72">
        <v>1.9393564461952614E-2</v>
      </c>
      <c r="W19" s="72">
        <v>1.3874269145181821E-2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1.891564883456176E-2</v>
      </c>
      <c r="D21" s="72">
        <v>2.6197636147607471E-2</v>
      </c>
      <c r="E21" s="72">
        <v>5.855356459051328E-2</v>
      </c>
      <c r="F21" s="72">
        <v>8.8527465349777026E-2</v>
      </c>
      <c r="G21" s="72">
        <v>0.23998761603865174</v>
      </c>
      <c r="H21" s="72">
        <v>0.30310683058075455</v>
      </c>
      <c r="I21" s="72">
        <v>0.33482177277567815</v>
      </c>
      <c r="J21" s="72">
        <v>0.20799482909294317</v>
      </c>
      <c r="K21" s="72">
        <v>0.1660702853248501</v>
      </c>
      <c r="L21" s="72">
        <v>6.6298366486152857E-3</v>
      </c>
      <c r="M21" s="72">
        <v>1.6122898004634464E-3</v>
      </c>
      <c r="N21" s="72">
        <v>0</v>
      </c>
      <c r="O21" s="72">
        <v>9.3861403319599589E-3</v>
      </c>
      <c r="P21" s="72">
        <v>0.162504446353615</v>
      </c>
      <c r="Q21" s="72">
        <v>0.75573366442824463</v>
      </c>
      <c r="R21" s="72">
        <v>0.52811409506851326</v>
      </c>
      <c r="S21" s="72">
        <v>0.39797424500739964</v>
      </c>
      <c r="T21" s="72">
        <v>0.55398495017596305</v>
      </c>
      <c r="U21" s="72">
        <v>0.45171556246434419</v>
      </c>
      <c r="V21" s="72">
        <v>0.49387615535093798</v>
      </c>
      <c r="W21" s="72">
        <v>0.31489111113042489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5.0409172358369357E-2</v>
      </c>
      <c r="D22" s="72">
        <v>9.8183679504702859E-2</v>
      </c>
      <c r="E22" s="72">
        <v>9.6118976933207881E-2</v>
      </c>
      <c r="F22" s="72">
        <v>0.10056293839082443</v>
      </c>
      <c r="G22" s="72">
        <v>6.8902730689125002E-2</v>
      </c>
      <c r="H22" s="72">
        <v>7.8912459189031892E-2</v>
      </c>
      <c r="I22" s="72">
        <v>0.12329107786382616</v>
      </c>
      <c r="J22" s="72">
        <v>0.27605783547730844</v>
      </c>
      <c r="K22" s="72">
        <v>0.1693680690328101</v>
      </c>
      <c r="L22" s="72">
        <v>0.17090849559473131</v>
      </c>
      <c r="M22" s="72">
        <v>0.15569452768991543</v>
      </c>
      <c r="N22" s="72">
        <v>0.51829889552197728</v>
      </c>
      <c r="O22" s="72">
        <v>0.44657225054174843</v>
      </c>
      <c r="P22" s="72">
        <v>7.513876938012834E-2</v>
      </c>
      <c r="Q22" s="72">
        <v>0.18040093604511739</v>
      </c>
      <c r="R22" s="72">
        <v>7.6320625270147116E-2</v>
      </c>
      <c r="S22" s="72">
        <v>0.10635110082294949</v>
      </c>
      <c r="T22" s="72">
        <v>0.15310412912006546</v>
      </c>
      <c r="U22" s="72">
        <v>0.10358828083017442</v>
      </c>
      <c r="V22" s="72">
        <v>0.12523639365001382</v>
      </c>
      <c r="W22" s="72">
        <v>6.1856658425456228E-2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1.5895620826408963</v>
      </c>
      <c r="D24" s="72">
        <v>0</v>
      </c>
      <c r="E24" s="72">
        <v>0.29373183839752681</v>
      </c>
      <c r="F24" s="72">
        <v>1.5334536328507644</v>
      </c>
      <c r="G24" s="72">
        <v>2.3373746702874816</v>
      </c>
      <c r="H24" s="72">
        <v>1.3891232580451573</v>
      </c>
      <c r="I24" s="72">
        <v>1.2969756405726354</v>
      </c>
      <c r="J24" s="72">
        <v>1.0647568814027366</v>
      </c>
      <c r="K24" s="72">
        <v>1.6727619270652483</v>
      </c>
      <c r="L24" s="72">
        <v>1.2845280241831842</v>
      </c>
      <c r="M24" s="72">
        <v>1.7466966567873345</v>
      </c>
      <c r="N24" s="72">
        <v>3.3391889369110981</v>
      </c>
      <c r="O24" s="72">
        <v>3.046549858483139</v>
      </c>
      <c r="P24" s="72">
        <v>2.1204516057972103</v>
      </c>
      <c r="Q24" s="72">
        <v>3.9749536438767494</v>
      </c>
      <c r="R24" s="72">
        <v>1.4540315739453893</v>
      </c>
      <c r="S24" s="72">
        <v>1.4800113235548451</v>
      </c>
      <c r="T24" s="72">
        <v>0.89066595170743745</v>
      </c>
      <c r="U24" s="72">
        <v>1.0720456807536274</v>
      </c>
      <c r="V24" s="72">
        <v>1.3383789031392015</v>
      </c>
      <c r="W24" s="72">
        <v>1.8373069555770922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5.1683539288935929</v>
      </c>
      <c r="D25" s="74">
        <v>7.7342592015010938</v>
      </c>
      <c r="E25" s="74">
        <v>6.7876362497726852</v>
      </c>
      <c r="F25" s="74">
        <v>4.9469873473931472</v>
      </c>
      <c r="G25" s="74">
        <v>4.2735667672753692</v>
      </c>
      <c r="H25" s="74">
        <v>5.3976726934963013</v>
      </c>
      <c r="I25" s="74">
        <v>7.6734663663045302</v>
      </c>
      <c r="J25" s="74">
        <v>6.3200161279348297</v>
      </c>
      <c r="K25" s="74">
        <v>6.0374743713525794</v>
      </c>
      <c r="L25" s="74">
        <v>5.0060174647649909</v>
      </c>
      <c r="M25" s="74">
        <v>6.0904565211195347</v>
      </c>
      <c r="N25" s="74">
        <v>13.822348415196402</v>
      </c>
      <c r="O25" s="74">
        <v>9.0190682391370878</v>
      </c>
      <c r="P25" s="74">
        <v>10.243137524115614</v>
      </c>
      <c r="Q25" s="74">
        <v>16.639758770286129</v>
      </c>
      <c r="R25" s="74">
        <v>6.2346172506183688</v>
      </c>
      <c r="S25" s="74">
        <v>5.5866897238629853</v>
      </c>
      <c r="T25" s="74">
        <v>7.4225176391771459</v>
      </c>
      <c r="U25" s="74">
        <v>5.7316487545211565</v>
      </c>
      <c r="V25" s="74">
        <v>7.780347368919478</v>
      </c>
      <c r="W25" s="74">
        <v>6.2352930611332802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1.034259788304865</v>
      </c>
      <c r="M26" s="77">
        <v>0.17966268071181513</v>
      </c>
      <c r="N26" s="77">
        <v>0.2302897096445492</v>
      </c>
      <c r="O26" s="77">
        <v>0.3518722007655874</v>
      </c>
      <c r="P26" s="77">
        <v>0.37072716053904703</v>
      </c>
      <c r="Q26" s="77">
        <v>0.34895899174516692</v>
      </c>
      <c r="R26" s="77">
        <v>0.29833162746852193</v>
      </c>
      <c r="S26" s="77">
        <v>0.36108742146329043</v>
      </c>
      <c r="T26" s="77">
        <v>0.60038098814026564</v>
      </c>
      <c r="U26" s="77">
        <v>0.27082488555330375</v>
      </c>
      <c r="V26" s="77">
        <v>0.24878139052324211</v>
      </c>
      <c r="W26" s="77">
        <v>0.27456031542147885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3.9721733620290864</v>
      </c>
      <c r="D27" s="69">
        <f t="shared" si="10"/>
        <v>4.0728208120196481</v>
      </c>
      <c r="E27" s="69">
        <f t="shared" si="10"/>
        <v>4.0436298779202016</v>
      </c>
      <c r="F27" s="69">
        <f t="shared" si="10"/>
        <v>4.1120041458297818</v>
      </c>
      <c r="G27" s="69">
        <f t="shared" si="10"/>
        <v>4.0560676919276393</v>
      </c>
      <c r="H27" s="69">
        <f t="shared" si="10"/>
        <v>4.1172926207934628</v>
      </c>
      <c r="I27" s="69">
        <f t="shared" si="10"/>
        <v>5.4947725207790263</v>
      </c>
      <c r="J27" s="69">
        <f t="shared" si="10"/>
        <v>4.3052828233653218</v>
      </c>
      <c r="K27" s="69">
        <f t="shared" si="10"/>
        <v>4.3696532319423751</v>
      </c>
      <c r="L27" s="69">
        <f t="shared" si="10"/>
        <v>4.2379980878460115</v>
      </c>
      <c r="M27" s="69">
        <f t="shared" si="10"/>
        <v>4.5661538682385023</v>
      </c>
      <c r="N27" s="69">
        <f t="shared" si="10"/>
        <v>9.7294912333555938</v>
      </c>
      <c r="O27" s="69">
        <f t="shared" si="10"/>
        <v>7.2605041608639009</v>
      </c>
      <c r="P27" s="69">
        <f t="shared" si="10"/>
        <v>7.1336169101156628</v>
      </c>
      <c r="Q27" s="69">
        <f t="shared" si="10"/>
        <v>13.749443350441471</v>
      </c>
      <c r="R27" s="69">
        <f t="shared" ref="R27:V27" si="11">SUM(R28:R32)</f>
        <v>5.4199726760640585</v>
      </c>
      <c r="S27" s="69">
        <f t="shared" si="11"/>
        <v>4.8325148625724648</v>
      </c>
      <c r="T27" s="69">
        <f t="shared" si="11"/>
        <v>5.6479942413597124</v>
      </c>
      <c r="U27" s="69">
        <f t="shared" si="11"/>
        <v>4.4796470239972797</v>
      </c>
      <c r="V27" s="69">
        <f t="shared" si="11"/>
        <v>5.8732191080728917</v>
      </c>
      <c r="W27" s="69">
        <f t="shared" ref="W27" si="12">SUM(W28:W32)</f>
        <v>5.2341011248510609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2.9109397504445144E-2</v>
      </c>
      <c r="D28" s="72">
        <v>0.17354917530701963</v>
      </c>
      <c r="E28" s="72">
        <v>0.15371822372605784</v>
      </c>
      <c r="F28" s="72">
        <v>0.10644388946185632</v>
      </c>
      <c r="G28" s="72">
        <v>9.893021923501373E-2</v>
      </c>
      <c r="H28" s="72">
        <v>3.5887743112795058E-2</v>
      </c>
      <c r="I28" s="72">
        <v>3.2840239217835285E-3</v>
      </c>
      <c r="J28" s="72">
        <v>6.2866107351709898E-3</v>
      </c>
      <c r="K28" s="72">
        <v>3.3808154722961878E-2</v>
      </c>
      <c r="L28" s="72">
        <v>0.24980935908101104</v>
      </c>
      <c r="M28" s="72">
        <v>0.24048019302056164</v>
      </c>
      <c r="N28" s="72">
        <v>0.34875875665966466</v>
      </c>
      <c r="O28" s="72">
        <v>4.85620107476019E-2</v>
      </c>
      <c r="P28" s="72">
        <v>0</v>
      </c>
      <c r="Q28" s="72">
        <v>0</v>
      </c>
      <c r="R28" s="72">
        <v>2.8396549710099335E-4</v>
      </c>
      <c r="S28" s="72">
        <v>2.5016964719893025E-3</v>
      </c>
      <c r="T28" s="72">
        <v>0</v>
      </c>
      <c r="U28" s="72">
        <v>5.192380243130912E-3</v>
      </c>
      <c r="V28" s="72">
        <v>3.5170865710439432E-2</v>
      </c>
      <c r="W28" s="72">
        <v>4.785264159275638E-2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0.60476822039678169</v>
      </c>
      <c r="D29" s="72">
        <v>1.0822888521900766</v>
      </c>
      <c r="E29" s="72">
        <v>0.90446101525418621</v>
      </c>
      <c r="F29" s="72">
        <v>0.65859340914835074</v>
      </c>
      <c r="G29" s="72">
        <v>0.44431552503861826</v>
      </c>
      <c r="H29" s="72">
        <v>0.43698196392581723</v>
      </c>
      <c r="I29" s="72">
        <v>0.53191255676436744</v>
      </c>
      <c r="J29" s="72">
        <v>0.62312825393709559</v>
      </c>
      <c r="K29" s="72">
        <v>0.76601831905664042</v>
      </c>
      <c r="L29" s="72">
        <v>0.65298961077247797</v>
      </c>
      <c r="M29" s="72">
        <v>0.80246901594389053</v>
      </c>
      <c r="N29" s="72">
        <v>1.1387976159695063</v>
      </c>
      <c r="O29" s="72">
        <v>1.0614904945005756</v>
      </c>
      <c r="P29" s="72">
        <v>0.97683096090841703</v>
      </c>
      <c r="Q29" s="72">
        <v>1.9878614838416309</v>
      </c>
      <c r="R29" s="72">
        <v>0.64587084653627502</v>
      </c>
      <c r="S29" s="72">
        <v>0.35369359091904096</v>
      </c>
      <c r="T29" s="72">
        <v>0.36990564395631753</v>
      </c>
      <c r="U29" s="72">
        <v>0.37041565510617724</v>
      </c>
      <c r="V29" s="72">
        <v>0.52045197311573321</v>
      </c>
      <c r="W29" s="72">
        <v>0.63722388218256976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7.8003780041205886E-3</v>
      </c>
      <c r="D30" s="72">
        <v>1.7360294957421425E-2</v>
      </c>
      <c r="E30" s="72">
        <v>3.7997416047133352E-2</v>
      </c>
      <c r="F30" s="72">
        <v>6.061346250470985E-2</v>
      </c>
      <c r="G30" s="72">
        <v>0.15467743663431438</v>
      </c>
      <c r="H30" s="72">
        <v>0.2022844301375657</v>
      </c>
      <c r="I30" s="72">
        <v>0.23406155179844848</v>
      </c>
      <c r="J30" s="72">
        <v>0.140818401971218</v>
      </c>
      <c r="K30" s="72">
        <v>0.11892277212371159</v>
      </c>
      <c r="L30" s="72">
        <v>1.5081443099365622E-2</v>
      </c>
      <c r="M30" s="72">
        <v>8.9306577571677693E-3</v>
      </c>
      <c r="N30" s="72">
        <v>1.2307590915779905E-3</v>
      </c>
      <c r="O30" s="72">
        <v>1.1903033261485627E-2</v>
      </c>
      <c r="P30" s="72">
        <v>8.8827158903811057E-2</v>
      </c>
      <c r="Q30" s="72">
        <v>0.1804530906178341</v>
      </c>
      <c r="R30" s="72">
        <v>0.21645986319483151</v>
      </c>
      <c r="S30" s="72">
        <v>0.19024503942234411</v>
      </c>
      <c r="T30" s="72">
        <v>0.26370432153674311</v>
      </c>
      <c r="U30" s="72">
        <v>0.18972786007651879</v>
      </c>
      <c r="V30" s="72">
        <v>0.18223477499294982</v>
      </c>
      <c r="W30" s="72">
        <v>0.1286688393736915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7.2749719699093357E-2</v>
      </c>
      <c r="D31" s="72">
        <v>0.18150580928070714</v>
      </c>
      <c r="E31" s="72">
        <v>0.16937976648634065</v>
      </c>
      <c r="F31" s="72">
        <v>0.16488794096593454</v>
      </c>
      <c r="G31" s="72">
        <v>0.10451773535730546</v>
      </c>
      <c r="H31" s="72">
        <v>0.12507840302015968</v>
      </c>
      <c r="I31" s="72">
        <v>0.14342754025352855</v>
      </c>
      <c r="J31" s="72">
        <v>0.25194818319901019</v>
      </c>
      <c r="K31" s="72">
        <v>0.18013288482361281</v>
      </c>
      <c r="L31" s="72">
        <v>0.16330509076425409</v>
      </c>
      <c r="M31" s="72">
        <v>0.17352246395143284</v>
      </c>
      <c r="N31" s="72">
        <v>0.49410792215372856</v>
      </c>
      <c r="O31" s="72">
        <v>0.46845012864178565</v>
      </c>
      <c r="P31" s="72">
        <v>0.56501527587179268</v>
      </c>
      <c r="Q31" s="72">
        <v>1.3961986358181</v>
      </c>
      <c r="R31" s="72">
        <v>0.53275129684939493</v>
      </c>
      <c r="S31" s="72">
        <v>0.34502911257449298</v>
      </c>
      <c r="T31" s="72">
        <v>0.34809718535051704</v>
      </c>
      <c r="U31" s="72">
        <v>0.23506585687183942</v>
      </c>
      <c r="V31" s="72">
        <v>0.29487478159485314</v>
      </c>
      <c r="W31" s="72">
        <v>0.25333413327890725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3.2577456464246457</v>
      </c>
      <c r="D32" s="77">
        <v>2.6181166802844236</v>
      </c>
      <c r="E32" s="77">
        <v>2.7780734564064833</v>
      </c>
      <c r="F32" s="77">
        <v>3.1214654437489306</v>
      </c>
      <c r="G32" s="77">
        <v>3.2536267756623869</v>
      </c>
      <c r="H32" s="77">
        <v>3.3170600805971251</v>
      </c>
      <c r="I32" s="77">
        <v>4.5820868480408983</v>
      </c>
      <c r="J32" s="77">
        <v>3.2831013735228272</v>
      </c>
      <c r="K32" s="77">
        <v>3.2707711012154483</v>
      </c>
      <c r="L32" s="77">
        <v>3.156812584128903</v>
      </c>
      <c r="M32" s="77">
        <v>3.3407515375654495</v>
      </c>
      <c r="N32" s="77">
        <v>7.7465961794811165</v>
      </c>
      <c r="O32" s="77">
        <v>5.6700984937124526</v>
      </c>
      <c r="P32" s="77">
        <v>5.5029435144316423</v>
      </c>
      <c r="Q32" s="77">
        <v>10.184930140163905</v>
      </c>
      <c r="R32" s="77">
        <v>4.0246067039864561</v>
      </c>
      <c r="S32" s="77">
        <v>3.9410454231845975</v>
      </c>
      <c r="T32" s="77">
        <v>4.6662870905161347</v>
      </c>
      <c r="U32" s="77">
        <v>3.6792452716996129</v>
      </c>
      <c r="V32" s="77">
        <v>4.8404867126589162</v>
      </c>
      <c r="W32" s="77">
        <v>4.1670216284231358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22.500373475952212</v>
      </c>
      <c r="D3" s="65">
        <f t="shared" si="0"/>
        <v>25.571563886248995</v>
      </c>
      <c r="E3" s="65">
        <f t="shared" si="0"/>
        <v>25.444504714865189</v>
      </c>
      <c r="F3" s="65">
        <f t="shared" si="0"/>
        <v>23.488357766748322</v>
      </c>
      <c r="G3" s="65">
        <f t="shared" si="0"/>
        <v>23.418339384045783</v>
      </c>
      <c r="H3" s="65">
        <f t="shared" si="0"/>
        <v>24.116518511860072</v>
      </c>
      <c r="I3" s="65">
        <f t="shared" si="0"/>
        <v>29.950869260060752</v>
      </c>
      <c r="J3" s="65">
        <f t="shared" si="0"/>
        <v>23.709867292022171</v>
      </c>
      <c r="K3" s="65">
        <f t="shared" si="0"/>
        <v>23.962118525046979</v>
      </c>
      <c r="L3" s="65">
        <f t="shared" si="0"/>
        <v>24.850914250416107</v>
      </c>
      <c r="M3" s="65">
        <f t="shared" si="0"/>
        <v>26.657073817578382</v>
      </c>
      <c r="N3" s="65">
        <f t="shared" si="0"/>
        <v>63.401642328514775</v>
      </c>
      <c r="O3" s="65">
        <f t="shared" si="0"/>
        <v>44.150945777756831</v>
      </c>
      <c r="P3" s="65">
        <f t="shared" si="0"/>
        <v>42.328057087834921</v>
      </c>
      <c r="Q3" s="65">
        <f t="shared" si="0"/>
        <v>68.240111368606165</v>
      </c>
      <c r="R3" s="65">
        <f t="shared" ref="R3:V3" si="1">SUM(R4,R15,R17,R27)</f>
        <v>29.138007306814629</v>
      </c>
      <c r="S3" s="65">
        <f t="shared" si="1"/>
        <v>26.325836943834467</v>
      </c>
      <c r="T3" s="65">
        <f t="shared" si="1"/>
        <v>29.471710751490392</v>
      </c>
      <c r="U3" s="65">
        <f t="shared" si="1"/>
        <v>22.948884270851678</v>
      </c>
      <c r="V3" s="65">
        <f t="shared" si="1"/>
        <v>30.202988005587045</v>
      </c>
      <c r="W3" s="65">
        <f t="shared" ref="W3" si="2">SUM(W4,W15,W17,W27)</f>
        <v>24.693800359298059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15.05327168705889</v>
      </c>
      <c r="D4" s="69">
        <f t="shared" si="3"/>
        <v>17.894323306482068</v>
      </c>
      <c r="E4" s="69">
        <f t="shared" si="3"/>
        <v>18.008910152463592</v>
      </c>
      <c r="F4" s="69">
        <f t="shared" si="3"/>
        <v>16.193760217314498</v>
      </c>
      <c r="G4" s="69">
        <f t="shared" si="3"/>
        <v>15.826897398008207</v>
      </c>
      <c r="H4" s="69">
        <f t="shared" si="3"/>
        <v>16.428715819336503</v>
      </c>
      <c r="I4" s="69">
        <f t="shared" si="3"/>
        <v>19.487508464797337</v>
      </c>
      <c r="J4" s="69">
        <f t="shared" si="3"/>
        <v>15.155422535758406</v>
      </c>
      <c r="K4" s="69">
        <f t="shared" si="3"/>
        <v>15.056502744182612</v>
      </c>
      <c r="L4" s="69">
        <f t="shared" si="3"/>
        <v>15.886924607539962</v>
      </c>
      <c r="M4" s="69">
        <f t="shared" si="3"/>
        <v>17.551121122212944</v>
      </c>
      <c r="N4" s="69">
        <f t="shared" si="3"/>
        <v>41.156109509549935</v>
      </c>
      <c r="O4" s="69">
        <f t="shared" si="3"/>
        <v>29.288632123583771</v>
      </c>
      <c r="P4" s="69">
        <f t="shared" si="3"/>
        <v>27.13980082898145</v>
      </c>
      <c r="Q4" s="69">
        <f t="shared" si="3"/>
        <v>42.068430990273427</v>
      </c>
      <c r="R4" s="69">
        <f t="shared" ref="R4:V4" si="4">SUM(R5:R14)</f>
        <v>17.372615849919267</v>
      </c>
      <c r="S4" s="69">
        <f t="shared" si="4"/>
        <v>15.599007270592063</v>
      </c>
      <c r="T4" s="69">
        <f t="shared" si="4"/>
        <v>17.107690374698681</v>
      </c>
      <c r="U4" s="69">
        <f t="shared" si="4"/>
        <v>12.842476319755107</v>
      </c>
      <c r="V4" s="69">
        <f t="shared" si="4"/>
        <v>17.153046794261527</v>
      </c>
      <c r="W4" s="69">
        <f t="shared" ref="W4" si="5">SUM(W5:W14)</f>
        <v>13.166382427940778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1.7223848265063468</v>
      </c>
      <c r="D5" s="72">
        <v>4.0994855028097765</v>
      </c>
      <c r="E5" s="72">
        <v>5.4560556273335159</v>
      </c>
      <c r="F5" s="72">
        <v>3.3543111657505214</v>
      </c>
      <c r="G5" s="72">
        <v>2.7811274936897825</v>
      </c>
      <c r="H5" s="72">
        <v>1.1689853725774901</v>
      </c>
      <c r="I5" s="72">
        <v>0.1988667992302344</v>
      </c>
      <c r="J5" s="72">
        <v>5.3130663815159934E-2</v>
      </c>
      <c r="K5" s="72">
        <v>0.60287161849259141</v>
      </c>
      <c r="L5" s="72">
        <v>2.8891677616389875</v>
      </c>
      <c r="M5" s="72">
        <v>4.4276275598755346</v>
      </c>
      <c r="N5" s="72">
        <v>6.2687641485892458</v>
      </c>
      <c r="O5" s="72">
        <v>2.6536649736592746</v>
      </c>
      <c r="P5" s="72">
        <v>0</v>
      </c>
      <c r="Q5" s="72">
        <v>0.98420955312636405</v>
      </c>
      <c r="R5" s="72">
        <v>2.3805350854436638</v>
      </c>
      <c r="S5" s="72">
        <v>1.8800755273523626</v>
      </c>
      <c r="T5" s="72">
        <v>0</v>
      </c>
      <c r="U5" s="72">
        <v>0.17359251448674179</v>
      </c>
      <c r="V5" s="72">
        <v>1.0756835881473612</v>
      </c>
      <c r="W5" s="72">
        <v>1.2852864971714764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4.5418089017438732E-4</v>
      </c>
      <c r="D6" s="72">
        <v>0</v>
      </c>
      <c r="E6" s="72">
        <v>2.3617714241115883E-4</v>
      </c>
      <c r="F6" s="72">
        <v>2.36274867925793E-4</v>
      </c>
      <c r="G6" s="72">
        <v>2.3008628798890123E-4</v>
      </c>
      <c r="H6" s="72">
        <v>2.2348313402986158E-4</v>
      </c>
      <c r="I6" s="72">
        <v>4.3754072685467187E-4</v>
      </c>
      <c r="J6" s="72">
        <v>4.0508669175575568E-4</v>
      </c>
      <c r="K6" s="72">
        <v>2.1203273974860094E-3</v>
      </c>
      <c r="L6" s="72">
        <v>2.0141670915163694E-3</v>
      </c>
      <c r="M6" s="72">
        <v>1.962741965516946E-2</v>
      </c>
      <c r="N6" s="72">
        <v>1.2220761422497223E-2</v>
      </c>
      <c r="O6" s="72">
        <v>2.6753860884214529E-2</v>
      </c>
      <c r="P6" s="72">
        <v>3.713007900186862E-2</v>
      </c>
      <c r="Q6" s="72">
        <v>8.299032557554567E-2</v>
      </c>
      <c r="R6" s="72">
        <v>9.015507559163087E-4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4.9422160166106954E-2</v>
      </c>
      <c r="L7" s="72">
        <v>3.4173293710026545E-2</v>
      </c>
      <c r="M7" s="72">
        <v>1.0095993146478056E-2</v>
      </c>
      <c r="N7" s="72">
        <v>2.3987988124906493E-2</v>
      </c>
      <c r="O7" s="72">
        <v>1.9084706934592899E-2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5.2059413210899949E-2</v>
      </c>
      <c r="D8" s="72">
        <v>0.1216693834015735</v>
      </c>
      <c r="E8" s="72">
        <v>0.28118986363040666</v>
      </c>
      <c r="F8" s="72">
        <v>0.37867071192962343</v>
      </c>
      <c r="G8" s="72">
        <v>0.96432626228764073</v>
      </c>
      <c r="H8" s="72">
        <v>1.3064277530848474</v>
      </c>
      <c r="I8" s="72">
        <v>1.3731499335895094</v>
      </c>
      <c r="J8" s="72">
        <v>0.88979766066253985</v>
      </c>
      <c r="K8" s="72">
        <v>0.81161913826328036</v>
      </c>
      <c r="L8" s="72">
        <v>0.14774602089189465</v>
      </c>
      <c r="M8" s="72">
        <v>0.1077740841550478</v>
      </c>
      <c r="N8" s="72">
        <v>1.7338819598627472E-2</v>
      </c>
      <c r="O8" s="72">
        <v>0.21392379666558614</v>
      </c>
      <c r="P8" s="72">
        <v>1.1884398461972598</v>
      </c>
      <c r="Q8" s="72">
        <v>2.2327343706691445</v>
      </c>
      <c r="R8" s="72">
        <v>1.8833053763378156</v>
      </c>
      <c r="S8" s="72">
        <v>1.9064120571122729</v>
      </c>
      <c r="T8" s="72">
        <v>2.1775947128340629</v>
      </c>
      <c r="U8" s="72">
        <v>1.7641403596072014</v>
      </c>
      <c r="V8" s="72">
        <v>2.1473607473323977</v>
      </c>
      <c r="W8" s="72">
        <v>2.0581750972111776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7.377151674166476</v>
      </c>
      <c r="D9" s="72">
        <v>13.429418815463809</v>
      </c>
      <c r="E9" s="72">
        <v>11.145356606793035</v>
      </c>
      <c r="F9" s="72">
        <v>7.9990727766400376</v>
      </c>
      <c r="G9" s="72">
        <v>5.7343562109930986</v>
      </c>
      <c r="H9" s="72">
        <v>8.2656367652202576</v>
      </c>
      <c r="I9" s="72">
        <v>10.806094302877227</v>
      </c>
      <c r="J9" s="72">
        <v>7.3514868818237691</v>
      </c>
      <c r="K9" s="72">
        <v>6.0547225954189114</v>
      </c>
      <c r="L9" s="72">
        <v>6.912703317334655</v>
      </c>
      <c r="M9" s="72">
        <v>6.0005721157726084</v>
      </c>
      <c r="N9" s="72">
        <v>21.858058125773642</v>
      </c>
      <c r="O9" s="72">
        <v>15.37793997000249</v>
      </c>
      <c r="P9" s="72">
        <v>19.301471960240807</v>
      </c>
      <c r="Q9" s="72">
        <v>29.593314090251976</v>
      </c>
      <c r="R9" s="72">
        <v>9.4042706059513588</v>
      </c>
      <c r="S9" s="72">
        <v>8.3301764075287092</v>
      </c>
      <c r="T9" s="72">
        <v>11.626272156803237</v>
      </c>
      <c r="U9" s="72">
        <v>6.9930518151416177</v>
      </c>
      <c r="V9" s="72">
        <v>9.5799591052126729</v>
      </c>
      <c r="W9" s="72">
        <v>4.8460330616471836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4.9116195777446991</v>
      </c>
      <c r="D11" s="72">
        <v>0</v>
      </c>
      <c r="E11" s="72">
        <v>0.96807301237770116</v>
      </c>
      <c r="F11" s="72">
        <v>4.3346227881783648</v>
      </c>
      <c r="G11" s="72">
        <v>6.2259844070005643</v>
      </c>
      <c r="H11" s="72">
        <v>3.9744996063295628</v>
      </c>
      <c r="I11" s="72">
        <v>3.9726518989799477</v>
      </c>
      <c r="J11" s="72">
        <v>2.6339445156508199</v>
      </c>
      <c r="K11" s="72">
        <v>3.9124765709265099</v>
      </c>
      <c r="L11" s="72">
        <v>3.0427062115783161</v>
      </c>
      <c r="M11" s="72">
        <v>4.4074022225084253</v>
      </c>
      <c r="N11" s="72">
        <v>9.3531423846280504</v>
      </c>
      <c r="O11" s="72">
        <v>8.7534437740865538</v>
      </c>
      <c r="P11" s="72">
        <v>6.4119793062281198</v>
      </c>
      <c r="Q11" s="72">
        <v>8.8557712607160965</v>
      </c>
      <c r="R11" s="72">
        <v>3.5613418718723535</v>
      </c>
      <c r="S11" s="72">
        <v>3.3527310520818143</v>
      </c>
      <c r="T11" s="72">
        <v>2.2497161549808173</v>
      </c>
      <c r="U11" s="72">
        <v>2.3862107870365588</v>
      </c>
      <c r="V11" s="72">
        <v>2.7945054746705416</v>
      </c>
      <c r="W11" s="72">
        <v>3.0983781868140836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0.88378743260707071</v>
      </c>
      <c r="D13" s="74">
        <v>8.3210691337996148E-2</v>
      </c>
      <c r="E13" s="74">
        <v>0</v>
      </c>
      <c r="F13" s="74">
        <v>0</v>
      </c>
      <c r="G13" s="74">
        <v>0</v>
      </c>
      <c r="H13" s="74">
        <v>1.5876687922570576</v>
      </c>
      <c r="I13" s="74">
        <v>2.9989599134131191</v>
      </c>
      <c r="J13" s="74">
        <v>4.1355217206868451</v>
      </c>
      <c r="K13" s="74">
        <v>3.5346440700953696</v>
      </c>
      <c r="L13" s="74">
        <v>2.7616530909857264</v>
      </c>
      <c r="M13" s="74">
        <v>2.4718839178229821</v>
      </c>
      <c r="N13" s="74">
        <v>3.3609348043036369</v>
      </c>
      <c r="O13" s="74">
        <v>2.0602680593441081</v>
      </c>
      <c r="P13" s="74">
        <v>0</v>
      </c>
      <c r="Q13" s="74">
        <v>0</v>
      </c>
      <c r="R13" s="74">
        <v>1.8793627527169122E-4</v>
      </c>
      <c r="S13" s="74">
        <v>0</v>
      </c>
      <c r="T13" s="74">
        <v>0.91329813907146284</v>
      </c>
      <c r="U13" s="74">
        <v>1.4271049420999544</v>
      </c>
      <c r="V13" s="74">
        <v>1.4207874315910352</v>
      </c>
      <c r="W13" s="74">
        <v>1.7789964681136485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0.10581458193322438</v>
      </c>
      <c r="D14" s="76">
        <v>0.16053891346891716</v>
      </c>
      <c r="E14" s="76">
        <v>0.15799886518652159</v>
      </c>
      <c r="F14" s="76">
        <v>0.12684649994802386</v>
      </c>
      <c r="G14" s="76">
        <v>0.12087293774912999</v>
      </c>
      <c r="H14" s="76">
        <v>0.12527404673325637</v>
      </c>
      <c r="I14" s="76">
        <v>0.13734807598043922</v>
      </c>
      <c r="J14" s="76">
        <v>9.1136006427517111E-2</v>
      </c>
      <c r="K14" s="76">
        <v>8.8626263422357882E-2</v>
      </c>
      <c r="L14" s="76">
        <v>9.6760744308838076E-2</v>
      </c>
      <c r="M14" s="76">
        <v>0.10613780927670062</v>
      </c>
      <c r="N14" s="76">
        <v>0.26166247710932811</v>
      </c>
      <c r="O14" s="76">
        <v>0.18355298200695189</v>
      </c>
      <c r="P14" s="76">
        <v>0.20077963731339643</v>
      </c>
      <c r="Q14" s="76">
        <v>0.31941138993430584</v>
      </c>
      <c r="R14" s="76">
        <v>0.14207342328288727</v>
      </c>
      <c r="S14" s="76">
        <v>0.12961222651690199</v>
      </c>
      <c r="T14" s="76">
        <v>0.14080921100910379</v>
      </c>
      <c r="U14" s="76">
        <v>9.8375901383033024E-2</v>
      </c>
      <c r="V14" s="76">
        <v>0.13475044730751815</v>
      </c>
      <c r="W14" s="76">
        <v>9.9513116983209277E-2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0.41028895402189042</v>
      </c>
      <c r="D15" s="69">
        <f t="shared" si="6"/>
        <v>0.35610593904534477</v>
      </c>
      <c r="E15" s="69">
        <f t="shared" si="6"/>
        <v>0.39061216093532597</v>
      </c>
      <c r="F15" s="69">
        <f t="shared" si="6"/>
        <v>0.25095342915690599</v>
      </c>
      <c r="G15" s="69">
        <f t="shared" si="6"/>
        <v>0.25991486138812731</v>
      </c>
      <c r="H15" s="69">
        <f t="shared" si="6"/>
        <v>0.31292587011740403</v>
      </c>
      <c r="I15" s="69">
        <f t="shared" si="6"/>
        <v>0.74963614530922662</v>
      </c>
      <c r="J15" s="69">
        <f t="shared" si="6"/>
        <v>0.6763720374303811</v>
      </c>
      <c r="K15" s="69">
        <f t="shared" si="6"/>
        <v>0.74674285081049785</v>
      </c>
      <c r="L15" s="69">
        <f t="shared" si="6"/>
        <v>0.81354510450045681</v>
      </c>
      <c r="M15" s="69">
        <f t="shared" si="6"/>
        <v>0.54451800831435326</v>
      </c>
      <c r="N15" s="69">
        <f t="shared" si="6"/>
        <v>3.5622423618068297</v>
      </c>
      <c r="O15" s="69">
        <f t="shared" si="6"/>
        <v>0.91416809042302483</v>
      </c>
      <c r="P15" s="69">
        <f t="shared" si="6"/>
        <v>1.2722969011286387</v>
      </c>
      <c r="Q15" s="69">
        <f t="shared" si="6"/>
        <v>1.1509613083736452</v>
      </c>
      <c r="R15" s="69">
        <f t="shared" si="6"/>
        <v>1.7287312459452033</v>
      </c>
      <c r="S15" s="69">
        <f t="shared" si="6"/>
        <v>1.3271189368387062</v>
      </c>
      <c r="T15" s="69">
        <f t="shared" si="6"/>
        <v>0.99797390994028745</v>
      </c>
      <c r="U15" s="69">
        <f t="shared" si="6"/>
        <v>0.9834704058071202</v>
      </c>
      <c r="V15" s="69">
        <f t="shared" si="6"/>
        <v>0.98512981927695831</v>
      </c>
      <c r="W15" s="69">
        <f t="shared" si="6"/>
        <v>0.74747688948007607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0.41028895402189042</v>
      </c>
      <c r="D16" s="72">
        <v>0.35610593904534477</v>
      </c>
      <c r="E16" s="72">
        <v>0.39061216093532597</v>
      </c>
      <c r="F16" s="72">
        <v>0.25095342915690599</v>
      </c>
      <c r="G16" s="72">
        <v>0.25991486138812731</v>
      </c>
      <c r="H16" s="72">
        <v>0.31292587011740403</v>
      </c>
      <c r="I16" s="72">
        <v>0.74963614530922662</v>
      </c>
      <c r="J16" s="72">
        <v>0.6763720374303811</v>
      </c>
      <c r="K16" s="72">
        <v>0.74674285081049785</v>
      </c>
      <c r="L16" s="72">
        <v>0.81354510450045681</v>
      </c>
      <c r="M16" s="72">
        <v>0.54451800831435326</v>
      </c>
      <c r="N16" s="72">
        <v>3.5622423618068297</v>
      </c>
      <c r="O16" s="72">
        <v>0.91416809042302483</v>
      </c>
      <c r="P16" s="72">
        <v>1.2722969011286387</v>
      </c>
      <c r="Q16" s="72">
        <v>1.1509613083736452</v>
      </c>
      <c r="R16" s="72">
        <v>1.7287312459452033</v>
      </c>
      <c r="S16" s="72">
        <v>1.3271189368387062</v>
      </c>
      <c r="T16" s="72">
        <v>0.99797390994028745</v>
      </c>
      <c r="U16" s="72">
        <v>0.9834704058071202</v>
      </c>
      <c r="V16" s="72">
        <v>0.98512981927695831</v>
      </c>
      <c r="W16" s="72">
        <v>0.74747688948007607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4.2161085735612129</v>
      </c>
      <c r="D17" s="69">
        <f t="shared" si="7"/>
        <v>4.5446228541385683</v>
      </c>
      <c r="E17" s="69">
        <f t="shared" si="7"/>
        <v>4.2529967759402139</v>
      </c>
      <c r="F17" s="69">
        <f t="shared" si="7"/>
        <v>4.1487180899922258</v>
      </c>
      <c r="G17" s="69">
        <f t="shared" si="7"/>
        <v>4.4408066302915596</v>
      </c>
      <c r="H17" s="69">
        <f t="shared" si="7"/>
        <v>4.432053278862246</v>
      </c>
      <c r="I17" s="69">
        <f t="shared" si="7"/>
        <v>5.7507829765564242</v>
      </c>
      <c r="J17" s="69">
        <f t="shared" si="7"/>
        <v>4.8190881892572559</v>
      </c>
      <c r="K17" s="69">
        <f t="shared" si="7"/>
        <v>5.0572519983643591</v>
      </c>
      <c r="L17" s="69">
        <f t="shared" si="7"/>
        <v>5.1372586439244277</v>
      </c>
      <c r="M17" s="69">
        <f t="shared" si="7"/>
        <v>5.3153006008628561</v>
      </c>
      <c r="N17" s="69">
        <f t="shared" si="7"/>
        <v>11.624405994056199</v>
      </c>
      <c r="O17" s="69">
        <f t="shared" si="7"/>
        <v>8.6709322988179043</v>
      </c>
      <c r="P17" s="69">
        <f t="shared" si="7"/>
        <v>8.7065732968465284</v>
      </c>
      <c r="Q17" s="69">
        <f t="shared" si="7"/>
        <v>14.972899139738811</v>
      </c>
      <c r="R17" s="69">
        <f t="shared" ref="R17:V17" si="8">SUM(R18:R26)</f>
        <v>6.023234903884755</v>
      </c>
      <c r="S17" s="69">
        <f t="shared" si="8"/>
        <v>5.683563681241246</v>
      </c>
      <c r="T17" s="69">
        <f t="shared" si="8"/>
        <v>6.9299102425339623</v>
      </c>
      <c r="U17" s="69">
        <f t="shared" si="8"/>
        <v>5.548963397318901</v>
      </c>
      <c r="V17" s="69">
        <f t="shared" si="8"/>
        <v>7.3084870761564913</v>
      </c>
      <c r="W17" s="69">
        <f t="shared" ref="W17" si="9">SUM(W18:W26)</f>
        <v>6.5341645724656328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1.5983711425454443E-3</v>
      </c>
      <c r="D18" s="72">
        <v>9.8594377386908068E-3</v>
      </c>
      <c r="E18" s="72">
        <v>8.2720948058176424E-3</v>
      </c>
      <c r="F18" s="72">
        <v>3.8270035680909812E-3</v>
      </c>
      <c r="G18" s="72">
        <v>3.0373396358033336E-3</v>
      </c>
      <c r="H18" s="72">
        <v>1.6009651770716043E-3</v>
      </c>
      <c r="I18" s="72">
        <v>2.0254500025124463E-4</v>
      </c>
      <c r="J18" s="72">
        <v>8.0654329218021042E-4</v>
      </c>
      <c r="K18" s="72">
        <v>6.2505165122267864E-3</v>
      </c>
      <c r="L18" s="72">
        <v>2.5650929126968054E-2</v>
      </c>
      <c r="M18" s="72">
        <v>3.2369147065202511E-2</v>
      </c>
      <c r="N18" s="72">
        <v>6.345466160508749E-2</v>
      </c>
      <c r="O18" s="72">
        <v>4.4208848597308878E-2</v>
      </c>
      <c r="P18" s="72">
        <v>0</v>
      </c>
      <c r="Q18" s="72">
        <v>1.1078683349352199E-3</v>
      </c>
      <c r="R18" s="72">
        <v>8.4908710234592316E-3</v>
      </c>
      <c r="S18" s="72">
        <v>5.9499692726267712E-3</v>
      </c>
      <c r="T18" s="72">
        <v>0</v>
      </c>
      <c r="U18" s="72">
        <v>1.8810809476451846E-3</v>
      </c>
      <c r="V18" s="72">
        <v>1.4326085296414435E-2</v>
      </c>
      <c r="W18" s="72">
        <v>3.2239844775223507E-2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1.5950476611006029E-2</v>
      </c>
      <c r="D19" s="72">
        <v>1.55297587515863E-2</v>
      </c>
      <c r="E19" s="72">
        <v>2.0548177663123356E-2</v>
      </c>
      <c r="F19" s="72">
        <v>1.6912145449829767E-2</v>
      </c>
      <c r="G19" s="72">
        <v>1.4820121166349984E-2</v>
      </c>
      <c r="H19" s="72">
        <v>1.8348175122167458E-2</v>
      </c>
      <c r="I19" s="72">
        <v>1.7780690308362705E-2</v>
      </c>
      <c r="J19" s="72">
        <v>1.0769262667006431E-2</v>
      </c>
      <c r="K19" s="72">
        <v>1.2175094543599628E-2</v>
      </c>
      <c r="L19" s="72">
        <v>1.4480485385192048E-2</v>
      </c>
      <c r="M19" s="72">
        <v>1.8354382339602484E-2</v>
      </c>
      <c r="N19" s="72">
        <v>3.4675815358398664E-2</v>
      </c>
      <c r="O19" s="72">
        <v>2.2531459683529053E-2</v>
      </c>
      <c r="P19" s="72">
        <v>1.587008827577949E-2</v>
      </c>
      <c r="Q19" s="72">
        <v>9.2916706741370571E-3</v>
      </c>
      <c r="R19" s="72">
        <v>2.5848666253182029E-3</v>
      </c>
      <c r="S19" s="72">
        <v>5.7073053773277474E-3</v>
      </c>
      <c r="T19" s="72">
        <v>1.1870718244956533E-2</v>
      </c>
      <c r="U19" s="72">
        <v>1.1340730092090138E-2</v>
      </c>
      <c r="V19" s="72">
        <v>1.388748183066044E-2</v>
      </c>
      <c r="W19" s="72">
        <v>9.997008040826573E-3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9.669495789216177E-3</v>
      </c>
      <c r="D21" s="72">
        <v>1.3563578992415282E-2</v>
      </c>
      <c r="E21" s="72">
        <v>3.0715681601193347E-2</v>
      </c>
      <c r="F21" s="72">
        <v>4.7049055038260221E-2</v>
      </c>
      <c r="G21" s="72">
        <v>0.12925974185837555</v>
      </c>
      <c r="H21" s="72">
        <v>0.1654927780968897</v>
      </c>
      <c r="I21" s="72">
        <v>0.18537237521541727</v>
      </c>
      <c r="J21" s="72">
        <v>0.11684740841875167</v>
      </c>
      <c r="K21" s="72">
        <v>9.4753336274704072E-2</v>
      </c>
      <c r="L21" s="72">
        <v>3.8454894347712339E-3</v>
      </c>
      <c r="M21" s="72">
        <v>9.5825315241332182E-4</v>
      </c>
      <c r="N21" s="72">
        <v>0</v>
      </c>
      <c r="O21" s="72">
        <v>6.0288357023776593E-3</v>
      </c>
      <c r="P21" s="72">
        <v>0.10958332478770876</v>
      </c>
      <c r="Q21" s="72">
        <v>0.5311306011144763</v>
      </c>
      <c r="R21" s="72">
        <v>0.3810422485926081</v>
      </c>
      <c r="S21" s="72">
        <v>0.2939398268038827</v>
      </c>
      <c r="T21" s="72">
        <v>0.41747375756922694</v>
      </c>
      <c r="U21" s="72">
        <v>0.34601436938983787</v>
      </c>
      <c r="V21" s="72">
        <v>0.38290225151757357</v>
      </c>
      <c r="W21" s="72">
        <v>0.2456464906982963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2.6548350975388619E-2</v>
      </c>
      <c r="D22" s="72">
        <v>5.2916914101083248E-2</v>
      </c>
      <c r="E22" s="72">
        <v>5.2997744756340719E-2</v>
      </c>
      <c r="F22" s="72">
        <v>5.6707405227627933E-2</v>
      </c>
      <c r="G22" s="72">
        <v>3.972352184455466E-2</v>
      </c>
      <c r="H22" s="72">
        <v>4.6496105844319041E-2</v>
      </c>
      <c r="I22" s="72">
        <v>7.4217148620237747E-2</v>
      </c>
      <c r="J22" s="72">
        <v>0.16970460022263714</v>
      </c>
      <c r="K22" s="72">
        <v>0.10627613214413539</v>
      </c>
      <c r="L22" s="72">
        <v>0.10940703708778879</v>
      </c>
      <c r="M22" s="72">
        <v>0.10148362625977636</v>
      </c>
      <c r="N22" s="72">
        <v>0.34310330768345049</v>
      </c>
      <c r="O22" s="72">
        <v>0.29937484439480755</v>
      </c>
      <c r="P22" s="72">
        <v>5.0924945170387537E-2</v>
      </c>
      <c r="Q22" s="72">
        <v>0.12384689121921387</v>
      </c>
      <c r="R22" s="72">
        <v>5.3381026025312722E-2</v>
      </c>
      <c r="S22" s="72">
        <v>7.5925524929379637E-2</v>
      </c>
      <c r="T22" s="72">
        <v>0.11153127132588996</v>
      </c>
      <c r="U22" s="72">
        <v>7.6849241723299919E-2</v>
      </c>
      <c r="V22" s="72">
        <v>9.431659951410791E-2</v>
      </c>
      <c r="W22" s="72">
        <v>4.714385641797867E-2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1.1945911978489647</v>
      </c>
      <c r="D24" s="72">
        <v>0</v>
      </c>
      <c r="E24" s="72">
        <v>0.22171666616249069</v>
      </c>
      <c r="F24" s="72">
        <v>1.1600685918123961</v>
      </c>
      <c r="G24" s="72">
        <v>1.7722628419072743</v>
      </c>
      <c r="H24" s="72">
        <v>1.0557130051488715</v>
      </c>
      <c r="I24" s="72">
        <v>0.98801929823212975</v>
      </c>
      <c r="J24" s="72">
        <v>0.81312153870477866</v>
      </c>
      <c r="K24" s="72">
        <v>1.2807663759941001</v>
      </c>
      <c r="L24" s="72">
        <v>0.98621936412368838</v>
      </c>
      <c r="M24" s="72">
        <v>1.3461563117233866</v>
      </c>
      <c r="N24" s="72">
        <v>2.5866565555324992</v>
      </c>
      <c r="O24" s="72">
        <v>2.3757234337557942</v>
      </c>
      <c r="P24" s="72">
        <v>1.66632749294502</v>
      </c>
      <c r="Q24" s="72">
        <v>3.1462700206093843</v>
      </c>
      <c r="R24" s="72">
        <v>1.1572374030051786</v>
      </c>
      <c r="S24" s="72">
        <v>1.1841891569282683</v>
      </c>
      <c r="T24" s="72">
        <v>0.71628669719594573</v>
      </c>
      <c r="U24" s="72">
        <v>0.86635523452743601</v>
      </c>
      <c r="V24" s="72">
        <v>1.0865594093635902</v>
      </c>
      <c r="W24" s="72">
        <v>1.4978998933519627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2.9677506811940919</v>
      </c>
      <c r="D25" s="74">
        <v>4.4527531645547924</v>
      </c>
      <c r="E25" s="74">
        <v>3.9187464109512478</v>
      </c>
      <c r="F25" s="74">
        <v>2.8641538888960207</v>
      </c>
      <c r="G25" s="74">
        <v>2.4817030638792019</v>
      </c>
      <c r="H25" s="74">
        <v>3.1444022494729267</v>
      </c>
      <c r="I25" s="74">
        <v>4.4851909191800257</v>
      </c>
      <c r="J25" s="74">
        <v>3.7078388359519021</v>
      </c>
      <c r="K25" s="74">
        <v>3.5570305428955935</v>
      </c>
      <c r="L25" s="74">
        <v>2.9633955504611542</v>
      </c>
      <c r="M25" s="74">
        <v>3.6363161996106594</v>
      </c>
      <c r="N25" s="74">
        <v>8.3662259442322142</v>
      </c>
      <c r="O25" s="74">
        <v>5.5711926759184998</v>
      </c>
      <c r="P25" s="74">
        <v>6.4931402851285842</v>
      </c>
      <c r="Q25" s="74">
        <v>10.812293096041497</v>
      </c>
      <c r="R25" s="74">
        <v>4.1221668611443558</v>
      </c>
      <c r="S25" s="74">
        <v>3.7567644764664703</v>
      </c>
      <c r="T25" s="74">
        <v>5.0723668100576766</v>
      </c>
      <c r="U25" s="74">
        <v>3.9756978550852882</v>
      </c>
      <c r="V25" s="74">
        <v>5.467713858110903</v>
      </c>
      <c r="W25" s="74">
        <v>4.4266771637598668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1.034259788304865</v>
      </c>
      <c r="M26" s="77">
        <v>0.17966268071181513</v>
      </c>
      <c r="N26" s="77">
        <v>0.2302897096445492</v>
      </c>
      <c r="O26" s="77">
        <v>0.3518722007655874</v>
      </c>
      <c r="P26" s="77">
        <v>0.37072716053904703</v>
      </c>
      <c r="Q26" s="77">
        <v>0.34895899174516692</v>
      </c>
      <c r="R26" s="77">
        <v>0.29833162746852193</v>
      </c>
      <c r="S26" s="77">
        <v>0.36108742146329043</v>
      </c>
      <c r="T26" s="77">
        <v>0.60038098814026564</v>
      </c>
      <c r="U26" s="77">
        <v>0.27082488555330375</v>
      </c>
      <c r="V26" s="77">
        <v>0.24878139052324211</v>
      </c>
      <c r="W26" s="77">
        <v>0.27456031542147885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2.8207042613102176</v>
      </c>
      <c r="D27" s="69">
        <f t="shared" si="10"/>
        <v>2.7765117865830131</v>
      </c>
      <c r="E27" s="69">
        <f t="shared" si="10"/>
        <v>2.7919856255260571</v>
      </c>
      <c r="F27" s="69">
        <f t="shared" si="10"/>
        <v>2.8949260302846955</v>
      </c>
      <c r="G27" s="69">
        <f t="shared" si="10"/>
        <v>2.8907204943578892</v>
      </c>
      <c r="H27" s="69">
        <f t="shared" si="10"/>
        <v>2.9428235435439194</v>
      </c>
      <c r="I27" s="69">
        <f t="shared" si="10"/>
        <v>3.9629416733977694</v>
      </c>
      <c r="J27" s="69">
        <f t="shared" si="10"/>
        <v>3.0589845295761258</v>
      </c>
      <c r="K27" s="69">
        <f t="shared" si="10"/>
        <v>3.1016209316895051</v>
      </c>
      <c r="L27" s="69">
        <f t="shared" si="10"/>
        <v>3.0131858944512588</v>
      </c>
      <c r="M27" s="69">
        <f t="shared" si="10"/>
        <v>3.2461340861882308</v>
      </c>
      <c r="N27" s="69">
        <f t="shared" si="10"/>
        <v>7.0588844631018119</v>
      </c>
      <c r="O27" s="69">
        <f t="shared" si="10"/>
        <v>5.2772132649321302</v>
      </c>
      <c r="P27" s="69">
        <f t="shared" si="10"/>
        <v>5.2093860608783018</v>
      </c>
      <c r="Q27" s="69">
        <f t="shared" si="10"/>
        <v>10.047819930220284</v>
      </c>
      <c r="R27" s="69">
        <f t="shared" ref="R27:V27" si="11">SUM(R28:R32)</f>
        <v>4.0134253070654058</v>
      </c>
      <c r="S27" s="69">
        <f t="shared" si="11"/>
        <v>3.7161470551624518</v>
      </c>
      <c r="T27" s="69">
        <f t="shared" si="11"/>
        <v>4.4361362243174582</v>
      </c>
      <c r="U27" s="69">
        <f t="shared" si="11"/>
        <v>3.5739741479705511</v>
      </c>
      <c r="V27" s="69">
        <f t="shared" si="11"/>
        <v>4.7563243158920674</v>
      </c>
      <c r="W27" s="69">
        <f t="shared" ref="W27" si="12">SUM(W28:W32)</f>
        <v>4.2457764694115738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1.6702680057068185E-2</v>
      </c>
      <c r="D28" s="72">
        <v>9.9680740128587422E-2</v>
      </c>
      <c r="E28" s="72">
        <v>8.8377810530293865E-2</v>
      </c>
      <c r="F28" s="72">
        <v>6.1258525280432359E-2</v>
      </c>
      <c r="G28" s="72">
        <v>5.6989734515896069E-2</v>
      </c>
      <c r="H28" s="72">
        <v>2.0693321892150701E-2</v>
      </c>
      <c r="I28" s="72">
        <v>1.8953968669549873E-3</v>
      </c>
      <c r="J28" s="72">
        <v>3.631689878112953E-3</v>
      </c>
      <c r="K28" s="72">
        <v>1.9547736384434765E-2</v>
      </c>
      <c r="L28" s="72">
        <v>0.14456060449927641</v>
      </c>
      <c r="M28" s="72">
        <v>0.13922509483380494</v>
      </c>
      <c r="N28" s="72">
        <v>0.20191255820353593</v>
      </c>
      <c r="O28" s="72">
        <v>2.8114791770302024E-2</v>
      </c>
      <c r="P28" s="72">
        <v>0</v>
      </c>
      <c r="Q28" s="72">
        <v>0</v>
      </c>
      <c r="R28" s="72">
        <v>1.6487167844238929E-4</v>
      </c>
      <c r="S28" s="72">
        <v>1.4592808203721201E-3</v>
      </c>
      <c r="T28" s="72">
        <v>0</v>
      </c>
      <c r="U28" s="72">
        <v>3.0622436907994212E-3</v>
      </c>
      <c r="V28" s="72">
        <v>2.0849573232811062E-2</v>
      </c>
      <c r="W28" s="72">
        <v>2.8502610123029449E-2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0.34622044603818664</v>
      </c>
      <c r="D29" s="72">
        <v>0.62057223989690691</v>
      </c>
      <c r="E29" s="72">
        <v>0.51941405498385484</v>
      </c>
      <c r="F29" s="72">
        <v>0.37880312326927257</v>
      </c>
      <c r="G29" s="72">
        <v>0.25594702874006064</v>
      </c>
      <c r="H29" s="72">
        <v>0.25210161112998936</v>
      </c>
      <c r="I29" s="72">
        <v>0.3073230359325137</v>
      </c>
      <c r="J29" s="72">
        <v>0.36054277933357759</v>
      </c>
      <c r="K29" s="72">
        <v>0.44383174912432699</v>
      </c>
      <c r="L29" s="72">
        <v>0.37884283571932825</v>
      </c>
      <c r="M29" s="72">
        <v>0.46589648933443795</v>
      </c>
      <c r="N29" s="72">
        <v>0.66116174057954891</v>
      </c>
      <c r="O29" s="72">
        <v>0.6162788656307121</v>
      </c>
      <c r="P29" s="72">
        <v>0.5671273361565381</v>
      </c>
      <c r="Q29" s="72">
        <v>1.1541102126112728</v>
      </c>
      <c r="R29" s="72">
        <v>0.37666035747014559</v>
      </c>
      <c r="S29" s="72">
        <v>0.20777350497530586</v>
      </c>
      <c r="T29" s="72">
        <v>0.2191342841760468</v>
      </c>
      <c r="U29" s="72">
        <v>0.22134183754526165</v>
      </c>
      <c r="V29" s="72">
        <v>0.3134885965734977</v>
      </c>
      <c r="W29" s="72">
        <v>0.38665064918984576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4.4276221395269178E-3</v>
      </c>
      <c r="D30" s="72">
        <v>9.8700292184712955E-3</v>
      </c>
      <c r="E30" s="72">
        <v>2.1637682999038451E-2</v>
      </c>
      <c r="F30" s="72">
        <v>3.4571535544060207E-2</v>
      </c>
      <c r="G30" s="72">
        <v>8.836071087138675E-2</v>
      </c>
      <c r="H30" s="72">
        <v>0.1157359067478571</v>
      </c>
      <c r="I30" s="72">
        <v>0.13412139742362866</v>
      </c>
      <c r="J30" s="72">
        <v>8.0811071947751556E-2</v>
      </c>
      <c r="K30" s="72">
        <v>6.8343078263223722E-2</v>
      </c>
      <c r="L30" s="72">
        <v>8.6788741793373658E-3</v>
      </c>
      <c r="M30" s="72">
        <v>5.1430604885366925E-3</v>
      </c>
      <c r="N30" s="72">
        <v>7.0877964724621841E-4</v>
      </c>
      <c r="O30" s="72">
        <v>6.8548164900565159E-3</v>
      </c>
      <c r="P30" s="72">
        <v>5.1154513328035348E-2</v>
      </c>
      <c r="Q30" s="72">
        <v>0.10392080691324594</v>
      </c>
      <c r="R30" s="72">
        <v>0.12523257227810278</v>
      </c>
      <c r="S30" s="72">
        <v>0.11089368237221986</v>
      </c>
      <c r="T30" s="72">
        <v>0.15505149483946373</v>
      </c>
      <c r="U30" s="72">
        <v>0.11255257314305822</v>
      </c>
      <c r="V30" s="72">
        <v>0.10899935312668163</v>
      </c>
      <c r="W30" s="72">
        <v>7.7543274034317627E-2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4.1771149374253476E-2</v>
      </c>
      <c r="D31" s="72">
        <v>0.10428636632308107</v>
      </c>
      <c r="E31" s="72">
        <v>9.7383668732556189E-2</v>
      </c>
      <c r="F31" s="72">
        <v>9.4863761681210551E-2</v>
      </c>
      <c r="G31" s="72">
        <v>6.0170595774253391E-2</v>
      </c>
      <c r="H31" s="72">
        <v>7.2053644342496392E-2</v>
      </c>
      <c r="I31" s="72">
        <v>8.2676316926455856E-2</v>
      </c>
      <c r="J31" s="72">
        <v>0.14532059059074359</v>
      </c>
      <c r="K31" s="72">
        <v>0.10395992080325282</v>
      </c>
      <c r="L31" s="72">
        <v>9.4301502499722606E-2</v>
      </c>
      <c r="M31" s="72">
        <v>0.1002321145857258</v>
      </c>
      <c r="N31" s="72">
        <v>0.2854125093848891</v>
      </c>
      <c r="O31" s="72">
        <v>0.27059174877129061</v>
      </c>
      <c r="P31" s="72">
        <v>0.32637086048822994</v>
      </c>
      <c r="Q31" s="72">
        <v>0.80648890329797718</v>
      </c>
      <c r="R31" s="72">
        <v>0.30832631322510051</v>
      </c>
      <c r="S31" s="72">
        <v>0.20031044560542507</v>
      </c>
      <c r="T31" s="72">
        <v>0.20282978702969728</v>
      </c>
      <c r="U31" s="72">
        <v>0.13748478176238838</v>
      </c>
      <c r="V31" s="72">
        <v>0.17306863792656715</v>
      </c>
      <c r="W31" s="72">
        <v>0.14916713471013474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2.4115823637011822</v>
      </c>
      <c r="D32" s="77">
        <v>1.9421024110159666</v>
      </c>
      <c r="E32" s="77">
        <v>2.0651724082803136</v>
      </c>
      <c r="F32" s="77">
        <v>2.3254290845097199</v>
      </c>
      <c r="G32" s="77">
        <v>2.4292524244562923</v>
      </c>
      <c r="H32" s="77">
        <v>2.4822390594314259</v>
      </c>
      <c r="I32" s="77">
        <v>3.4369255262482161</v>
      </c>
      <c r="J32" s="77">
        <v>2.4686783978259399</v>
      </c>
      <c r="K32" s="77">
        <v>2.4659384471142669</v>
      </c>
      <c r="L32" s="77">
        <v>2.3868020775535945</v>
      </c>
      <c r="M32" s="77">
        <v>2.5356373269457255</v>
      </c>
      <c r="N32" s="77">
        <v>5.9096888752865917</v>
      </c>
      <c r="O32" s="77">
        <v>4.3553730422697692</v>
      </c>
      <c r="P32" s="77">
        <v>4.2647333509054981</v>
      </c>
      <c r="Q32" s="77">
        <v>7.983300007397788</v>
      </c>
      <c r="R32" s="77">
        <v>3.2030411924136142</v>
      </c>
      <c r="S32" s="77">
        <v>3.1957101413891289</v>
      </c>
      <c r="T32" s="77">
        <v>3.8591206582722508</v>
      </c>
      <c r="U32" s="77">
        <v>3.0995327118290437</v>
      </c>
      <c r="V32" s="77">
        <v>4.1399181550325101</v>
      </c>
      <c r="W32" s="77">
        <v>3.6039128013542459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0.59942238274128135</v>
      </c>
      <c r="D3" s="66">
        <f>IF(RES_hh_tes_in!D3=0,"",RES_hh_tes_in!D3/RES_hh_fec_in!D3)</f>
        <v>0.55287529806276947</v>
      </c>
      <c r="E3" s="66">
        <f>IF(RES_hh_tes_in!E3=0,"",RES_hh_tes_in!E3/RES_hh_fec_in!E3)</f>
        <v>0.57079010857725843</v>
      </c>
      <c r="F3" s="66">
        <f>IF(RES_hh_tes_in!F3=0,"",RES_hh_tes_in!F3/RES_hh_fec_in!F3)</f>
        <v>0.60378172023878107</v>
      </c>
      <c r="G3" s="66">
        <f>IF(RES_hh_tes_in!G3=0,"",RES_hh_tes_in!G3/RES_hh_fec_in!G3)</f>
        <v>0.62773467625295887</v>
      </c>
      <c r="H3" s="66">
        <f>IF(RES_hh_tes_in!H3=0,"",RES_hh_tes_in!H3/RES_hh_fec_in!H3)</f>
        <v>0.61793046536697505</v>
      </c>
      <c r="I3" s="66">
        <f>IF(RES_hh_tes_in!I3=0,"",RES_hh_tes_in!I3/RES_hh_fec_in!I3)</f>
        <v>0.62856528391394129</v>
      </c>
      <c r="J3" s="66">
        <f>IF(RES_hh_tes_in!J3=0,"",RES_hh_tes_in!J3/RES_hh_fec_in!J3)</f>
        <v>0.6403481026186304</v>
      </c>
      <c r="K3" s="66">
        <f>IF(RES_hh_tes_in!K3=0,"",RES_hh_tes_in!K3/RES_hh_fec_in!K3)</f>
        <v>0.65540551761838395</v>
      </c>
      <c r="L3" s="66">
        <f>IF(RES_hh_tes_in!L3=0,"",RES_hh_tes_in!L3/RES_hh_fec_in!L3)</f>
        <v>0.66479304711514153</v>
      </c>
      <c r="M3" s="66">
        <f>IF(RES_hh_tes_in!M3=0,"",RES_hh_tes_in!M3/RES_hh_fec_in!M3)</f>
        <v>0.65953375316364327</v>
      </c>
      <c r="N3" s="66">
        <f>IF(RES_hh_tes_in!N3=0,"",RES_hh_tes_in!N3/RES_hh_fec_in!N3)</f>
        <v>0.67752308689419227</v>
      </c>
      <c r="O3" s="66">
        <f>IF(RES_hh_tes_in!O3=0,"",RES_hh_tes_in!O3/RES_hh_fec_in!O3)</f>
        <v>0.67215153039783815</v>
      </c>
      <c r="P3" s="66">
        <f>IF(RES_hh_tes_in!P3=0,"",RES_hh_tes_in!P3/RES_hh_fec_in!P3)</f>
        <v>0.67429398097510884</v>
      </c>
      <c r="Q3" s="66">
        <f>IF(RES_hh_tes_in!Q3=0,"",RES_hh_tes_in!Q3/RES_hh_fec_in!Q3)</f>
        <v>0.67608051294333837</v>
      </c>
      <c r="R3" s="66">
        <f>IF(RES_hh_tes_in!R3=0,"",RES_hh_tes_in!R3/RES_hh_fec_in!R3)</f>
        <v>0.71467711366529418</v>
      </c>
      <c r="S3" s="66">
        <f>IF(RES_hh_tes_in!S3=0,"",RES_hh_tes_in!S3/RES_hh_fec_in!S3)</f>
        <v>0.72488322720788234</v>
      </c>
      <c r="T3" s="66">
        <f>IF(RES_hh_tes_in!T3=0,"",RES_hh_tes_in!T3/RES_hh_fec_in!T3)</f>
        <v>0.72422092537950367</v>
      </c>
      <c r="U3" s="66">
        <f>IF(RES_hh_tes_in!U3=0,"",RES_hh_tes_in!U3/RES_hh_fec_in!U3)</f>
        <v>0.74756557987448202</v>
      </c>
      <c r="V3" s="66">
        <f>IF(RES_hh_tes_in!V3=0,"",RES_hh_tes_in!V3/RES_hh_fec_in!V3)</f>
        <v>0.74667877032157814</v>
      </c>
      <c r="W3" s="66">
        <f>IF(RES_hh_tes_in!W3=0,"",RES_hh_tes_in!W3/RES_hh_fec_in!W3)</f>
        <v>0.76353035390969637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0.5679049971981196</v>
      </c>
      <c r="D4" s="70">
        <f>IF(RES_hh_tes_in!D4=0,"",RES_hh_tes_in!D4/RES_hh_fec_in!D4)</f>
        <v>0.52463993426641531</v>
      </c>
      <c r="E4" s="70">
        <f>IF(RES_hh_tes_in!E4=0,"",RES_hh_tes_in!E4/RES_hh_fec_in!E4)</f>
        <v>0.54460692011250211</v>
      </c>
      <c r="F4" s="70">
        <f>IF(RES_hh_tes_in!F4=0,"",RES_hh_tes_in!F4/RES_hh_fec_in!F4)</f>
        <v>0.57894304835668653</v>
      </c>
      <c r="G4" s="70">
        <f>IF(RES_hh_tes_in!G4=0,"",RES_hh_tes_in!G4/RES_hh_fec_in!G4)</f>
        <v>0.60441035425266321</v>
      </c>
      <c r="H4" s="70">
        <f>IF(RES_hh_tes_in!H4=0,"",RES_hh_tes_in!H4/RES_hh_fec_in!H4)</f>
        <v>0.59580405038810369</v>
      </c>
      <c r="I4" s="70">
        <f>IF(RES_hh_tes_in!I4=0,"",RES_hh_tes_in!I4/RES_hh_fec_in!I4)</f>
        <v>0.60167003247623074</v>
      </c>
      <c r="J4" s="70">
        <f>IF(RES_hh_tes_in!J4=0,"",RES_hh_tes_in!J4/RES_hh_fec_in!J4)</f>
        <v>0.61696242638618037</v>
      </c>
      <c r="K4" s="70">
        <f>IF(RES_hh_tes_in!K4=0,"",RES_hh_tes_in!K4/RES_hh_fec_in!K4)</f>
        <v>0.63192417753997143</v>
      </c>
      <c r="L4" s="70">
        <f>IF(RES_hh_tes_in!L4=0,"",RES_hh_tes_in!L4/RES_hh_fec_in!L4)</f>
        <v>0.62869184412644352</v>
      </c>
      <c r="M4" s="70">
        <f>IF(RES_hh_tes_in!M4=0,"",RES_hh_tes_in!M4/RES_hh_fec_in!M4)</f>
        <v>0.64064165409098228</v>
      </c>
      <c r="N4" s="70">
        <f>IF(RES_hh_tes_in!N4=0,"",RES_hh_tes_in!N4/RES_hh_fec_in!N4)</f>
        <v>0.63772419411714409</v>
      </c>
      <c r="O4" s="70">
        <f>IF(RES_hh_tes_in!O4=0,"",RES_hh_tes_in!O4/RES_hh_fec_in!O4)</f>
        <v>0.6488519885465146</v>
      </c>
      <c r="P4" s="70">
        <f>IF(RES_hh_tes_in!P4=0,"",RES_hh_tes_in!P4/RES_hh_fec_in!P4)</f>
        <v>0.64258783506556683</v>
      </c>
      <c r="Q4" s="70">
        <f>IF(RES_hh_tes_in!Q4=0,"",RES_hh_tes_in!Q4/RES_hh_fec_in!Q4)</f>
        <v>0.64806490530778038</v>
      </c>
      <c r="R4" s="70">
        <f>IF(RES_hh_tes_in!R4=0,"",RES_hh_tes_in!R4/RES_hh_fec_in!R4)</f>
        <v>0.66256302581802029</v>
      </c>
      <c r="S4" s="70">
        <f>IF(RES_hh_tes_in!S4=0,"",RES_hh_tes_in!S4/RES_hh_fec_in!S4)</f>
        <v>0.6740782569008722</v>
      </c>
      <c r="T4" s="70">
        <f>IF(RES_hh_tes_in!T4=0,"",RES_hh_tes_in!T4/RES_hh_fec_in!T4)</f>
        <v>0.68114232864777791</v>
      </c>
      <c r="U4" s="70">
        <f>IF(RES_hh_tes_in!U4=0,"",RES_hh_tes_in!U4/RES_hh_fec_in!U4)</f>
        <v>0.70233340084201068</v>
      </c>
      <c r="V4" s="70">
        <f>IF(RES_hh_tes_in!V4=0,"",RES_hh_tes_in!V4/RES_hh_fec_in!V4)</f>
        <v>0.70677577425919724</v>
      </c>
      <c r="W4" s="70">
        <f>IF(RES_hh_tes_in!W4=0,"",RES_hh_tes_in!W4/RES_hh_fec_in!W4)</f>
        <v>0.72681894839410455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0.56392602194452901</v>
      </c>
      <c r="D5" s="78">
        <f>IF(RES_hh_tes_in!D5=0,"",RES_hh_tes_in!D5/RES_hh_fec_in!D5)</f>
        <v>0.56839713919988444</v>
      </c>
      <c r="E5" s="78">
        <f>IF(RES_hh_tes_in!E5=0,"",RES_hh_tes_in!E5/RES_hh_fec_in!E5)</f>
        <v>0.57308720484179621</v>
      </c>
      <c r="F5" s="78">
        <f>IF(RES_hh_tes_in!F5=0,"",RES_hh_tes_in!F5/RES_hh_fec_in!F5)</f>
        <v>0.57793771200060295</v>
      </c>
      <c r="G5" s="78">
        <f>IF(RES_hh_tes_in!G5=0,"",RES_hh_tes_in!G5/RES_hh_fec_in!G5)</f>
        <v>0.58298135619934588</v>
      </c>
      <c r="H5" s="78">
        <f>IF(RES_hh_tes_in!H5=0,"",RES_hh_tes_in!H5/RES_hh_fec_in!H5)</f>
        <v>0.58820010352513952</v>
      </c>
      <c r="I5" s="78">
        <f>IF(RES_hh_tes_in!I5=0,"",RES_hh_tes_in!I5/RES_hh_fec_in!I5)</f>
        <v>0.59358792001323979</v>
      </c>
      <c r="J5" s="78">
        <f>IF(RES_hh_tes_in!J5=0,"",RES_hh_tes_in!J5/RES_hh_fec_in!J5)</f>
        <v>0.59915255468308792</v>
      </c>
      <c r="K5" s="78">
        <f>IF(RES_hh_tes_in!K5=0,"",RES_hh_tes_in!K5/RES_hh_fec_in!K5)</f>
        <v>0.6048836203338529</v>
      </c>
      <c r="L5" s="78">
        <f>IF(RES_hh_tes_in!L5=0,"",RES_hh_tes_in!L5/RES_hh_fec_in!L5)</f>
        <v>0.61074890780097868</v>
      </c>
      <c r="M5" s="78">
        <f>IF(RES_hh_tes_in!M5=0,"",RES_hh_tes_in!M5/RES_hh_fec_in!M5)</f>
        <v>0.61674420145748166</v>
      </c>
      <c r="N5" s="78">
        <f>IF(RES_hh_tes_in!N5=0,"",RES_hh_tes_in!N5/RES_hh_fec_in!N5)</f>
        <v>0.62258088834543768</v>
      </c>
      <c r="O5" s="78">
        <f>IF(RES_hh_tes_in!O5=0,"",RES_hh_tes_in!O5/RES_hh_fec_in!O5)</f>
        <v>0.62816644235109287</v>
      </c>
      <c r="P5" s="78" t="str">
        <f>IF(RES_hh_tes_in!P5=0,"",RES_hh_tes_in!P5/RES_hh_fec_in!P5)</f>
        <v/>
      </c>
      <c r="Q5" s="78">
        <f>IF(RES_hh_tes_in!Q5=0,"",RES_hh_tes_in!Q5/RES_hh_fec_in!Q5)</f>
        <v>0.64253769987512688</v>
      </c>
      <c r="R5" s="78">
        <f>IF(RES_hh_tes_in!R5=0,"",RES_hh_tes_in!R5/RES_hh_fec_in!R5)</f>
        <v>0.65724392801394094</v>
      </c>
      <c r="S5" s="78">
        <f>IF(RES_hh_tes_in!S5=0,"",RES_hh_tes_in!S5/RES_hh_fec_in!S5)</f>
        <v>0.6759019592806611</v>
      </c>
      <c r="T5" s="78" t="str">
        <f>IF(RES_hh_tes_in!T5=0,"",RES_hh_tes_in!T5/RES_hh_fec_in!T5)</f>
        <v/>
      </c>
      <c r="U5" s="78">
        <f>IF(RES_hh_tes_in!U5=0,"",RES_hh_tes_in!U5/RES_hh_fec_in!U5)</f>
        <v>0.71334303230889984</v>
      </c>
      <c r="V5" s="78">
        <f>IF(RES_hh_tes_in!V5=0,"",RES_hh_tes_in!V5/RES_hh_fec_in!V5)</f>
        <v>0.72763417344198955</v>
      </c>
      <c r="W5" s="78">
        <f>IF(RES_hh_tes_in!W5=0,"",RES_hh_tes_in!W5/RES_hh_fec_in!W5)</f>
        <v>0.73790216437490352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0.47462916056629473</v>
      </c>
      <c r="D6" s="78" t="str">
        <f>IF(RES_hh_tes_in!D6=0,"",RES_hh_tes_in!D6/RES_hh_fec_in!D6)</f>
        <v/>
      </c>
      <c r="E6" s="78">
        <f>IF(RES_hh_tes_in!E6=0,"",RES_hh_tes_in!E6/RES_hh_fec_in!E6)</f>
        <v>0.4858199123145579</v>
      </c>
      <c r="F6" s="78">
        <f>IF(RES_hh_tes_in!F6=0,"",RES_hh_tes_in!F6/RES_hh_fec_in!F6)</f>
        <v>0.49148201677598802</v>
      </c>
      <c r="G6" s="78">
        <f>IF(RES_hh_tes_in!G6=0,"",RES_hh_tes_in!G6/RES_hh_fec_in!G6)</f>
        <v>0.49730624499859805</v>
      </c>
      <c r="H6" s="78">
        <f>IF(RES_hh_tes_in!H6=0,"",RES_hh_tes_in!H6/RES_hh_fec_in!H6)</f>
        <v>0.50326363105561145</v>
      </c>
      <c r="I6" s="78">
        <f>IF(RES_hh_tes_in!I6=0,"",RES_hh_tes_in!I6/RES_hh_fec_in!I6)</f>
        <v>0.50939543173247359</v>
      </c>
      <c r="J6" s="78">
        <f>IF(RES_hh_tes_in!J6=0,"",RES_hh_tes_in!J6/RES_hh_fec_in!J6)</f>
        <v>0.51588372412941641</v>
      </c>
      <c r="K6" s="78">
        <f>IF(RES_hh_tes_in!K6=0,"",RES_hh_tes_in!K6/RES_hh_fec_in!K6)</f>
        <v>0.5228762811518215</v>
      </c>
      <c r="L6" s="78">
        <f>IF(RES_hh_tes_in!L6=0,"",RES_hh_tes_in!L6/RES_hh_fec_in!L6)</f>
        <v>0.53040033660366059</v>
      </c>
      <c r="M6" s="78">
        <f>IF(RES_hh_tes_in!M6=0,"",RES_hh_tes_in!M6/RES_hh_fec_in!M6)</f>
        <v>0.54242173110380609</v>
      </c>
      <c r="N6" s="78">
        <f>IF(RES_hh_tes_in!N6=0,"",RES_hh_tes_in!N6/RES_hh_fec_in!N6)</f>
        <v>0.5600989074069519</v>
      </c>
      <c r="O6" s="78">
        <f>IF(RES_hh_tes_in!O6=0,"",RES_hh_tes_in!O6/RES_hh_fec_in!O6)</f>
        <v>0.58408636576421902</v>
      </c>
      <c r="P6" s="78">
        <f>IF(RES_hh_tes_in!P6=0,"",RES_hh_tes_in!P6/RES_hh_fec_in!P6)</f>
        <v>0.61157416072497028</v>
      </c>
      <c r="Q6" s="78">
        <f>IF(RES_hh_tes_in!Q6=0,"",RES_hh_tes_in!Q6/RES_hh_fec_in!Q6)</f>
        <v>0.63431988408878914</v>
      </c>
      <c r="R6" s="78">
        <f>IF(RES_hh_tes_in!R6=0,"",RES_hh_tes_in!R6/RES_hh_fec_in!R6)</f>
        <v>0.64542846873721893</v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DA6" s="89" t="s">
        <v>723</v>
      </c>
    </row>
    <row r="7" spans="1:105" ht="12" customHeight="1" x14ac:dyDescent="0.25">
      <c r="A7" s="28" t="s">
        <v>205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>
        <f>IF(RES_hh_tes_in!K7=0,"",RES_hh_tes_in!K7/RES_hh_fec_in!K7)</f>
        <v>0.51041171544413688</v>
      </c>
      <c r="L7" s="78">
        <f>IF(RES_hh_tes_in!L7=0,"",RES_hh_tes_in!L7/RES_hh_fec_in!L7)</f>
        <v>0.51951420076561394</v>
      </c>
      <c r="M7" s="78">
        <f>IF(RES_hh_tes_in!M7=0,"",RES_hh_tes_in!M7/RES_hh_fec_in!M7)</f>
        <v>0.5341055767715106</v>
      </c>
      <c r="N7" s="78">
        <f>IF(RES_hh_tes_in!N7=0,"",RES_hh_tes_in!N7/RES_hh_fec_in!N7)</f>
        <v>0.55559666589375345</v>
      </c>
      <c r="O7" s="78">
        <f>IF(RES_hh_tes_in!O7=0,"",RES_hh_tes_in!O7/RES_hh_fec_in!O7)</f>
        <v>0.58478589050474628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0.52731393722246023</v>
      </c>
      <c r="D8" s="78">
        <f>IF(RES_hh_tes_in!D8=0,"",RES_hh_tes_in!D8/RES_hh_fec_in!D8)</f>
        <v>0.53575126894460223</v>
      </c>
      <c r="E8" s="78">
        <f>IF(RES_hh_tes_in!E8=0,"",RES_hh_tes_in!E8/RES_hh_fec_in!E8)</f>
        <v>0.54419232171182996</v>
      </c>
      <c r="F8" s="78">
        <f>IF(RES_hh_tes_in!F8=0,"",RES_hh_tes_in!F8/RES_hh_fec_in!F8)</f>
        <v>0.55252940453682231</v>
      </c>
      <c r="G8" s="78">
        <f>IF(RES_hh_tes_in!G8=0,"",RES_hh_tes_in!G8/RES_hh_fec_in!G8)</f>
        <v>0.56086184141014939</v>
      </c>
      <c r="H8" s="78">
        <f>IF(RES_hh_tes_in!H8=0,"",RES_hh_tes_in!H8/RES_hh_fec_in!H8)</f>
        <v>0.56917850671726833</v>
      </c>
      <c r="I8" s="78">
        <f>IF(RES_hh_tes_in!I8=0,"",RES_hh_tes_in!I8/RES_hh_fec_in!I8)</f>
        <v>0.57750491698496198</v>
      </c>
      <c r="J8" s="78">
        <f>IF(RES_hh_tes_in!J8=0,"",RES_hh_tes_in!J8/RES_hh_fec_in!J8)</f>
        <v>0.58594321896955504</v>
      </c>
      <c r="K8" s="78">
        <f>IF(RES_hh_tes_in!K8=0,"",RES_hh_tes_in!K8/RES_hh_fec_in!K8)</f>
        <v>0.59458156805579188</v>
      </c>
      <c r="L8" s="78">
        <f>IF(RES_hh_tes_in!L8=0,"",RES_hh_tes_in!L8/RES_hh_fec_in!L8)</f>
        <v>0.60344583539422647</v>
      </c>
      <c r="M8" s="78">
        <f>IF(RES_hh_tes_in!M8=0,"",RES_hh_tes_in!M8/RES_hh_fec_in!M8)</f>
        <v>0.61478937545020695</v>
      </c>
      <c r="N8" s="78">
        <f>IF(RES_hh_tes_in!N8=0,"",RES_hh_tes_in!N8/RES_hh_fec_in!N8)</f>
        <v>0.62935824070184876</v>
      </c>
      <c r="O8" s="78">
        <f>IF(RES_hh_tes_in!O8=0,"",RES_hh_tes_in!O8/RES_hh_fec_in!O8)</f>
        <v>0.64758742942847003</v>
      </c>
      <c r="P8" s="78">
        <f>IF(RES_hh_tes_in!P8=0,"",RES_hh_tes_in!P8/RES_hh_fec_in!P8)</f>
        <v>0.66784984291817129</v>
      </c>
      <c r="Q8" s="78">
        <f>IF(RES_hh_tes_in!Q8=0,"",RES_hh_tes_in!Q8/RES_hh_fec_in!Q8)</f>
        <v>0.68506169734193523</v>
      </c>
      <c r="R8" s="78">
        <f>IF(RES_hh_tes_in!R8=0,"",RES_hh_tes_in!R8/RES_hh_fec_in!R8)</f>
        <v>0.6948990633080796</v>
      </c>
      <c r="S8" s="78">
        <f>IF(RES_hh_tes_in!S8=0,"",RES_hh_tes_in!S8/RES_hh_fec_in!S8)</f>
        <v>0.7025426547891066</v>
      </c>
      <c r="T8" s="78">
        <f>IF(RES_hh_tes_in!T8=0,"",RES_hh_tes_in!T8/RES_hh_fec_in!T8)</f>
        <v>0.70868890154830866</v>
      </c>
      <c r="U8" s="78">
        <f>IF(RES_hh_tes_in!U8=0,"",RES_hh_tes_in!U8/RES_hh_fec_in!U8)</f>
        <v>0.7138627160014448</v>
      </c>
      <c r="V8" s="78">
        <f>IF(RES_hh_tes_in!V8=0,"",RES_hh_tes_in!V8/RES_hh_fec_in!V8)</f>
        <v>0.71840678680140613</v>
      </c>
      <c r="W8" s="78">
        <f>IF(RES_hh_tes_in!W8=0,"",RES_hh_tes_in!W8/RES_hh_fec_in!W8)</f>
        <v>0.72165034551578544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0.49944371159322032</v>
      </c>
      <c r="D9" s="78">
        <f>IF(RES_hh_tes_in!D9=0,"",RES_hh_tes_in!D9/RES_hh_fec_in!D9)</f>
        <v>0.50911718298396325</v>
      </c>
      <c r="E9" s="78">
        <f>IF(RES_hh_tes_in!E9=0,"",RES_hh_tes_in!E9/RES_hh_fec_in!E9)</f>
        <v>0.51888261500063615</v>
      </c>
      <c r="F9" s="78">
        <f>IF(RES_hh_tes_in!F9=0,"",RES_hh_tes_in!F9/RES_hh_fec_in!F9)</f>
        <v>0.52873062014371885</v>
      </c>
      <c r="G9" s="78">
        <f>IF(RES_hh_tes_in!G9=0,"",RES_hh_tes_in!G9/RES_hh_fec_in!G9)</f>
        <v>0.53865186669587317</v>
      </c>
      <c r="H9" s="78">
        <f>IF(RES_hh_tes_in!H9=0,"",RES_hh_tes_in!H9/RES_hh_fec_in!H9)</f>
        <v>0.54863523664138458</v>
      </c>
      <c r="I9" s="78">
        <f>IF(RES_hh_tes_in!I9=0,"",RES_hh_tes_in!I9/RES_hh_fec_in!I9)</f>
        <v>0.55866611057818449</v>
      </c>
      <c r="J9" s="78">
        <f>IF(RES_hh_tes_in!J9=0,"",RES_hh_tes_in!J9/RES_hh_fec_in!J9)</f>
        <v>0.56871296682778871</v>
      </c>
      <c r="K9" s="78">
        <f>IF(RES_hh_tes_in!K9=0,"",RES_hh_tes_in!K9/RES_hh_fec_in!K9)</f>
        <v>0.57873410754308441</v>
      </c>
      <c r="L9" s="78">
        <f>IF(RES_hh_tes_in!L9=0,"",RES_hh_tes_in!L9/RES_hh_fec_in!L9)</f>
        <v>0.58869252342235334</v>
      </c>
      <c r="M9" s="78">
        <f>IF(RES_hh_tes_in!M9=0,"",RES_hh_tes_in!M9/RES_hh_fec_in!M9)</f>
        <v>0.59786382985362341</v>
      </c>
      <c r="N9" s="78">
        <f>IF(RES_hh_tes_in!N9=0,"",RES_hh_tes_in!N9/RES_hh_fec_in!N9)</f>
        <v>0.60585916055576539</v>
      </c>
      <c r="O9" s="78">
        <f>IF(RES_hh_tes_in!O9=0,"",RES_hh_tes_in!O9/RES_hh_fec_in!O9)</f>
        <v>0.61246814591471643</v>
      </c>
      <c r="P9" s="78">
        <f>IF(RES_hh_tes_in!P9=0,"",RES_hh_tes_in!P9/RES_hh_fec_in!P9)</f>
        <v>0.61825701120290277</v>
      </c>
      <c r="Q9" s="78">
        <f>IF(RES_hh_tes_in!Q9=0,"",RES_hh_tes_in!Q9/RES_hh_fec_in!Q9)</f>
        <v>0.62514878246766681</v>
      </c>
      <c r="R9" s="78">
        <f>IF(RES_hh_tes_in!R9=0,"",RES_hh_tes_in!R9/RES_hh_fec_in!R9)</f>
        <v>0.63531048157376924</v>
      </c>
      <c r="S9" s="78">
        <f>IF(RES_hh_tes_in!S9=0,"",RES_hh_tes_in!S9/RES_hh_fec_in!S9)</f>
        <v>0.64669942106305645</v>
      </c>
      <c r="T9" s="78">
        <f>IF(RES_hh_tes_in!T9=0,"",RES_hh_tes_in!T9/RES_hh_fec_in!T9)</f>
        <v>0.65814360327394217</v>
      </c>
      <c r="U9" s="78">
        <f>IF(RES_hh_tes_in!U9=0,"",RES_hh_tes_in!U9/RES_hh_fec_in!U9)</f>
        <v>0.66868523349446729</v>
      </c>
      <c r="V9" s="78">
        <f>IF(RES_hh_tes_in!V9=0,"",RES_hh_tes_in!V9/RES_hh_fec_in!V9)</f>
        <v>0.67752150803451849</v>
      </c>
      <c r="W9" s="78">
        <f>IF(RES_hh_tes_in!W9=0,"",RES_hh_tes_in!W9/RES_hh_fec_in!W9)</f>
        <v>0.68462906745826702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0.69314027191707817</v>
      </c>
      <c r="D11" s="78" t="str">
        <f>IF(RES_hh_tes_in!D11=0,"",RES_hh_tes_in!D11/RES_hh_fec_in!D11)</f>
        <v/>
      </c>
      <c r="E11" s="78">
        <f>IF(RES_hh_tes_in!E11=0,"",RES_hh_tes_in!E11/RES_hh_fec_in!E11)</f>
        <v>0.69519029209176597</v>
      </c>
      <c r="F11" s="78">
        <f>IF(RES_hh_tes_in!F11=0,"",RES_hh_tes_in!F11/RES_hh_fec_in!F11)</f>
        <v>0.69623267747055551</v>
      </c>
      <c r="G11" s="78">
        <f>IF(RES_hh_tes_in!G11=0,"",RES_hh_tes_in!G11/RES_hh_fec_in!G11)</f>
        <v>0.69730020825443917</v>
      </c>
      <c r="H11" s="78">
        <f>IF(RES_hh_tes_in!H11=0,"",RES_hh_tes_in!H11/RES_hh_fec_in!H11)</f>
        <v>0.69839026264762516</v>
      </c>
      <c r="I11" s="78">
        <f>IF(RES_hh_tes_in!I11=0,"",RES_hh_tes_in!I11/RES_hh_fec_in!I11)</f>
        <v>0.69950811906316623</v>
      </c>
      <c r="J11" s="78">
        <f>IF(RES_hh_tes_in!J11=0,"",RES_hh_tes_in!J11/RES_hh_fec_in!J11)</f>
        <v>0.70067540129622763</v>
      </c>
      <c r="K11" s="78">
        <f>IF(RES_hh_tes_in!K11=0,"",RES_hh_tes_in!K11/RES_hh_fec_in!K11)</f>
        <v>0.70191049526043425</v>
      </c>
      <c r="L11" s="78">
        <f>IF(RES_hh_tes_in!L11=0,"",RES_hh_tes_in!L11/RES_hh_fec_in!L11)</f>
        <v>0.70321831994146489</v>
      </c>
      <c r="M11" s="78">
        <f>IF(RES_hh_tes_in!M11=0,"",RES_hh_tes_in!M11/RES_hh_fec_in!M11)</f>
        <v>0.70502916648247438</v>
      </c>
      <c r="N11" s="78">
        <f>IF(RES_hh_tes_in!N11=0,"",RES_hh_tes_in!N11/RES_hh_fec_in!N11)</f>
        <v>0.70747908214811639</v>
      </c>
      <c r="O11" s="78">
        <f>IF(RES_hh_tes_in!O11=0,"",RES_hh_tes_in!O11/RES_hh_fec_in!O11)</f>
        <v>0.71068732889755493</v>
      </c>
      <c r="P11" s="78">
        <f>IF(RES_hh_tes_in!P11=0,"",RES_hh_tes_in!P11/RES_hh_fec_in!P11)</f>
        <v>0.71442700210953192</v>
      </c>
      <c r="Q11" s="78">
        <f>IF(RES_hh_tes_in!Q11=0,"",RES_hh_tes_in!Q11/RES_hh_fec_in!Q11)</f>
        <v>0.71795529798157331</v>
      </c>
      <c r="R11" s="78">
        <f>IF(RES_hh_tes_in!R11=0,"",RES_hh_tes_in!R11/RES_hh_fec_in!R11)</f>
        <v>0.72065891334838361</v>
      </c>
      <c r="S11" s="78">
        <f>IF(RES_hh_tes_in!S11=0,"",RES_hh_tes_in!S11/RES_hh_fec_in!S11)</f>
        <v>0.72328907914149254</v>
      </c>
      <c r="T11" s="78">
        <f>IF(RES_hh_tes_in!T11=0,"",RES_hh_tes_in!T11/RES_hh_fec_in!T11)</f>
        <v>0.72582822172082162</v>
      </c>
      <c r="U11" s="78">
        <f>IF(RES_hh_tes_in!U11=0,"",RES_hh_tes_in!U11/RES_hh_fec_in!U11)</f>
        <v>0.72825876744630014</v>
      </c>
      <c r="V11" s="78">
        <f>IF(RES_hh_tes_in!V11=0,"",RES_hh_tes_in!V11/RES_hh_fec_in!V11)</f>
        <v>0.73056314267785427</v>
      </c>
      <c r="W11" s="78">
        <f>IF(RES_hh_tes_in!W11=0,"",RES_hh_tes_in!W11/RES_hh_fec_in!W11)</f>
        <v>0.73268591642329195</v>
      </c>
      <c r="DA11" s="89" t="s">
        <v>728</v>
      </c>
    </row>
    <row r="12" spans="1:105" ht="12" customHeight="1" x14ac:dyDescent="0.25">
      <c r="A12" s="28" t="s">
        <v>95</v>
      </c>
      <c r="B12" s="78"/>
      <c r="C12" s="78" t="str">
        <f>IF(RES_hh_tes_in!C12=0,"",RES_hh_tes_in!C12/RES_hh_fec_in!C12)</f>
        <v/>
      </c>
      <c r="D12" s="78" t="str">
        <f>IF(RES_hh_tes_in!D12=0,"",RES_hh_tes_in!D12/RES_hh_fec_in!D12)</f>
        <v/>
      </c>
      <c r="E12" s="78" t="str">
        <f>IF(RES_hh_tes_in!E12=0,"",RES_hh_tes_in!E12/RES_hh_fec_in!E12)</f>
        <v/>
      </c>
      <c r="F12" s="78" t="str">
        <f>IF(RES_hh_tes_in!F12=0,"",RES_hh_tes_in!F12/RES_hh_fec_in!F12)</f>
        <v/>
      </c>
      <c r="G12" s="78" t="str">
        <f>IF(RES_hh_tes_in!G12=0,"",RES_hh_tes_in!G12/RES_hh_fec_in!G12)</f>
        <v/>
      </c>
      <c r="H12" s="78" t="str">
        <f>IF(RES_hh_tes_in!H12=0,"",RES_hh_tes_in!H12/RES_hh_fec_in!H12)</f>
        <v/>
      </c>
      <c r="I12" s="78" t="str">
        <f>IF(RES_hh_tes_in!I12=0,"",RES_hh_tes_in!I12/RES_hh_fec_in!I12)</f>
        <v/>
      </c>
      <c r="J12" s="78" t="str">
        <f>IF(RES_hh_tes_in!J12=0,"",RES_hh_tes_in!J12/RES_hh_fec_in!J12)</f>
        <v/>
      </c>
      <c r="K12" s="78" t="str">
        <f>IF(RES_hh_tes_in!K12=0,"",RES_hh_tes_in!K12/RES_hh_fec_in!K12)</f>
        <v/>
      </c>
      <c r="L12" s="78" t="str">
        <f>IF(RES_hh_tes_in!L12=0,"",RES_hh_tes_in!L12/RES_hh_fec_in!L12)</f>
        <v/>
      </c>
      <c r="M12" s="78" t="str">
        <f>IF(RES_hh_tes_in!M12=0,"",RES_hh_tes_in!M12/RES_hh_fec_in!M12)</f>
        <v/>
      </c>
      <c r="N12" s="78" t="str">
        <f>IF(RES_hh_tes_in!N12=0,"",RES_hh_tes_in!N12/RES_hh_fec_in!N12)</f>
        <v/>
      </c>
      <c r="O12" s="78" t="str">
        <f>IF(RES_hh_tes_in!O12=0,"",RES_hh_tes_in!O12/RES_hh_fec_in!O12)</f>
        <v/>
      </c>
      <c r="P12" s="78" t="str">
        <f>IF(RES_hh_tes_in!P12=0,"",RES_hh_tes_in!P12/RES_hh_fec_in!P12)</f>
        <v/>
      </c>
      <c r="Q12" s="78" t="str">
        <f>IF(RES_hh_tes_in!Q12=0,"",RES_hh_tes_in!Q12/RES_hh_fec_in!Q12)</f>
        <v/>
      </c>
      <c r="R12" s="78" t="str">
        <f>IF(RES_hh_tes_in!R12=0,"",RES_hh_tes_in!R12/RES_hh_fec_in!R12)</f>
        <v/>
      </c>
      <c r="S12" s="78" t="str">
        <f>IF(RES_hh_tes_in!S12=0,"",RES_hh_tes_in!S12/RES_hh_fec_in!S12)</f>
        <v/>
      </c>
      <c r="T12" s="78" t="str">
        <f>IF(RES_hh_tes_in!T12=0,"",RES_hh_tes_in!T12/RES_hh_fec_in!T12)</f>
        <v/>
      </c>
      <c r="U12" s="78" t="str">
        <f>IF(RES_hh_tes_in!U12=0,"",RES_hh_tes_in!U12/RES_hh_fec_in!U12)</f>
        <v/>
      </c>
      <c r="V12" s="78" t="str">
        <f>IF(RES_hh_tes_in!V12=0,"",RES_hh_tes_in!V12/RES_hh_fec_in!V12)</f>
        <v/>
      </c>
      <c r="W12" s="78" t="str">
        <f>IF(RES_hh_tes_in!W12=0,"",RES_hh_tes_in!W12/RES_hh_fec_in!W12)</f>
        <v/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0.63576157679121426</v>
      </c>
      <c r="D13" s="79">
        <f>IF(RES_hh_tes_in!D13=0,"",RES_hh_tes_in!D13/RES_hh_fec_in!D13)</f>
        <v>0.64026457118626157</v>
      </c>
      <c r="E13" s="79" t="str">
        <f>IF(RES_hh_tes_in!E13=0,"",RES_hh_tes_in!E13/RES_hh_fec_in!E13)</f>
        <v/>
      </c>
      <c r="F13" s="79" t="str">
        <f>IF(RES_hh_tes_in!F13=0,"",RES_hh_tes_in!F13/RES_hh_fec_in!F13)</f>
        <v/>
      </c>
      <c r="G13" s="79" t="str">
        <f>IF(RES_hh_tes_in!G13=0,"",RES_hh_tes_in!G13/RES_hh_fec_in!G13)</f>
        <v/>
      </c>
      <c r="H13" s="79">
        <f>IF(RES_hh_tes_in!H13=0,"",RES_hh_tes_in!H13/RES_hh_fec_in!H13)</f>
        <v>0.65909326526782908</v>
      </c>
      <c r="I13" s="79">
        <f>IF(RES_hh_tes_in!I13=0,"",RES_hh_tes_in!I13/RES_hh_fec_in!I13)</f>
        <v>0.66404628124741016</v>
      </c>
      <c r="J13" s="79">
        <f>IF(RES_hh_tes_in!J13=0,"",RES_hh_tes_in!J13/RES_hh_fec_in!J13)</f>
        <v>0.66920805831253516</v>
      </c>
      <c r="K13" s="79">
        <f>IF(RES_hh_tes_in!K13=0,"",RES_hh_tes_in!K13/RES_hh_fec_in!K13)</f>
        <v>0.67465599774930907</v>
      </c>
      <c r="L13" s="79">
        <f>IF(RES_hh_tes_in!L13=0,"",RES_hh_tes_in!L13/RES_hh_fec_in!L13)</f>
        <v>0.68041025977803793</v>
      </c>
      <c r="M13" s="79">
        <f>IF(RES_hh_tes_in!M13=0,"",RES_hh_tes_in!M13/RES_hh_fec_in!M13)</f>
        <v>0.68806110579016644</v>
      </c>
      <c r="N13" s="79">
        <f>IF(RES_hh_tes_in!N13=0,"",RES_hh_tes_in!N13/RES_hh_fec_in!N13)</f>
        <v>0.69808050521754073</v>
      </c>
      <c r="O13" s="79">
        <f>IF(RES_hh_tes_in!O13=0,"",RES_hh_tes_in!O13/RES_hh_fec_in!O13)</f>
        <v>0.7110879468400465</v>
      </c>
      <c r="P13" s="79" t="str">
        <f>IF(RES_hh_tes_in!P13=0,"",RES_hh_tes_in!P13/RES_hh_fec_in!P13)</f>
        <v/>
      </c>
      <c r="Q13" s="79" t="str">
        <f>IF(RES_hh_tes_in!Q13=0,"",RES_hh_tes_in!Q13/RES_hh_fec_in!Q13)</f>
        <v/>
      </c>
      <c r="R13" s="79">
        <f>IF(RES_hh_tes_in!R13=0,"",RES_hh_tes_in!R13/RES_hh_fec_in!R13)</f>
        <v>0.7609723884869517</v>
      </c>
      <c r="S13" s="79" t="str">
        <f>IF(RES_hh_tes_in!S13=0,"",RES_hh_tes_in!S13/RES_hh_fec_in!S13)</f>
        <v/>
      </c>
      <c r="T13" s="79">
        <f>IF(RES_hh_tes_in!T13=0,"",RES_hh_tes_in!T13/RES_hh_fec_in!T13)</f>
        <v>0.80262410441812171</v>
      </c>
      <c r="U13" s="79">
        <f>IF(RES_hh_tes_in!U13=0,"",RES_hh_tes_in!U13/RES_hh_fec_in!U13)</f>
        <v>0.82114514381003401</v>
      </c>
      <c r="V13" s="79">
        <f>IF(RES_hh_tes_in!V13=0,"",RES_hh_tes_in!V13/RES_hh_fec_in!V13)</f>
        <v>0.83455902074910027</v>
      </c>
      <c r="W13" s="79">
        <f>IF(RES_hh_tes_in!W13=0,"",RES_hh_tes_in!W13/RES_hh_fec_in!W13)</f>
        <v>0.84129756935138744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2.0851312292954218</v>
      </c>
      <c r="D15" s="70">
        <f>IF(RES_hh_tes_in!D15=0,"",RES_hh_tes_in!D15/RES_hh_fec_in!D15)</f>
        <v>2.1487539706155729</v>
      </c>
      <c r="E15" s="70">
        <f>IF(RES_hh_tes_in!E15=0,"",RES_hh_tes_in!E15/RES_hh_fec_in!E15)</f>
        <v>2.2130484804725712</v>
      </c>
      <c r="F15" s="70">
        <f>IF(RES_hh_tes_in!F15=0,"",RES_hh_tes_in!F15/RES_hh_fec_in!F15)</f>
        <v>2.277412040786436</v>
      </c>
      <c r="G15" s="70">
        <f>IF(RES_hh_tes_in!G15=0,"",RES_hh_tes_in!G15/RES_hh_fec_in!G15)</f>
        <v>2.342387214204146</v>
      </c>
      <c r="H15" s="70">
        <f>IF(RES_hh_tes_in!H15=0,"",RES_hh_tes_in!H15/RES_hh_fec_in!H15)</f>
        <v>2.4079040719773359</v>
      </c>
      <c r="I15" s="70">
        <f>IF(RES_hh_tes_in!I15=0,"",RES_hh_tes_in!I15/RES_hh_fec_in!I15)</f>
        <v>2.4740926366173466</v>
      </c>
      <c r="J15" s="70">
        <f>IF(RES_hh_tes_in!J15=0,"",RES_hh_tes_in!J15/RES_hh_fec_in!J15)</f>
        <v>2.5414937429568494</v>
      </c>
      <c r="K15" s="70">
        <f>IF(RES_hh_tes_in!K15=0,"",RES_hh_tes_in!K15/RES_hh_fec_in!K15)</f>
        <v>2.6105621364728102</v>
      </c>
      <c r="L15" s="70">
        <f>IF(RES_hh_tes_in!L15=0,"",RES_hh_tes_in!L15/RES_hh_fec_in!L15)</f>
        <v>2.681410250321588</v>
      </c>
      <c r="M15" s="70">
        <f>IF(RES_hh_tes_in!M15=0,"",RES_hh_tes_in!M15/RES_hh_fec_in!M15)</f>
        <v>2.7660316463800845</v>
      </c>
      <c r="N15" s="70">
        <f>IF(RES_hh_tes_in!N15=0,"",RES_hh_tes_in!N15/RES_hh_fec_in!N15)</f>
        <v>2.868351338219076</v>
      </c>
      <c r="O15" s="70">
        <f>IF(RES_hh_tes_in!O15=0,"",RES_hh_tes_in!O15/RES_hh_fec_in!O15)</f>
        <v>2.990539261000138</v>
      </c>
      <c r="P15" s="70">
        <f>IF(RES_hh_tes_in!P15=0,"",RES_hh_tes_in!P15/RES_hh_fec_in!P15)</f>
        <v>3.123049432172492</v>
      </c>
      <c r="Q15" s="70">
        <f>IF(RES_hh_tes_in!Q15=0,"",RES_hh_tes_in!Q15/RES_hh_fec_in!Q15)</f>
        <v>3.2369264982777204</v>
      </c>
      <c r="R15" s="70">
        <f>IF(RES_hh_tes_in!R15=0,"",RES_hh_tes_in!R15/RES_hh_fec_in!R15)</f>
        <v>3.308368211367211</v>
      </c>
      <c r="S15" s="70">
        <f>IF(RES_hh_tes_in!S15=0,"",RES_hh_tes_in!S15/RES_hh_fec_in!S15)</f>
        <v>3.3652323072409889</v>
      </c>
      <c r="T15" s="70">
        <f>IF(RES_hh_tes_in!T15=0,"",RES_hh_tes_in!T15/RES_hh_fec_in!T15)</f>
        <v>3.4127444239975508</v>
      </c>
      <c r="U15" s="70">
        <f>IF(RES_hh_tes_in!U15=0,"",RES_hh_tes_in!U15/RES_hh_fec_in!U15)</f>
        <v>3.4559981109126703</v>
      </c>
      <c r="V15" s="70">
        <f>IF(RES_hh_tes_in!V15=0,"",RES_hh_tes_in!V15/RES_hh_fec_in!V15)</f>
        <v>3.5000999763541834</v>
      </c>
      <c r="W15" s="70">
        <f>IF(RES_hh_tes_in!W15=0,"",RES_hh_tes_in!W15/RES_hh_fec_in!W15)</f>
        <v>3.543276318661146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2.0851312292954218</v>
      </c>
      <c r="D16" s="78">
        <f>IF(RES_hh_tes_in!D16=0,"",RES_hh_tes_in!D16/RES_hh_fec_in!D16)</f>
        <v>2.1487539706155729</v>
      </c>
      <c r="E16" s="78">
        <f>IF(RES_hh_tes_in!E16=0,"",RES_hh_tes_in!E16/RES_hh_fec_in!E16)</f>
        <v>2.2130484804725712</v>
      </c>
      <c r="F16" s="78">
        <f>IF(RES_hh_tes_in!F16=0,"",RES_hh_tes_in!F16/RES_hh_fec_in!F16)</f>
        <v>2.277412040786436</v>
      </c>
      <c r="G16" s="78">
        <f>IF(RES_hh_tes_in!G16=0,"",RES_hh_tes_in!G16/RES_hh_fec_in!G16)</f>
        <v>2.342387214204146</v>
      </c>
      <c r="H16" s="78">
        <f>IF(RES_hh_tes_in!H16=0,"",RES_hh_tes_in!H16/RES_hh_fec_in!H16)</f>
        <v>2.4079040719773359</v>
      </c>
      <c r="I16" s="78">
        <f>IF(RES_hh_tes_in!I16=0,"",RES_hh_tes_in!I16/RES_hh_fec_in!I16)</f>
        <v>2.4740926366173466</v>
      </c>
      <c r="J16" s="78">
        <f>IF(RES_hh_tes_in!J16=0,"",RES_hh_tes_in!J16/RES_hh_fec_in!J16)</f>
        <v>2.5414937429568494</v>
      </c>
      <c r="K16" s="78">
        <f>IF(RES_hh_tes_in!K16=0,"",RES_hh_tes_in!K16/RES_hh_fec_in!K16)</f>
        <v>2.6105621364728102</v>
      </c>
      <c r="L16" s="78">
        <f>IF(RES_hh_tes_in!L16=0,"",RES_hh_tes_in!L16/RES_hh_fec_in!L16)</f>
        <v>2.681410250321588</v>
      </c>
      <c r="M16" s="78">
        <f>IF(RES_hh_tes_in!M16=0,"",RES_hh_tes_in!M16/RES_hh_fec_in!M16)</f>
        <v>2.7660316463800845</v>
      </c>
      <c r="N16" s="78">
        <f>IF(RES_hh_tes_in!N16=0,"",RES_hh_tes_in!N16/RES_hh_fec_in!N16)</f>
        <v>2.868351338219076</v>
      </c>
      <c r="O16" s="78">
        <f>IF(RES_hh_tes_in!O16=0,"",RES_hh_tes_in!O16/RES_hh_fec_in!O16)</f>
        <v>2.990539261000138</v>
      </c>
      <c r="P16" s="78">
        <f>IF(RES_hh_tes_in!P16=0,"",RES_hh_tes_in!P16/RES_hh_fec_in!P16)</f>
        <v>3.123049432172492</v>
      </c>
      <c r="Q16" s="78">
        <f>IF(RES_hh_tes_in!Q16=0,"",RES_hh_tes_in!Q16/RES_hh_fec_in!Q16)</f>
        <v>3.2369264982777204</v>
      </c>
      <c r="R16" s="78">
        <f>IF(RES_hh_tes_in!R16=0,"",RES_hh_tes_in!R16/RES_hh_fec_in!R16)</f>
        <v>3.308368211367211</v>
      </c>
      <c r="S16" s="78">
        <f>IF(RES_hh_tes_in!S16=0,"",RES_hh_tes_in!S16/RES_hh_fec_in!S16)</f>
        <v>3.3652323072409889</v>
      </c>
      <c r="T16" s="78">
        <f>IF(RES_hh_tes_in!T16=0,"",RES_hh_tes_in!T16/RES_hh_fec_in!T16)</f>
        <v>3.4127444239975508</v>
      </c>
      <c r="U16" s="78">
        <f>IF(RES_hh_tes_in!U16=0,"",RES_hh_tes_in!U16/RES_hh_fec_in!U16)</f>
        <v>3.4559981109126703</v>
      </c>
      <c r="V16" s="78">
        <f>IF(RES_hh_tes_in!V16=0,"",RES_hh_tes_in!V16/RES_hh_fec_in!V16)</f>
        <v>3.5000999763541834</v>
      </c>
      <c r="W16" s="78">
        <f>IF(RES_hh_tes_in!W16=0,"",RES_hh_tes_in!W16/RES_hh_fec_in!W16)</f>
        <v>3.543276318661146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0.6144905825831577</v>
      </c>
      <c r="D17" s="70">
        <f>IF(RES_hh_tes_in!D17=0,"",RES_hh_tes_in!D17/RES_hh_fec_in!D17)</f>
        <v>0.57486190956369532</v>
      </c>
      <c r="E17" s="70">
        <f>IF(RES_hh_tes_in!E17=0,"",RES_hh_tes_in!E17/RES_hh_fec_in!E17)</f>
        <v>0.58341472250333271</v>
      </c>
      <c r="F17" s="70">
        <f>IF(RES_hh_tes_in!F17=0,"",RES_hh_tes_in!F17/RES_hh_fec_in!F17)</f>
        <v>0.61841576623701988</v>
      </c>
      <c r="G17" s="70">
        <f>IF(RES_hh_tes_in!G17=0,"",RES_hh_tes_in!G17/RES_hh_fec_in!G17)</f>
        <v>0.63865259679908826</v>
      </c>
      <c r="H17" s="70">
        <f>IF(RES_hh_tes_in!H17=0,"",RES_hh_tes_in!H17/RES_hh_fec_in!H17)</f>
        <v>0.61499847939072039</v>
      </c>
      <c r="I17" s="70">
        <f>IF(RES_hh_tes_in!I17=0,"",RES_hh_tes_in!I17/RES_hh_fec_in!I17)</f>
        <v>0.60772661479391932</v>
      </c>
      <c r="J17" s="70">
        <f>IF(RES_hh_tes_in!J17=0,"",RES_hh_tes_in!J17/RES_hh_fec_in!J17)</f>
        <v>0.61074292819064668</v>
      </c>
      <c r="K17" s="70">
        <f>IF(RES_hh_tes_in!K17=0,"",RES_hh_tes_in!K17/RES_hh_fec_in!K17)</f>
        <v>0.62600497553469114</v>
      </c>
      <c r="L17" s="70">
        <f>IF(RES_hh_tes_in!L17=0,"",RES_hh_tes_in!L17/RES_hh_fec_in!L17)</f>
        <v>0.67861441757809482</v>
      </c>
      <c r="M17" s="70">
        <f>IF(RES_hh_tes_in!M17=0,"",RES_hh_tes_in!M17/RES_hh_fec_in!M17)</f>
        <v>0.64358566659588168</v>
      </c>
      <c r="N17" s="70">
        <f>IF(RES_hh_tes_in!N17=0,"",RES_hh_tes_in!N17/RES_hh_fec_in!N17)</f>
        <v>0.64325377617184532</v>
      </c>
      <c r="O17" s="70">
        <f>IF(RES_hh_tes_in!O17=0,"",RES_hh_tes_in!O17/RES_hh_fec_in!O17)</f>
        <v>0.66798895862376406</v>
      </c>
      <c r="P17" s="70">
        <f>IF(RES_hh_tes_in!P17=0,"",RES_hh_tes_in!P17/RES_hh_fec_in!P17)</f>
        <v>0.66985368942298995</v>
      </c>
      <c r="Q17" s="70">
        <f>IF(RES_hh_tes_in!Q17=0,"",RES_hh_tes_in!Q17/RES_hh_fec_in!Q17)</f>
        <v>0.68319623081837688</v>
      </c>
      <c r="R17" s="70">
        <f>IF(RES_hh_tes_in!R17=0,"",RES_hh_tes_in!R17/RES_hh_fec_in!R17)</f>
        <v>0.69972183611430627</v>
      </c>
      <c r="S17" s="70">
        <f>IF(RES_hh_tes_in!S17=0,"",RES_hh_tes_in!S17/RES_hh_fec_in!S17)</f>
        <v>0.71498280513084667</v>
      </c>
      <c r="T17" s="70">
        <f>IF(RES_hh_tes_in!T17=0,"",RES_hh_tes_in!T17/RES_hh_fec_in!T17)</f>
        <v>0.71903672162438281</v>
      </c>
      <c r="U17" s="70">
        <f>IF(RES_hh_tes_in!U17=0,"",RES_hh_tes_in!U17/RES_hh_fec_in!U17)</f>
        <v>0.72549717120292734</v>
      </c>
      <c r="V17" s="70">
        <f>IF(RES_hh_tes_in!V17=0,"",RES_hh_tes_in!V17/RES_hh_fec_in!V17)</f>
        <v>0.72897773906020658</v>
      </c>
      <c r="W17" s="70">
        <f>IF(RES_hh_tes_in!W17=0,"",RES_hh_tes_in!W17/RES_hh_fec_in!W17)</f>
        <v>0.74408525120094027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0.58680875767442275</v>
      </c>
      <c r="D18" s="78">
        <f>IF(RES_hh_tes_in!D18=0,"",RES_hh_tes_in!D18/RES_hh_fec_in!D18)</f>
        <v>0.59069203650295277</v>
      </c>
      <c r="E18" s="78">
        <f>IF(RES_hh_tes_in!E18=0,"",RES_hh_tes_in!E18/RES_hh_fec_in!E18)</f>
        <v>0.59476547756286602</v>
      </c>
      <c r="F18" s="78">
        <f>IF(RES_hh_tes_in!F18=0,"",RES_hh_tes_in!F18/RES_hh_fec_in!F18)</f>
        <v>0.59897826615275729</v>
      </c>
      <c r="G18" s="78">
        <f>IF(RES_hh_tes_in!G18=0,"",RES_hh_tes_in!G18/RES_hh_fec_in!G18)</f>
        <v>0.60335879916431201</v>
      </c>
      <c r="H18" s="78">
        <f>IF(RES_hh_tes_in!H18=0,"",RES_hh_tes_in!H18/RES_hh_fec_in!H18)</f>
        <v>0.60789141368642663</v>
      </c>
      <c r="I18" s="78">
        <f>IF(RES_hh_tes_in!I18=0,"",RES_hh_tes_in!I18/RES_hh_fec_in!I18)</f>
        <v>0.61257086906755853</v>
      </c>
      <c r="J18" s="78">
        <f>IF(RES_hh_tes_in!J18=0,"",RES_hh_tes_in!J18/RES_hh_fec_in!J18)</f>
        <v>0.61740389552778885</v>
      </c>
      <c r="K18" s="78">
        <f>IF(RES_hh_tes_in!K18=0,"",RES_hh_tes_in!K18/RES_hh_fec_in!K18)</f>
        <v>0.62238147151953305</v>
      </c>
      <c r="L18" s="78">
        <f>IF(RES_hh_tes_in!L18=0,"",RES_hh_tes_in!L18/RES_hh_fec_in!L18)</f>
        <v>0.62747562256579559</v>
      </c>
      <c r="M18" s="78">
        <f>IF(RES_hh_tes_in!M18=0,"",RES_hh_tes_in!M18/RES_hh_fec_in!M18)</f>
        <v>0.63268268728753441</v>
      </c>
      <c r="N18" s="78">
        <f>IF(RES_hh_tes_in!N18=0,"",RES_hh_tes_in!N18/RES_hh_fec_in!N18)</f>
        <v>0.63775199800480731</v>
      </c>
      <c r="O18" s="78">
        <f>IF(RES_hh_tes_in!O18=0,"",RES_hh_tes_in!O18/RES_hh_fec_in!O18)</f>
        <v>0.64260319343919048</v>
      </c>
      <c r="P18" s="78" t="str">
        <f>IF(RES_hh_tes_in!P18=0,"",RES_hh_tes_in!P18/RES_hh_fec_in!P18)</f>
        <v/>
      </c>
      <c r="Q18" s="78">
        <f>IF(RES_hh_tes_in!Q18=0,"",RES_hh_tes_in!Q18/RES_hh_fec_in!Q18)</f>
        <v>0.6550849953905008</v>
      </c>
      <c r="R18" s="78">
        <f>IF(RES_hh_tes_in!R18=0,"",RES_hh_tes_in!R18/RES_hh_fec_in!R18)</f>
        <v>0.66785772782344788</v>
      </c>
      <c r="S18" s="78">
        <f>IF(RES_hh_tes_in!S18=0,"",RES_hh_tes_in!S18/RES_hh_fec_in!S18)</f>
        <v>0.68406270158326588</v>
      </c>
      <c r="T18" s="78" t="str">
        <f>IF(RES_hh_tes_in!T18=0,"",RES_hh_tes_in!T18/RES_hh_fec_in!T18)</f>
        <v/>
      </c>
      <c r="U18" s="78">
        <f>IF(RES_hh_tes_in!U18=0,"",RES_hh_tes_in!U18/RES_hh_fec_in!U18)</f>
        <v>0.71658122389082834</v>
      </c>
      <c r="V18" s="78">
        <f>IF(RES_hh_tes_in!V18=0,"",RES_hh_tes_in!V18/RES_hh_fec_in!V18)</f>
        <v>0.7289934427229755</v>
      </c>
      <c r="W18" s="78">
        <f>IF(RES_hh_tes_in!W18=0,"",RES_hh_tes_in!W18/RES_hh_fec_in!W18)</f>
        <v>0.73791145348495268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0.51156679426198659</v>
      </c>
      <c r="D19" s="78">
        <f>IF(RES_hh_tes_in!D19=0,"",RES_hh_tes_in!D19/RES_hh_fec_in!D19)</f>
        <v>0.51323361431596415</v>
      </c>
      <c r="E19" s="78">
        <f>IF(RES_hh_tes_in!E19=0,"",RES_hh_tes_in!E19/RES_hh_fec_in!E19)</f>
        <v>0.51517636631181052</v>
      </c>
      <c r="F19" s="78">
        <f>IF(RES_hh_tes_in!F19=0,"",RES_hh_tes_in!F19/RES_hh_fec_in!F19)</f>
        <v>0.51715674539063894</v>
      </c>
      <c r="G19" s="78">
        <f>IF(RES_hh_tes_in!G19=0,"",RES_hh_tes_in!G19/RES_hh_fec_in!G19)</f>
        <v>0.51939124155787553</v>
      </c>
      <c r="H19" s="78">
        <f>IF(RES_hh_tes_in!H19=0,"",RES_hh_tes_in!H19/RES_hh_fec_in!H19)</f>
        <v>0.5218533591929283</v>
      </c>
      <c r="I19" s="78">
        <f>IF(RES_hh_tes_in!I19=0,"",RES_hh_tes_in!I19/RES_hh_fec_in!I19)</f>
        <v>0.52459644143945994</v>
      </c>
      <c r="J19" s="78">
        <f>IF(RES_hh_tes_in!J19=0,"",RES_hh_tes_in!J19/RES_hh_fec_in!J19)</f>
        <v>0.52783901632862162</v>
      </c>
      <c r="K19" s="78">
        <f>IF(RES_hh_tes_in!K19=0,"",RES_hh_tes_in!K19/RES_hh_fec_in!K19)</f>
        <v>0.53176689016660028</v>
      </c>
      <c r="L19" s="78">
        <f>IF(RES_hh_tes_in!L19=0,"",RES_hh_tes_in!L19/RES_hh_fec_in!L19)</f>
        <v>0.53642977375797329</v>
      </c>
      <c r="M19" s="78">
        <f>IF(RES_hh_tes_in!M19=0,"",RES_hh_tes_in!M19/RES_hh_fec_in!M19)</f>
        <v>0.54623691046704204</v>
      </c>
      <c r="N19" s="78">
        <f>IF(RES_hh_tes_in!N19=0,"",RES_hh_tes_in!N19/RES_hh_fec_in!N19)</f>
        <v>0.56258779110684576</v>
      </c>
      <c r="O19" s="78">
        <f>IF(RES_hh_tes_in!O19=0,"",RES_hh_tes_in!O19/RES_hh_fec_in!O19)</f>
        <v>0.58665067330912057</v>
      </c>
      <c r="P19" s="78">
        <f>IF(RES_hh_tes_in!P19=0,"",RES_hh_tes_in!P19/RES_hh_fec_in!P19)</f>
        <v>0.6159702076139576</v>
      </c>
      <c r="Q19" s="78">
        <f>IF(RES_hh_tes_in!Q19=0,"",RES_hh_tes_in!Q19/RES_hh_fec_in!Q19)</f>
        <v>0.6425909362089367</v>
      </c>
      <c r="R19" s="78">
        <f>IF(RES_hh_tes_in!R19=0,"",RES_hh_tes_in!R19/RES_hh_fec_in!R19)</f>
        <v>0.66055667139293794</v>
      </c>
      <c r="S19" s="78">
        <f>IF(RES_hh_tes_in!S19=0,"",RES_hh_tes_in!S19/RES_hh_fec_in!S19)</f>
        <v>0.67786910711572235</v>
      </c>
      <c r="T19" s="78">
        <f>IF(RES_hh_tes_in!T19=0,"",RES_hh_tes_in!T19/RES_hh_fec_in!T19)</f>
        <v>0.69354829418539932</v>
      </c>
      <c r="U19" s="78">
        <f>IF(RES_hh_tes_in!U19=0,"",RES_hh_tes_in!U19/RES_hh_fec_in!U19)</f>
        <v>0.7066142834101331</v>
      </c>
      <c r="V19" s="78">
        <f>IF(RES_hh_tes_in!V19=0,"",RES_hh_tes_in!V19/RES_hh_fec_in!V19)</f>
        <v>0.71608712559806542</v>
      </c>
      <c r="W19" s="78">
        <f>IF(RES_hh_tes_in!W19=0,"",RES_hh_tes_in!W19/RES_hh_fec_in!W19)</f>
        <v>0.7205430380668576</v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0.51119027815469598</v>
      </c>
      <c r="D21" s="78">
        <f>IF(RES_hh_tes_in!D21=0,"",RES_hh_tes_in!D21/RES_hh_fec_in!D21)</f>
        <v>0.51774056697302406</v>
      </c>
      <c r="E21" s="78">
        <f>IF(RES_hh_tes_in!E21=0,"",RES_hh_tes_in!E21/RES_hh_fec_in!E21)</f>
        <v>0.52457406847899801</v>
      </c>
      <c r="F21" s="78">
        <f>IF(RES_hh_tes_in!F21=0,"",RES_hh_tes_in!F21/RES_hh_fec_in!F21)</f>
        <v>0.53146280481844521</v>
      </c>
      <c r="G21" s="78">
        <f>IF(RES_hh_tes_in!G21=0,"",RES_hh_tes_in!G21/RES_hh_fec_in!G21)</f>
        <v>0.53861004993506556</v>
      </c>
      <c r="H21" s="78">
        <f>IF(RES_hh_tes_in!H21=0,"",RES_hh_tes_in!H21/RES_hh_fec_in!H21)</f>
        <v>0.54598828333826899</v>
      </c>
      <c r="I21" s="78">
        <f>IF(RES_hh_tes_in!I21=0,"",RES_hh_tes_in!I21/RES_hh_fec_in!I21)</f>
        <v>0.55364492481679772</v>
      </c>
      <c r="J21" s="78">
        <f>IF(RES_hh_tes_in!J21=0,"",RES_hh_tes_in!J21/RES_hh_fec_in!J21)</f>
        <v>0.56178035256125536</v>
      </c>
      <c r="K21" s="78">
        <f>IF(RES_hh_tes_in!K21=0,"",RES_hh_tes_in!K21/RES_hh_fec_in!K21)</f>
        <v>0.57056165158840466</v>
      </c>
      <c r="L21" s="78">
        <f>IF(RES_hh_tes_in!L21=0,"",RES_hh_tes_in!L21/RES_hh_fec_in!L21)</f>
        <v>0.58002778025826729</v>
      </c>
      <c r="M21" s="78">
        <f>IF(RES_hh_tes_in!M21=0,"",RES_hh_tes_in!M21/RES_hh_fec_in!M21)</f>
        <v>0.59434299723156203</v>
      </c>
      <c r="N21" s="78" t="str">
        <f>IF(RES_hh_tes_in!N21=0,"",RES_hh_tes_in!N21/RES_hh_fec_in!N21)</f>
        <v/>
      </c>
      <c r="O21" s="78">
        <f>IF(RES_hh_tes_in!O21=0,"",RES_hh_tes_in!O21/RES_hh_fec_in!O21)</f>
        <v>0.64231254692084416</v>
      </c>
      <c r="P21" s="78">
        <f>IF(RES_hh_tes_in!P21=0,"",RES_hh_tes_in!P21/RES_hh_fec_in!P21)</f>
        <v>0.67434047034781963</v>
      </c>
      <c r="Q21" s="78">
        <f>IF(RES_hh_tes_in!Q21=0,"",RES_hh_tes_in!Q21/RES_hh_fec_in!Q21)</f>
        <v>0.7028012990744652</v>
      </c>
      <c r="R21" s="78">
        <f>IF(RES_hh_tes_in!R21=0,"",RES_hh_tes_in!R21/RES_hh_fec_in!R21)</f>
        <v>0.72151501380241467</v>
      </c>
      <c r="S21" s="78">
        <f>IF(RES_hh_tes_in!S21=0,"",RES_hh_tes_in!S21/RES_hh_fec_in!S21)</f>
        <v>0.73859007333104532</v>
      </c>
      <c r="T21" s="78">
        <f>IF(RES_hh_tes_in!T21=0,"",RES_hh_tes_in!T21/RES_hh_fec_in!T21)</f>
        <v>0.75358321094575609</v>
      </c>
      <c r="U21" s="78">
        <f>IF(RES_hh_tes_in!U21=0,"",RES_hh_tes_in!U21/RES_hh_fec_in!U21)</f>
        <v>0.76600055021825875</v>
      </c>
      <c r="V21" s="78">
        <f>IF(RES_hh_tes_in!V21=0,"",RES_hh_tes_in!V21/RES_hh_fec_in!V21)</f>
        <v>0.77530013824111699</v>
      </c>
      <c r="W21" s="78">
        <f>IF(RES_hh_tes_in!W21=0,"",RES_hh_tes_in!W21/RES_hh_fec_in!W21)</f>
        <v>0.78009979327918177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0.52665714855722756</v>
      </c>
      <c r="D22" s="78">
        <f>IF(RES_hh_tes_in!D22=0,"",RES_hh_tes_in!D22/RES_hh_fec_in!D22)</f>
        <v>0.53895835201968167</v>
      </c>
      <c r="E22" s="78">
        <f>IF(RES_hh_tes_in!E22=0,"",RES_hh_tes_in!E22/RES_hh_fec_in!E22)</f>
        <v>0.55137649658056931</v>
      </c>
      <c r="F22" s="78">
        <f>IF(RES_hh_tes_in!F22=0,"",RES_hh_tes_in!F22/RES_hh_fec_in!F22)</f>
        <v>0.56389964469059339</v>
      </c>
      <c r="G22" s="78">
        <f>IF(RES_hh_tes_in!G22=0,"",RES_hh_tes_in!G22/RES_hh_fec_in!G22)</f>
        <v>0.57651592973548538</v>
      </c>
      <c r="H22" s="78">
        <f>IF(RES_hh_tes_in!H22=0,"",RES_hh_tes_in!H22/RES_hh_fec_in!H22)</f>
        <v>0.58921121356691386</v>
      </c>
      <c r="I22" s="78">
        <f>IF(RES_hh_tes_in!I22=0,"",RES_hh_tes_in!I22/RES_hh_fec_in!I22)</f>
        <v>0.60196690552263554</v>
      </c>
      <c r="J22" s="78">
        <f>IF(RES_hh_tes_in!J22=0,"",RES_hh_tes_in!J22/RES_hh_fec_in!J22)</f>
        <v>0.61474292127667796</v>
      </c>
      <c r="K22" s="78">
        <f>IF(RES_hh_tes_in!K22=0,"",RES_hh_tes_in!K22/RES_hh_fec_in!K22)</f>
        <v>0.62748623604811549</v>
      </c>
      <c r="L22" s="78">
        <f>IF(RES_hh_tes_in!L22=0,"",RES_hh_tes_in!L22/RES_hh_fec_in!L22)</f>
        <v>0.64014978721257632</v>
      </c>
      <c r="M22" s="78">
        <f>IF(RES_hh_tes_in!M22=0,"",RES_hh_tes_in!M22/RES_hh_fec_in!M22)</f>
        <v>0.65181241605288354</v>
      </c>
      <c r="N22" s="78">
        <f>IF(RES_hh_tes_in!N22=0,"",RES_hh_tes_in!N22/RES_hh_fec_in!N22)</f>
        <v>0.66197962343313921</v>
      </c>
      <c r="O22" s="78">
        <f>IF(RES_hh_tes_in!O22=0,"",RES_hh_tes_in!O22/RES_hh_fec_in!O22)</f>
        <v>0.67038389427831246</v>
      </c>
      <c r="P22" s="78">
        <f>IF(RES_hh_tes_in!P22=0,"",RES_hh_tes_in!P22/RES_hh_fec_in!P22)</f>
        <v>0.67774526506758925</v>
      </c>
      <c r="Q22" s="78">
        <f>IF(RES_hh_tes_in!Q22=0,"",RES_hh_tes_in!Q22/RES_hh_fec_in!Q22)</f>
        <v>0.68650913866788565</v>
      </c>
      <c r="R22" s="78">
        <f>IF(RES_hh_tes_in!R22=0,"",RES_hh_tes_in!R22/RES_hh_fec_in!R22)</f>
        <v>0.69943119355172212</v>
      </c>
      <c r="S22" s="78">
        <f>IF(RES_hh_tes_in!S22=0,"",RES_hh_tes_in!S22/RES_hh_fec_in!S22)</f>
        <v>0.71391386024088688</v>
      </c>
      <c r="T22" s="78">
        <f>IF(RES_hh_tes_in!T22=0,"",RES_hh_tes_in!T22/RES_hh_fec_in!T22)</f>
        <v>0.72846677595759846</v>
      </c>
      <c r="U22" s="78">
        <f>IF(RES_hh_tes_in!U22=0,"",RES_hh_tes_in!U22/RES_hh_fec_in!U22)</f>
        <v>0.74187196763395225</v>
      </c>
      <c r="V22" s="78">
        <f>IF(RES_hh_tes_in!V22=0,"",RES_hh_tes_in!V22/RES_hh_fec_in!V22)</f>
        <v>0.75310855547058864</v>
      </c>
      <c r="W22" s="78">
        <f>IF(RES_hh_tes_in!W22=0,"",RES_hh_tes_in!W22/RES_hh_fec_in!W22)</f>
        <v>0.76214683460135457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0.75152220280963955</v>
      </c>
      <c r="D24" s="78" t="str">
        <f>IF(RES_hh_tes_in!D24=0,"",RES_hh_tes_in!D24/RES_hh_fec_in!D24)</f>
        <v/>
      </c>
      <c r="E24" s="78">
        <f>IF(RES_hh_tes_in!E24=0,"",RES_hh_tes_in!E24/RES_hh_fec_in!E24)</f>
        <v>0.75482680860229667</v>
      </c>
      <c r="F24" s="78">
        <f>IF(RES_hh_tes_in!F24=0,"",RES_hh_tes_in!F24/RES_hh_fec_in!F24)</f>
        <v>0.75650712024188982</v>
      </c>
      <c r="G24" s="78">
        <f>IF(RES_hh_tes_in!G24=0,"",RES_hh_tes_in!G24/RES_hh_fec_in!G24)</f>
        <v>0.75822796594663955</v>
      </c>
      <c r="H24" s="78">
        <f>IF(RES_hh_tes_in!H24=0,"",RES_hh_tes_in!H24/RES_hh_fec_in!H24)</f>
        <v>0.75998511941591329</v>
      </c>
      <c r="I24" s="78">
        <f>IF(RES_hh_tes_in!I24=0,"",RES_hh_tes_in!I24/RES_hh_fec_in!I24)</f>
        <v>0.7617870893827301</v>
      </c>
      <c r="J24" s="78">
        <f>IF(RES_hh_tes_in!J24=0,"",RES_hh_tes_in!J24/RES_hh_fec_in!J24)</f>
        <v>0.76366873312295724</v>
      </c>
      <c r="K24" s="78">
        <f>IF(RES_hh_tes_in!K24=0,"",RES_hh_tes_in!K24/RES_hh_fec_in!K24)</f>
        <v>0.76565968848963539</v>
      </c>
      <c r="L24" s="78">
        <f>IF(RES_hh_tes_in!L24=0,"",RES_hh_tes_in!L24/RES_hh_fec_in!L24)</f>
        <v>0.76776788482354308</v>
      </c>
      <c r="M24" s="78">
        <f>IF(RES_hh_tes_in!M24=0,"",RES_hh_tes_in!M24/RES_hh_fec_in!M24)</f>
        <v>0.77068694583714714</v>
      </c>
      <c r="N24" s="78">
        <f>IF(RES_hh_tes_in!N24=0,"",RES_hh_tes_in!N24/RES_hh_fec_in!N24)</f>
        <v>0.77463617794723361</v>
      </c>
      <c r="O24" s="78">
        <f>IF(RES_hh_tes_in!O24=0,"",RES_hh_tes_in!O24/RES_hh_fec_in!O24)</f>
        <v>0.77980782987699215</v>
      </c>
      <c r="P24" s="78">
        <f>IF(RES_hh_tes_in!P24=0,"",RES_hh_tes_in!P24/RES_hh_fec_in!P24)</f>
        <v>0.7858361343354231</v>
      </c>
      <c r="Q24" s="78">
        <f>IF(RES_hh_tes_in!Q24=0,"",RES_hh_tes_in!Q24/RES_hh_fec_in!Q24)</f>
        <v>0.79152370127789595</v>
      </c>
      <c r="R24" s="78">
        <f>IF(RES_hh_tes_in!R24=0,"",RES_hh_tes_in!R24/RES_hh_fec_in!R24)</f>
        <v>0.79588189399843279</v>
      </c>
      <c r="S24" s="78">
        <f>IF(RES_hh_tes_in!S24=0,"",RES_hh_tes_in!S24/RES_hh_fec_in!S24)</f>
        <v>0.80012168696382646</v>
      </c>
      <c r="T24" s="78">
        <f>IF(RES_hh_tes_in!T24=0,"",RES_hh_tes_in!T24/RES_hh_fec_in!T24)</f>
        <v>0.80421475169540202</v>
      </c>
      <c r="U24" s="78">
        <f>IF(RES_hh_tes_in!U24=0,"",RES_hh_tes_in!U24/RES_hh_fec_in!U24)</f>
        <v>0.8081327597144975</v>
      </c>
      <c r="V24" s="78">
        <f>IF(RES_hh_tes_in!V24=0,"",RES_hh_tes_in!V24/RES_hh_fec_in!V24)</f>
        <v>0.81184738254244571</v>
      </c>
      <c r="W24" s="78">
        <f>IF(RES_hh_tes_in!W24=0,"",RES_hh_tes_in!W24/RES_hh_fec_in!W24)</f>
        <v>0.81526926614256312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0.57421583777437013</v>
      </c>
      <c r="D25" s="79">
        <f>IF(RES_hh_tes_in!D25=0,"",RES_hh_tes_in!D25/RES_hh_fec_in!D25)</f>
        <v>0.57571811967338582</v>
      </c>
      <c r="E25" s="79">
        <f>IF(RES_hh_tes_in!E25=0,"",RES_hh_tes_in!E25/RES_hh_fec_in!E25)</f>
        <v>0.57733594829606327</v>
      </c>
      <c r="F25" s="79">
        <f>IF(RES_hh_tes_in!F25=0,"",RES_hh_tes_in!F25/RES_hh_fec_in!F25)</f>
        <v>0.57896931764042381</v>
      </c>
      <c r="G25" s="79">
        <f>IF(RES_hh_tes_in!G25=0,"",RES_hh_tes_in!G25/RES_hh_fec_in!G25)</f>
        <v>0.58071002491004076</v>
      </c>
      <c r="H25" s="79">
        <f>IF(RES_hh_tes_in!H25=0,"",RES_hh_tes_in!H25/RES_hh_fec_in!H25)</f>
        <v>0.58254778087260495</v>
      </c>
      <c r="I25" s="79">
        <f>IF(RES_hh_tes_in!I25=0,"",RES_hh_tes_in!I25/RES_hh_fec_in!I25)</f>
        <v>0.5845064935548876</v>
      </c>
      <c r="J25" s="79">
        <f>IF(RES_hh_tes_in!J25=0,"",RES_hh_tes_in!J25/RES_hh_fec_in!J25)</f>
        <v>0.58668186297231806</v>
      </c>
      <c r="K25" s="79">
        <f>IF(RES_hh_tes_in!K25=0,"",RES_hh_tes_in!K25/RES_hh_fec_in!K25)</f>
        <v>0.58915869850702318</v>
      </c>
      <c r="L25" s="79">
        <f>IF(RES_hh_tes_in!L25=0,"",RES_hh_tes_in!L25/RES_hh_fec_in!L25)</f>
        <v>0.59196668236159899</v>
      </c>
      <c r="M25" s="79">
        <f>IF(RES_hh_tes_in!M25=0,"",RES_hh_tes_in!M25/RES_hh_fec_in!M25)</f>
        <v>0.59705149967021509</v>
      </c>
      <c r="N25" s="79">
        <f>IF(RES_hh_tes_in!N25=0,"",RES_hh_tes_in!N25/RES_hh_fec_in!N25)</f>
        <v>0.60526805524843508</v>
      </c>
      <c r="O25" s="79">
        <f>IF(RES_hh_tes_in!O25=0,"",RES_hh_tes_in!O25/RES_hh_fec_in!O25)</f>
        <v>0.61771266478980891</v>
      </c>
      <c r="P25" s="79">
        <f>IF(RES_hh_tes_in!P25=0,"",RES_hh_tes_in!P25/RES_hh_fec_in!P25)</f>
        <v>0.63390150428437186</v>
      </c>
      <c r="Q25" s="79">
        <f>IF(RES_hh_tes_in!Q25=0,"",RES_hh_tes_in!Q25/RES_hh_fec_in!Q25)</f>
        <v>0.64978664927217422</v>
      </c>
      <c r="R25" s="79">
        <f>IF(RES_hh_tes_in!R25=0,"",RES_hh_tes_in!R25/RES_hh_fec_in!R25)</f>
        <v>0.66117400562729112</v>
      </c>
      <c r="S25" s="79">
        <f>IF(RES_hh_tes_in!S25=0,"",RES_hh_tes_in!S25/RES_hh_fec_in!S25)</f>
        <v>0.67244909994192581</v>
      </c>
      <c r="T25" s="79">
        <f>IF(RES_hh_tes_in!T25=0,"",RES_hh_tes_in!T25/RES_hh_fec_in!T25)</f>
        <v>0.68337551443259281</v>
      </c>
      <c r="U25" s="79">
        <f>IF(RES_hh_tes_in!U25=0,"",RES_hh_tes_in!U25/RES_hh_fec_in!U25)</f>
        <v>0.69363947885837129</v>
      </c>
      <c r="V25" s="79">
        <f>IF(RES_hh_tes_in!V25=0,"",RES_hh_tes_in!V25/RES_hh_fec_in!V25)</f>
        <v>0.70275960684648076</v>
      </c>
      <c r="W25" s="79">
        <f>IF(RES_hh_tes_in!W25=0,"",RES_hh_tes_in!W25/RES_hh_fec_in!W25)</f>
        <v>0.70993891070699844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0.7101161012442142</v>
      </c>
      <c r="D27" s="70">
        <f>IF(RES_hh_tes_in!D27=0,"",RES_hh_tes_in!D27/RES_hh_fec_in!D27)</f>
        <v>0.68171714758209179</v>
      </c>
      <c r="E27" s="70">
        <f>IF(RES_hh_tes_in!E27=0,"",RES_hh_tes_in!E27/RES_hh_fec_in!E27)</f>
        <v>0.69046517851977229</v>
      </c>
      <c r="F27" s="70">
        <f>IF(RES_hh_tes_in!F27=0,"",RES_hh_tes_in!F27/RES_hh_fec_in!F27)</f>
        <v>0.70401826642626453</v>
      </c>
      <c r="G27" s="70">
        <f>IF(RES_hh_tes_in!G27=0,"",RES_hh_tes_in!G27/RES_hh_fec_in!G27)</f>
        <v>0.71269039718222238</v>
      </c>
      <c r="H27" s="70">
        <f>IF(RES_hh_tes_in!H27=0,"",RES_hh_tes_in!H27/RES_hh_fec_in!H27)</f>
        <v>0.7147472415931404</v>
      </c>
      <c r="I27" s="70">
        <f>IF(RES_hh_tes_in!I27=0,"",RES_hh_tes_in!I27/RES_hh_fec_in!I27)</f>
        <v>0.72122033412875841</v>
      </c>
      <c r="J27" s="70">
        <f>IF(RES_hh_tes_in!J27=0,"",RES_hh_tes_in!J27/RES_hh_fec_in!J27)</f>
        <v>0.71051883350720302</v>
      </c>
      <c r="K27" s="70">
        <f>IF(RES_hh_tes_in!K27=0,"",RES_hh_tes_in!K27/RES_hh_fec_in!K27)</f>
        <v>0.70980939837891643</v>
      </c>
      <c r="L27" s="70">
        <f>IF(RES_hh_tes_in!L27=0,"",RES_hh_tes_in!L27/RES_hh_fec_in!L27)</f>
        <v>0.71099274515782729</v>
      </c>
      <c r="M27" s="70">
        <f>IF(RES_hh_tes_in!M27=0,"",RES_hh_tes_in!M27/RES_hh_fec_in!M27)</f>
        <v>0.71091211112438946</v>
      </c>
      <c r="N27" s="70">
        <f>IF(RES_hh_tes_in!N27=0,"",RES_hh_tes_in!N27/RES_hh_fec_in!N27)</f>
        <v>0.72551424260518926</v>
      </c>
      <c r="O27" s="70">
        <f>IF(RES_hh_tes_in!O27=0,"",RES_hh_tes_in!O27/RES_hh_fec_in!O27)</f>
        <v>0.72683840515893505</v>
      </c>
      <c r="P27" s="70">
        <f>IF(RES_hh_tes_in!P27=0,"",RES_hh_tes_in!P27/RES_hh_fec_in!P27)</f>
        <v>0.7302587350171903</v>
      </c>
      <c r="Q27" s="70">
        <f>IF(RES_hh_tes_in!Q27=0,"",RES_hh_tes_in!Q27/RES_hh_fec_in!Q27)</f>
        <v>0.7307801249930358</v>
      </c>
      <c r="R27" s="70">
        <f>IF(RES_hh_tes_in!R27=0,"",RES_hh_tes_in!R27/RES_hh_fec_in!R27)</f>
        <v>0.74048810703228929</v>
      </c>
      <c r="S27" s="70">
        <f>IF(RES_hh_tes_in!S27=0,"",RES_hh_tes_in!S27/RES_hh_fec_in!S27)</f>
        <v>0.76898823094033009</v>
      </c>
      <c r="T27" s="70">
        <f>IF(RES_hh_tes_in!T27=0,"",RES_hh_tes_in!T27/RES_hh_fec_in!T27)</f>
        <v>0.78543568473070746</v>
      </c>
      <c r="U27" s="70">
        <f>IF(RES_hh_tes_in!U27=0,"",RES_hh_tes_in!U27/RES_hh_fec_in!U27)</f>
        <v>0.79782494665872616</v>
      </c>
      <c r="V27" s="70">
        <f>IF(RES_hh_tes_in!V27=0,"",RES_hh_tes_in!V27/RES_hh_fec_in!V27)</f>
        <v>0.80983260259341872</v>
      </c>
      <c r="W27" s="70">
        <f>IF(RES_hh_tes_in!W27=0,"",RES_hh_tes_in!W27/RES_hh_fec_in!W27)</f>
        <v>0.8111758577328575</v>
      </c>
      <c r="DA27" s="88" t="s">
        <v>744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0.57378996094019485</v>
      </c>
      <c r="D28" s="78">
        <f>IF(RES_hh_tes_in!D28=0,"",RES_hh_tes_in!D28/RES_hh_fec_in!D28)</f>
        <v>0.57436596833287046</v>
      </c>
      <c r="E28" s="78">
        <f>IF(RES_hh_tes_in!E28=0,"",RES_hh_tes_in!E28/RES_hh_fec_in!E28)</f>
        <v>0.57493385226589977</v>
      </c>
      <c r="F28" s="78">
        <f>IF(RES_hh_tes_in!F28=0,"",RES_hh_tes_in!F28/RES_hh_fec_in!F28)</f>
        <v>0.57550062845443162</v>
      </c>
      <c r="G28" s="78">
        <f>IF(RES_hh_tes_in!G28=0,"",RES_hh_tes_in!G28/RES_hh_fec_in!G28)</f>
        <v>0.57605992341444301</v>
      </c>
      <c r="H28" s="78">
        <f>IF(RES_hh_tes_in!H28=0,"",RES_hh_tes_in!H28/RES_hh_fec_in!H28)</f>
        <v>0.57661251717924022</v>
      </c>
      <c r="I28" s="78">
        <f>IF(RES_hh_tes_in!I28=0,"",RES_hh_tes_in!I28/RES_hh_fec_in!I28)</f>
        <v>0.57715683932217265</v>
      </c>
      <c r="J28" s="78">
        <f>IF(RES_hh_tes_in!J28=0,"",RES_hh_tes_in!J28/RES_hh_fec_in!J28)</f>
        <v>0.57768645635956883</v>
      </c>
      <c r="K28" s="78">
        <f>IF(RES_hh_tes_in!K28=0,"",RES_hh_tes_in!K28/RES_hh_fec_in!K28)</f>
        <v>0.57819589813809924</v>
      </c>
      <c r="L28" s="78">
        <f>IF(RES_hh_tes_in!L28=0,"",RES_hh_tes_in!L28/RES_hh_fec_in!L28)</f>
        <v>0.57868370116748369</v>
      </c>
      <c r="M28" s="78">
        <f>IF(RES_hh_tes_in!M28=0,"",RES_hh_tes_in!M28/RES_hh_fec_in!M28)</f>
        <v>0.57894620378111905</v>
      </c>
      <c r="N28" s="78">
        <f>IF(RES_hh_tes_in!N28=0,"",RES_hh_tes_in!N28/RES_hh_fec_in!N28)</f>
        <v>0.57894620378111905</v>
      </c>
      <c r="O28" s="78">
        <f>IF(RES_hh_tes_in!O28=0,"",RES_hh_tes_in!O28/RES_hh_fec_in!O28)</f>
        <v>0.57894620378111905</v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>
        <f>IF(RES_hh_tes_in!R28=0,"",RES_hh_tes_in!R28/RES_hh_fec_in!R28)</f>
        <v>0.58060461614374259</v>
      </c>
      <c r="S28" s="78">
        <f>IF(RES_hh_tes_in!S28=0,"",RES_hh_tes_in!S28/RES_hh_fec_in!S28)</f>
        <v>0.5833164961102284</v>
      </c>
      <c r="T28" s="78" t="str">
        <f>IF(RES_hh_tes_in!T28=0,"",RES_hh_tes_in!T28/RES_hh_fec_in!T28)</f>
        <v/>
      </c>
      <c r="U28" s="78">
        <f>IF(RES_hh_tes_in!U28=0,"",RES_hh_tes_in!U28/RES_hh_fec_in!U28)</f>
        <v>0.58975721103062806</v>
      </c>
      <c r="V28" s="78">
        <f>IF(RES_hh_tes_in!V28=0,"",RES_hh_tes_in!V28/RES_hh_fec_in!V28)</f>
        <v>0.59280807599292284</v>
      </c>
      <c r="W28" s="78">
        <f>IF(RES_hh_tes_in!W28=0,"",RES_hh_tes_in!W28/RES_hh_fec_in!W28)</f>
        <v>0.59563295095800917</v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0.57248452276648276</v>
      </c>
      <c r="D29" s="78">
        <f>IF(RES_hh_tes_in!D29=0,"",RES_hh_tes_in!D29/RES_hh_fec_in!D29)</f>
        <v>0.57338873872824392</v>
      </c>
      <c r="E29" s="78">
        <f>IF(RES_hh_tes_in!E29=0,"",RES_hh_tes_in!E29/RES_hh_fec_in!E29)</f>
        <v>0.57428020248930323</v>
      </c>
      <c r="F29" s="78">
        <f>IF(RES_hh_tes_in!F29=0,"",RES_hh_tes_in!F29/RES_hh_fec_in!F29)</f>
        <v>0.57516992731390315</v>
      </c>
      <c r="G29" s="78">
        <f>IF(RES_hh_tes_in!G29=0,"",RES_hh_tes_in!G29/RES_hh_fec_in!G29)</f>
        <v>0.57604790811172912</v>
      </c>
      <c r="H29" s="78">
        <f>IF(RES_hh_tes_in!H29=0,"",RES_hh_tes_in!H29/RES_hh_fec_in!H29)</f>
        <v>0.57691536937846377</v>
      </c>
      <c r="I29" s="78">
        <f>IF(RES_hh_tes_in!I29=0,"",RES_hh_tes_in!I29/RES_hh_fec_in!I29)</f>
        <v>0.57776984585956126</v>
      </c>
      <c r="J29" s="78">
        <f>IF(RES_hh_tes_in!J29=0,"",RES_hh_tes_in!J29/RES_hh_fec_in!J29)</f>
        <v>0.57860123827730359</v>
      </c>
      <c r="K29" s="78">
        <f>IF(RES_hh_tes_in!K29=0,"",RES_hh_tes_in!K29/RES_hh_fec_in!K29)</f>
        <v>0.57940095958920468</v>
      </c>
      <c r="L29" s="78">
        <f>IF(RES_hh_tes_in!L29=0,"",RES_hh_tes_in!L29/RES_hh_fec_in!L29)</f>
        <v>0.58016671240934792</v>
      </c>
      <c r="M29" s="78">
        <f>IF(RES_hh_tes_in!M29=0,"",RES_hh_tes_in!M29/RES_hh_fec_in!M29)</f>
        <v>0.58057878881022607</v>
      </c>
      <c r="N29" s="78">
        <f>IF(RES_hh_tes_in!N29=0,"",RES_hh_tes_in!N29/RES_hh_fec_in!N29)</f>
        <v>0.58057878881022607</v>
      </c>
      <c r="O29" s="78">
        <f>IF(RES_hh_tes_in!O29=0,"",RES_hh_tes_in!O29/RES_hh_fec_in!O29)</f>
        <v>0.58057878881022607</v>
      </c>
      <c r="P29" s="78">
        <f>IF(RES_hh_tes_in!P29=0,"",RES_hh_tes_in!P29/RES_hh_fec_in!P29)</f>
        <v>0.58057878881022607</v>
      </c>
      <c r="Q29" s="78">
        <f>IF(RES_hh_tes_in!Q29=0,"",RES_hh_tes_in!Q29/RES_hh_fec_in!Q29)</f>
        <v>0.58057878881022607</v>
      </c>
      <c r="R29" s="78">
        <f>IF(RES_hh_tes_in!R29=0,"",RES_hh_tes_in!R29/RES_hh_fec_in!R29)</f>
        <v>0.58318216326085659</v>
      </c>
      <c r="S29" s="78">
        <f>IF(RES_hh_tes_in!S29=0,"",RES_hh_tes_in!S29/RES_hh_fec_in!S29)</f>
        <v>0.5874392703453436</v>
      </c>
      <c r="T29" s="78">
        <f>IF(RES_hh_tes_in!T29=0,"",RES_hh_tes_in!T29/RES_hh_fec_in!T29)</f>
        <v>0.59240589527724141</v>
      </c>
      <c r="U29" s="78">
        <f>IF(RES_hh_tes_in!U29=0,"",RES_hh_tes_in!U29/RES_hh_fec_in!U29)</f>
        <v>0.59754989967099381</v>
      </c>
      <c r="V29" s="78">
        <f>IF(RES_hh_tes_in!V29=0,"",RES_hh_tes_in!V29/RES_hh_fec_in!V29)</f>
        <v>0.60233914514103892</v>
      </c>
      <c r="W29" s="78">
        <f>IF(RES_hh_tes_in!W29=0,"",RES_hh_tes_in!W29/RES_hh_fec_in!W29)</f>
        <v>0.60677363168737486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0.56761635618017536</v>
      </c>
      <c r="D30" s="78">
        <f>IF(RES_hh_tes_in!D30=0,"",RES_hh_tes_in!D30/RES_hh_fec_in!D30)</f>
        <v>0.56854041032591529</v>
      </c>
      <c r="E30" s="78">
        <f>IF(RES_hh_tes_in!E30=0,"",RES_hh_tes_in!E30/RES_hh_fec_in!E30)</f>
        <v>0.56945143249210151</v>
      </c>
      <c r="F30" s="78">
        <f>IF(RES_hh_tes_in!F30=0,"",RES_hh_tes_in!F30/RES_hh_fec_in!F30)</f>
        <v>0.57036067757016673</v>
      </c>
      <c r="G30" s="78">
        <f>IF(RES_hh_tes_in!G30=0,"",RES_hh_tes_in!G30/RES_hh_fec_in!G30)</f>
        <v>0.57125792096159156</v>
      </c>
      <c r="H30" s="78">
        <f>IF(RES_hh_tes_in!H30=0,"",RES_hh_tes_in!H30/RES_hh_fec_in!H30)</f>
        <v>0.57214441402706895</v>
      </c>
      <c r="I30" s="78">
        <f>IF(RES_hh_tes_in!I30=0,"",RES_hh_tes_in!I30/RES_hh_fec_in!I30)</f>
        <v>0.57301763742522416</v>
      </c>
      <c r="J30" s="78">
        <f>IF(RES_hh_tes_in!J30=0,"",RES_hh_tes_in!J30/RES_hh_fec_in!J30)</f>
        <v>0.57386727030369655</v>
      </c>
      <c r="K30" s="78">
        <f>IF(RES_hh_tes_in!K30=0,"",RES_hh_tes_in!K30/RES_hh_fec_in!K30)</f>
        <v>0.57468453722327106</v>
      </c>
      <c r="L30" s="78">
        <f>IF(RES_hh_tes_in!L30=0,"",RES_hh_tes_in!L30/RES_hh_fec_in!L30)</f>
        <v>0.57546709039418309</v>
      </c>
      <c r="M30" s="78">
        <f>IF(RES_hh_tes_in!M30=0,"",RES_hh_tes_in!M30/RES_hh_fec_in!M30)</f>
        <v>0.57588820760809678</v>
      </c>
      <c r="N30" s="78">
        <f>IF(RES_hh_tes_in!N30=0,"",RES_hh_tes_in!N30/RES_hh_fec_in!N30)</f>
        <v>0.57588820760809678</v>
      </c>
      <c r="O30" s="78">
        <f>IF(RES_hh_tes_in!O30=0,"",RES_hh_tes_in!O30/RES_hh_fec_in!O30)</f>
        <v>0.57588820760809678</v>
      </c>
      <c r="P30" s="78">
        <f>IF(RES_hh_tes_in!P30=0,"",RES_hh_tes_in!P30/RES_hh_fec_in!P30)</f>
        <v>0.57588820760809678</v>
      </c>
      <c r="Q30" s="78">
        <f>IF(RES_hh_tes_in!Q30=0,"",RES_hh_tes_in!Q30/RES_hh_fec_in!Q30)</f>
        <v>0.57588820760809678</v>
      </c>
      <c r="R30" s="78">
        <f>IF(RES_hh_tes_in!R30=0,"",RES_hh_tes_in!R30/RES_hh_fec_in!R30)</f>
        <v>0.57854869918948093</v>
      </c>
      <c r="S30" s="78">
        <f>IF(RES_hh_tes_in!S30=0,"",RES_hh_tes_in!S30/RES_hh_fec_in!S30)</f>
        <v>0.58289920572402321</v>
      </c>
      <c r="T30" s="78">
        <f>IF(RES_hh_tes_in!T30=0,"",RES_hh_tes_in!T30/RES_hh_fec_in!T30)</f>
        <v>0.5879747966809854</v>
      </c>
      <c r="U30" s="78">
        <f>IF(RES_hh_tes_in!U30=0,"",RES_hh_tes_in!U30/RES_hh_fec_in!U30)</f>
        <v>0.59323165874355432</v>
      </c>
      <c r="V30" s="78">
        <f>IF(RES_hh_tes_in!V30=0,"",RES_hh_tes_in!V30/RES_hh_fec_in!V30)</f>
        <v>0.59812597859491157</v>
      </c>
      <c r="W30" s="78">
        <f>IF(RES_hh_tes_in!W30=0,"",RES_hh_tes_in!W30/RES_hh_fec_in!W30)</f>
        <v>0.60265775623505502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0.57417608682242183</v>
      </c>
      <c r="D31" s="78">
        <f>IF(RES_hh_tes_in!D31=0,"",RES_hh_tes_in!D31/RES_hh_fec_in!D31)</f>
        <v>0.57456214066293254</v>
      </c>
      <c r="E31" s="78">
        <f>IF(RES_hh_tes_in!E31=0,"",RES_hh_tes_in!E31/RES_hh_fec_in!E31)</f>
        <v>0.5749427499677745</v>
      </c>
      <c r="F31" s="78">
        <f>IF(RES_hh_tes_in!F31=0,"",RES_hh_tes_in!F31/RES_hh_fec_in!F31)</f>
        <v>0.57532261683593455</v>
      </c>
      <c r="G31" s="78">
        <f>IF(RES_hh_tes_in!G31=0,"",RES_hh_tes_in!G31/RES_hh_fec_in!G31)</f>
        <v>0.5756974696069862</v>
      </c>
      <c r="H31" s="78">
        <f>IF(RES_hh_tes_in!H31=0,"",RES_hh_tes_in!H31/RES_hh_fec_in!H31)</f>
        <v>0.57606783107778448</v>
      </c>
      <c r="I31" s="78">
        <f>IF(RES_hh_tes_in!I31=0,"",RES_hh_tes_in!I31/RES_hh_fec_in!I31)</f>
        <v>0.57643264871107547</v>
      </c>
      <c r="J31" s="78">
        <f>IF(RES_hh_tes_in!J31=0,"",RES_hh_tes_in!J31/RES_hh_fec_in!J31)</f>
        <v>0.57678761063324269</v>
      </c>
      <c r="K31" s="78">
        <f>IF(RES_hh_tes_in!K31=0,"",RES_hh_tes_in!K31/RES_hh_fec_in!K31)</f>
        <v>0.57712905061755382</v>
      </c>
      <c r="L31" s="78">
        <f>IF(RES_hh_tes_in!L31=0,"",RES_hh_tes_in!L31/RES_hh_fec_in!L31)</f>
        <v>0.5774559877980503</v>
      </c>
      <c r="M31" s="78">
        <f>IF(RES_hh_tes_in!M31=0,"",RES_hh_tes_in!M31/RES_hh_fec_in!M31)</f>
        <v>0.57763192328677249</v>
      </c>
      <c r="N31" s="78">
        <f>IF(RES_hh_tes_in!N31=0,"",RES_hh_tes_in!N31/RES_hh_fec_in!N31)</f>
        <v>0.57763192328677249</v>
      </c>
      <c r="O31" s="78">
        <f>IF(RES_hh_tes_in!O31=0,"",RES_hh_tes_in!O31/RES_hh_fec_in!O31)</f>
        <v>0.57763192328677249</v>
      </c>
      <c r="P31" s="78">
        <f>IF(RES_hh_tes_in!P31=0,"",RES_hh_tes_in!P31/RES_hh_fec_in!P31)</f>
        <v>0.57763192328677249</v>
      </c>
      <c r="Q31" s="78">
        <f>IF(RES_hh_tes_in!Q31=0,"",RES_hh_tes_in!Q31/RES_hh_fec_in!Q31)</f>
        <v>0.57763192328677249</v>
      </c>
      <c r="R31" s="78">
        <f>IF(RES_hh_tes_in!R31=0,"",RES_hh_tes_in!R31/RES_hh_fec_in!R31)</f>
        <v>0.57874343065609135</v>
      </c>
      <c r="S31" s="78">
        <f>IF(RES_hh_tes_in!S31=0,"",RES_hh_tes_in!S31/RES_hh_fec_in!S31)</f>
        <v>0.58056099704391573</v>
      </c>
      <c r="T31" s="78">
        <f>IF(RES_hh_tes_in!T31=0,"",RES_hh_tes_in!T31/RES_hh_fec_in!T31)</f>
        <v>0.58268149116304258</v>
      </c>
      <c r="U31" s="78">
        <f>IF(RES_hh_tes_in!U31=0,"",RES_hh_tes_in!U31/RES_hh_fec_in!U31)</f>
        <v>0.58487771721499582</v>
      </c>
      <c r="V31" s="78">
        <f>IF(RES_hh_tes_in!V31=0,"",RES_hh_tes_in!V31/RES_hh_fec_in!V31)</f>
        <v>0.58692247940129705</v>
      </c>
      <c r="W31" s="78">
        <f>IF(RES_hh_tes_in!W31=0,"",RES_hh_tes_in!W31/RES_hh_fec_in!W31)</f>
        <v>0.58881577772194538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0.74026109630378234</v>
      </c>
      <c r="D32" s="81">
        <f>IF(RES_hh_tes_in!D32=0,"",RES_hh_tes_in!D32/RES_hh_fec_in!D32)</f>
        <v>0.74179368155776115</v>
      </c>
      <c r="E32" s="81">
        <f>IF(RES_hh_tes_in!E32=0,"",RES_hh_tes_in!E32/RES_hh_fec_in!E32)</f>
        <v>0.74338293809972633</v>
      </c>
      <c r="F32" s="81">
        <f>IF(RES_hh_tes_in!F32=0,"",RES_hh_tes_in!F32/RES_hh_fec_in!F32)</f>
        <v>0.74497992254459877</v>
      </c>
      <c r="G32" s="81">
        <f>IF(RES_hh_tes_in!G32=0,"",RES_hh_tes_in!G32/RES_hh_fec_in!G32)</f>
        <v>0.74662909791235499</v>
      </c>
      <c r="H32" s="81">
        <f>IF(RES_hh_tes_in!H32=0,"",RES_hh_tes_in!H32/RES_hh_fec_in!H32)</f>
        <v>0.74832502249539667</v>
      </c>
      <c r="I32" s="81">
        <f>IF(RES_hh_tes_in!I32=0,"",RES_hh_tes_in!I32/RES_hh_fec_in!I32)</f>
        <v>0.75007865198314527</v>
      </c>
      <c r="J32" s="81">
        <f>IF(RES_hh_tes_in!J32=0,"",RES_hh_tes_in!J32/RES_hh_fec_in!J32)</f>
        <v>0.75193486796815023</v>
      </c>
      <c r="K32" s="81">
        <f>IF(RES_hh_tes_in!K32=0,"",RES_hh_tes_in!K32/RES_hh_fec_in!K32)</f>
        <v>0.75393183160934185</v>
      </c>
      <c r="L32" s="81">
        <f>IF(RES_hh_tes_in!L32=0,"",RES_hh_tes_in!L32/RES_hh_fec_in!L32)</f>
        <v>0.75607975258126181</v>
      </c>
      <c r="M32" s="81">
        <f>IF(RES_hh_tes_in!M32=0,"",RES_hh_tes_in!M32/RES_hh_fec_in!M32)</f>
        <v>0.75900206837697193</v>
      </c>
      <c r="N32" s="81">
        <f>IF(RES_hh_tes_in!N32=0,"",RES_hh_tes_in!N32/RES_hh_fec_in!N32)</f>
        <v>0.7628755570014023</v>
      </c>
      <c r="O32" s="81">
        <f>IF(RES_hh_tes_in!O32=0,"",RES_hh_tes_in!O32/RES_hh_fec_in!O32)</f>
        <v>0.76813005049196648</v>
      </c>
      <c r="P32" s="81">
        <f>IF(RES_hh_tes_in!P32=0,"",RES_hh_tes_in!P32/RES_hh_fec_in!P32)</f>
        <v>0.77499130051418863</v>
      </c>
      <c r="Q32" s="81">
        <f>IF(RES_hh_tes_in!Q32=0,"",RES_hh_tes_in!Q32/RES_hh_fec_in!Q32)</f>
        <v>0.78383453764851385</v>
      </c>
      <c r="R32" s="81">
        <f>IF(RES_hh_tes_in!R32=0,"",RES_hh_tes_in!R32/RES_hh_fec_in!R32)</f>
        <v>0.79586439818850763</v>
      </c>
      <c r="S32" s="81">
        <f>IF(RES_hh_tes_in!S32=0,"",RES_hh_tes_in!S32/RES_hh_fec_in!S32)</f>
        <v>0.81087878931545188</v>
      </c>
      <c r="T32" s="81">
        <f>IF(RES_hh_tes_in!T32=0,"",RES_hh_tes_in!T32/RES_hh_fec_in!T32)</f>
        <v>0.82702169485362642</v>
      </c>
      <c r="U32" s="81">
        <f>IF(RES_hh_tes_in!U32=0,"",RES_hh_tes_in!U32/RES_hh_fec_in!U32)</f>
        <v>0.84243709862735694</v>
      </c>
      <c r="V32" s="81">
        <f>IF(RES_hh_tes_in!V32=0,"",RES_hh_tes_in!V32/RES_hh_fec_in!V32)</f>
        <v>0.85526898446094934</v>
      </c>
      <c r="W32" s="81">
        <f>IF(RES_hh_tes_in!W32=0,"",RES_hh_tes_in!W32/RES_hh_fec_in!W32)</f>
        <v>0.86486539373159455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14.803099612737444</v>
      </c>
      <c r="D3" s="65">
        <f t="shared" si="0"/>
        <v>34.223526451348469</v>
      </c>
      <c r="E3" s="65">
        <f t="shared" si="0"/>
        <v>43.996260972181183</v>
      </c>
      <c r="F3" s="65">
        <f t="shared" si="0"/>
        <v>28.283092573299449</v>
      </c>
      <c r="G3" s="65">
        <f t="shared" si="0"/>
        <v>26.396798400499318</v>
      </c>
      <c r="H3" s="65">
        <f t="shared" si="0"/>
        <v>16.223335935290098</v>
      </c>
      <c r="I3" s="65">
        <f t="shared" si="0"/>
        <v>9.8337232100805458</v>
      </c>
      <c r="J3" s="65">
        <f t="shared" si="0"/>
        <v>6.4888858582280804</v>
      </c>
      <c r="K3" s="65">
        <f t="shared" si="0"/>
        <v>10.612005455347937</v>
      </c>
      <c r="L3" s="65">
        <f t="shared" si="0"/>
        <v>23.237358541746236</v>
      </c>
      <c r="M3" s="65">
        <f t="shared" si="0"/>
        <v>33.588544060963976</v>
      </c>
      <c r="N3" s="65">
        <f t="shared" si="0"/>
        <v>47.26423125092095</v>
      </c>
      <c r="O3" s="65">
        <f t="shared" si="0"/>
        <v>21.849555402856218</v>
      </c>
      <c r="P3" s="65">
        <f t="shared" si="0"/>
        <v>7.5791318298136368</v>
      </c>
      <c r="Q3" s="65">
        <f t="shared" si="0"/>
        <v>21.708953036510895</v>
      </c>
      <c r="R3" s="65">
        <f t="shared" ref="R3:V3" si="1">SUM(R4,R15,R17,R27)</f>
        <v>24.535551057279481</v>
      </c>
      <c r="S3" s="65">
        <f t="shared" si="1"/>
        <v>19.75379615707342</v>
      </c>
      <c r="T3" s="65">
        <f t="shared" si="1"/>
        <v>10.160208027435937</v>
      </c>
      <c r="U3" s="65">
        <f t="shared" si="1"/>
        <v>9.3122326900811085</v>
      </c>
      <c r="V3" s="65">
        <f t="shared" si="1"/>
        <v>15.81381209406222</v>
      </c>
      <c r="W3" s="65">
        <f t="shared" ref="W3" si="2">SUM(W4,W15,W17,W27)</f>
        <v>16.55671789907889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12.927958316567542</v>
      </c>
      <c r="D4" s="69">
        <f t="shared" si="3"/>
        <v>30.394368371774934</v>
      </c>
      <c r="E4" s="69">
        <f t="shared" si="3"/>
        <v>40.581514733674389</v>
      </c>
      <c r="F4" s="69">
        <f t="shared" si="3"/>
        <v>25.639347022255045</v>
      </c>
      <c r="G4" s="69">
        <f t="shared" si="3"/>
        <v>23.790180785693018</v>
      </c>
      <c r="H4" s="69">
        <f t="shared" si="3"/>
        <v>13.629282762082401</v>
      </c>
      <c r="I4" s="69">
        <f t="shared" si="3"/>
        <v>6.9876340080577695</v>
      </c>
      <c r="J4" s="69">
        <f t="shared" si="3"/>
        <v>3.9378754566674559</v>
      </c>
      <c r="K4" s="69">
        <f t="shared" si="3"/>
        <v>7.6754576889050696</v>
      </c>
      <c r="L4" s="69">
        <f t="shared" si="3"/>
        <v>20.197313566543169</v>
      </c>
      <c r="M4" s="69">
        <f t="shared" si="3"/>
        <v>30.153042541008983</v>
      </c>
      <c r="N4" s="69">
        <f t="shared" si="3"/>
        <v>42.22171369202696</v>
      </c>
      <c r="O4" s="69">
        <f t="shared" si="3"/>
        <v>18.41005000581783</v>
      </c>
      <c r="P4" s="69">
        <f t="shared" si="3"/>
        <v>4.3400781164768381</v>
      </c>
      <c r="Q4" s="69">
        <f t="shared" si="3"/>
        <v>14.213309440037765</v>
      </c>
      <c r="R4" s="69">
        <f t="shared" ref="R4:V4" si="4">SUM(R5:R14)</f>
        <v>21.017489301466043</v>
      </c>
      <c r="S4" s="69">
        <f t="shared" si="4"/>
        <v>17.371253394540339</v>
      </c>
      <c r="T4" s="69">
        <f t="shared" si="4"/>
        <v>7.2171627449473883</v>
      </c>
      <c r="U4" s="69">
        <f t="shared" si="4"/>
        <v>6.7541167091967367</v>
      </c>
      <c r="V4" s="69">
        <f t="shared" si="4"/>
        <v>12.592922079938113</v>
      </c>
      <c r="W4" s="69">
        <f t="shared" ref="W4" si="5">SUM(W5:W14)</f>
        <v>13.440455283130831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12.693543962222499</v>
      </c>
      <c r="D5" s="72">
        <v>29.860955888000916</v>
      </c>
      <c r="E5" s="72">
        <v>39.36658357490829</v>
      </c>
      <c r="F5" s="72">
        <v>24.028353050152194</v>
      </c>
      <c r="G5" s="72">
        <v>19.750522735460098</v>
      </c>
      <c r="H5" s="72">
        <v>8.2369525533859118</v>
      </c>
      <c r="I5" s="72">
        <v>1.4005683231610353</v>
      </c>
      <c r="J5" s="72">
        <v>0.36898418200475019</v>
      </c>
      <c r="K5" s="72">
        <v>4.1581781491896432</v>
      </c>
      <c r="L5" s="72">
        <v>19.408133718969125</v>
      </c>
      <c r="M5" s="72">
        <v>29.587053666370441</v>
      </c>
      <c r="N5" s="72">
        <v>41.965414087195086</v>
      </c>
      <c r="O5" s="72">
        <v>17.41189146252788</v>
      </c>
      <c r="P5" s="72">
        <v>0</v>
      </c>
      <c r="Q5" s="72">
        <v>6.2125362389444936</v>
      </c>
      <c r="R5" s="72">
        <v>14.64812942312822</v>
      </c>
      <c r="S5" s="72">
        <v>10.997589538148908</v>
      </c>
      <c r="T5" s="72">
        <v>0</v>
      </c>
      <c r="U5" s="72">
        <v>0.9496341241906604</v>
      </c>
      <c r="V5" s="72">
        <v>5.5722342889516439</v>
      </c>
      <c r="W5" s="72">
        <v>6.7416003655683125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2.528052069615989E-3</v>
      </c>
      <c r="D6" s="72">
        <v>0</v>
      </c>
      <c r="E6" s="72">
        <v>1.2843226066853522E-3</v>
      </c>
      <c r="F6" s="72">
        <v>1.2700519104273066E-3</v>
      </c>
      <c r="G6" s="72">
        <v>1.2223016538229529E-3</v>
      </c>
      <c r="H6" s="72">
        <v>1.173169547037537E-3</v>
      </c>
      <c r="I6" s="72">
        <v>2.2692116930785665E-3</v>
      </c>
      <c r="J6" s="72">
        <v>2.0744727006538803E-3</v>
      </c>
      <c r="K6" s="72">
        <v>1.0713109849845727E-2</v>
      </c>
      <c r="L6" s="72">
        <v>1.0032363967699076E-2</v>
      </c>
      <c r="M6" s="72">
        <v>9.5595555806400501E-2</v>
      </c>
      <c r="N6" s="72">
        <v>5.7642806170310971E-2</v>
      </c>
      <c r="O6" s="72">
        <v>0.12100991908070047</v>
      </c>
      <c r="P6" s="72">
        <v>0.16039407453128648</v>
      </c>
      <c r="Q6" s="72">
        <v>0.34564534916871342</v>
      </c>
      <c r="R6" s="72">
        <v>3.6902317330891497E-3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0.30040109620626992</v>
      </c>
      <c r="L7" s="72">
        <v>0.20407501605858988</v>
      </c>
      <c r="M7" s="72">
        <v>5.8643834298895678E-2</v>
      </c>
      <c r="N7" s="72">
        <v>0.13394750167042555</v>
      </c>
      <c r="O7" s="72">
        <v>0.10124860149287535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0.23188630227542731</v>
      </c>
      <c r="D8" s="72">
        <v>0.53341248377401806</v>
      </c>
      <c r="E8" s="72">
        <v>1.2136468361594139</v>
      </c>
      <c r="F8" s="72">
        <v>1.6097239201924209</v>
      </c>
      <c r="G8" s="72">
        <v>4.0384357485790963</v>
      </c>
      <c r="H8" s="72">
        <v>5.3911570391494505</v>
      </c>
      <c r="I8" s="72">
        <v>5.5847964732036557</v>
      </c>
      <c r="J8" s="72">
        <v>3.5668168019620516</v>
      </c>
      <c r="K8" s="72">
        <v>3.2061653336593108</v>
      </c>
      <c r="L8" s="72">
        <v>0.57507246754775398</v>
      </c>
      <c r="M8" s="72">
        <v>0.41174948453324556</v>
      </c>
      <c r="N8" s="72">
        <v>6.4709296991135229E-2</v>
      </c>
      <c r="O8" s="72">
        <v>0.77590002271637082</v>
      </c>
      <c r="P8" s="72">
        <v>4.1796840419455519</v>
      </c>
      <c r="Q8" s="72">
        <v>7.6551278519245578</v>
      </c>
      <c r="R8" s="72">
        <v>6.3656696466047356</v>
      </c>
      <c r="S8" s="72">
        <v>6.3736638563914303</v>
      </c>
      <c r="T8" s="72">
        <v>7.2171627449473883</v>
      </c>
      <c r="U8" s="72">
        <v>5.8044825850060766</v>
      </c>
      <c r="V8" s="72">
        <v>7.020687790986468</v>
      </c>
      <c r="W8" s="72">
        <v>6.6988549175625174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0.13812184645708128</v>
      </c>
      <c r="D17" s="69">
        <f t="shared" si="7"/>
        <v>0.21057856855552848</v>
      </c>
      <c r="E17" s="69">
        <f t="shared" si="7"/>
        <v>0.30041268808052857</v>
      </c>
      <c r="F17" s="69">
        <f t="shared" si="7"/>
        <v>0.32077919685374018</v>
      </c>
      <c r="G17" s="69">
        <f t="shared" si="7"/>
        <v>0.65990539973564721</v>
      </c>
      <c r="H17" s="69">
        <f t="shared" si="7"/>
        <v>0.81573833806994833</v>
      </c>
      <c r="I17" s="69">
        <f t="shared" si="7"/>
        <v>0.87735356900544947</v>
      </c>
      <c r="J17" s="69">
        <f t="shared" si="7"/>
        <v>0.54787381237062738</v>
      </c>
      <c r="K17" s="69">
        <f t="shared" si="7"/>
        <v>0.49245165037506755</v>
      </c>
      <c r="L17" s="69">
        <f t="shared" si="7"/>
        <v>0.25460538806801303</v>
      </c>
      <c r="M17" s="69">
        <f t="shared" si="7"/>
        <v>0.30341137177046418</v>
      </c>
      <c r="N17" s="69">
        <f t="shared" si="7"/>
        <v>0.57751887496080001</v>
      </c>
      <c r="O17" s="69">
        <f t="shared" si="7"/>
        <v>0.40706965644538146</v>
      </c>
      <c r="P17" s="69">
        <f t="shared" si="7"/>
        <v>0.44975575224486486</v>
      </c>
      <c r="Q17" s="69">
        <f t="shared" si="7"/>
        <v>1.8201231069801558</v>
      </c>
      <c r="R17" s="69">
        <f t="shared" ref="R17:V17" si="8">SUM(R18:R26)</f>
        <v>1.3021862073629082</v>
      </c>
      <c r="S17" s="69">
        <f t="shared" si="8"/>
        <v>0.99139242570470598</v>
      </c>
      <c r="T17" s="69">
        <f t="shared" si="8"/>
        <v>1.3464150238021257</v>
      </c>
      <c r="U17" s="69">
        <f t="shared" si="8"/>
        <v>1.1136314971444403</v>
      </c>
      <c r="V17" s="69">
        <f t="shared" si="8"/>
        <v>1.2853223595337113</v>
      </c>
      <c r="W17" s="69">
        <f t="shared" ref="W17" si="9">SUM(W18:W26)</f>
        <v>0.94537132804915092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1.1320246379971546E-2</v>
      </c>
      <c r="D18" s="72">
        <v>6.9106240517444337E-2</v>
      </c>
      <c r="E18" s="72">
        <v>5.7509474552341233E-2</v>
      </c>
      <c r="F18" s="72">
        <v>2.6451450591636654E-2</v>
      </c>
      <c r="G18" s="72">
        <v>2.0841552616152371E-2</v>
      </c>
      <c r="H18" s="72">
        <v>1.0915369972076887E-2</v>
      </c>
      <c r="I18" s="72">
        <v>1.3822680099768757E-3</v>
      </c>
      <c r="J18" s="72">
        <v>5.4357345538656072E-3</v>
      </c>
      <c r="K18" s="72">
        <v>4.1899547139348327E-2</v>
      </c>
      <c r="L18" s="72">
        <v>0.16771810899982792</v>
      </c>
      <c r="M18" s="72">
        <v>0.21085359867872322</v>
      </c>
      <c r="N18" s="72">
        <v>0.41468380191146897</v>
      </c>
      <c r="O18" s="72">
        <v>0.28355735440252539</v>
      </c>
      <c r="P18" s="72">
        <v>0</v>
      </c>
      <c r="Q18" s="72">
        <v>6.8591526894219625E-3</v>
      </c>
      <c r="R18" s="72">
        <v>5.1416493196634154E-2</v>
      </c>
      <c r="S18" s="72">
        <v>3.4389410183520312E-2</v>
      </c>
      <c r="T18" s="72">
        <v>0</v>
      </c>
      <c r="U18" s="72">
        <v>1.0243911128621381E-2</v>
      </c>
      <c r="V18" s="72">
        <v>7.4073322341485517E-2</v>
      </c>
      <c r="W18" s="72">
        <v>0.16910269713379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8.2372622455865005E-2</v>
      </c>
      <c r="D19" s="72">
        <v>7.9939456482291699E-2</v>
      </c>
      <c r="E19" s="72">
        <v>0.10537290549652555</v>
      </c>
      <c r="F19" s="72">
        <v>8.6394895991367043E-2</v>
      </c>
      <c r="G19" s="72">
        <v>7.5382182503512987E-2</v>
      </c>
      <c r="H19" s="72">
        <v>9.288722058531404E-2</v>
      </c>
      <c r="I19" s="72">
        <v>8.9543662173178148E-2</v>
      </c>
      <c r="J19" s="72">
        <v>5.3900904816368125E-2</v>
      </c>
      <c r="K19" s="72">
        <v>6.0487080630194978E-2</v>
      </c>
      <c r="L19" s="72">
        <v>7.1315153223068112E-2</v>
      </c>
      <c r="M19" s="72">
        <v>8.8770835192319361E-2</v>
      </c>
      <c r="N19" s="72">
        <v>0.16283507304933098</v>
      </c>
      <c r="O19" s="72">
        <v>0.10146618443907823</v>
      </c>
      <c r="P19" s="72">
        <v>6.8066153672614982E-2</v>
      </c>
      <c r="Q19" s="72">
        <v>3.8200653096727606E-2</v>
      </c>
      <c r="R19" s="72">
        <v>1.0338073862644376E-2</v>
      </c>
      <c r="S19" s="72">
        <v>2.22431783138793E-2</v>
      </c>
      <c r="T19" s="72">
        <v>4.5218053550564311E-2</v>
      </c>
      <c r="U19" s="72">
        <v>4.2400421820491883E-2</v>
      </c>
      <c r="V19" s="72">
        <v>5.1235291659950333E-2</v>
      </c>
      <c r="W19" s="72">
        <v>3.6654026525996822E-2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4.4428977621244731E-2</v>
      </c>
      <c r="D21" s="72">
        <v>6.153287155579247E-2</v>
      </c>
      <c r="E21" s="72">
        <v>0.13753030803166175</v>
      </c>
      <c r="F21" s="72">
        <v>0.20793285027073649</v>
      </c>
      <c r="G21" s="72">
        <v>0.5636816646159819</v>
      </c>
      <c r="H21" s="72">
        <v>0.71193574751255739</v>
      </c>
      <c r="I21" s="72">
        <v>0.78642763882229449</v>
      </c>
      <c r="J21" s="72">
        <v>0.48853717300039368</v>
      </c>
      <c r="K21" s="72">
        <v>0.39006502260552428</v>
      </c>
      <c r="L21" s="72">
        <v>1.5572125845117012E-2</v>
      </c>
      <c r="M21" s="72">
        <v>3.7869378994215813E-3</v>
      </c>
      <c r="N21" s="72">
        <v>0</v>
      </c>
      <c r="O21" s="72">
        <v>2.2046117603777827E-2</v>
      </c>
      <c r="P21" s="72">
        <v>0.38168959857224988</v>
      </c>
      <c r="Q21" s="72">
        <v>1.7750633011940062</v>
      </c>
      <c r="R21" s="72">
        <v>1.2404316403036297</v>
      </c>
      <c r="S21" s="72">
        <v>0.93475983720730638</v>
      </c>
      <c r="T21" s="72">
        <v>1.3011969702515613</v>
      </c>
      <c r="U21" s="72">
        <v>1.060987164195327</v>
      </c>
      <c r="V21" s="72">
        <v>1.1600137455322754</v>
      </c>
      <c r="W21" s="72">
        <v>0.73961460438936411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1.7370194497128197</v>
      </c>
      <c r="D27" s="69">
        <f t="shared" si="10"/>
        <v>3.618579511018007</v>
      </c>
      <c r="E27" s="69">
        <f t="shared" si="10"/>
        <v>3.1143335504262644</v>
      </c>
      <c r="F27" s="69">
        <f t="shared" si="10"/>
        <v>2.3229663541906644</v>
      </c>
      <c r="G27" s="69">
        <f t="shared" si="10"/>
        <v>1.946712215070654</v>
      </c>
      <c r="H27" s="69">
        <f t="shared" si="10"/>
        <v>1.7783148351377498</v>
      </c>
      <c r="I27" s="69">
        <f t="shared" si="10"/>
        <v>1.9687356330173267</v>
      </c>
      <c r="J27" s="69">
        <f t="shared" si="10"/>
        <v>2.0031365891899964</v>
      </c>
      <c r="K27" s="69">
        <f t="shared" si="10"/>
        <v>2.4440961160678008</v>
      </c>
      <c r="L27" s="69">
        <f t="shared" si="10"/>
        <v>2.7854395871350559</v>
      </c>
      <c r="M27" s="69">
        <f t="shared" si="10"/>
        <v>3.1320901481845258</v>
      </c>
      <c r="N27" s="69">
        <f t="shared" si="10"/>
        <v>4.464998683933187</v>
      </c>
      <c r="O27" s="69">
        <f t="shared" si="10"/>
        <v>3.0324357405930069</v>
      </c>
      <c r="P27" s="69">
        <f t="shared" si="10"/>
        <v>2.789297961091934</v>
      </c>
      <c r="Q27" s="69">
        <f t="shared" si="10"/>
        <v>5.6755204894929747</v>
      </c>
      <c r="R27" s="69">
        <f t="shared" ref="R27:V27" si="11">SUM(R28:R32)</f>
        <v>2.2158755484505286</v>
      </c>
      <c r="S27" s="69">
        <f t="shared" si="11"/>
        <v>1.3911503368283755</v>
      </c>
      <c r="T27" s="69">
        <f t="shared" si="11"/>
        <v>1.5966302586864223</v>
      </c>
      <c r="U27" s="69">
        <f t="shared" si="11"/>
        <v>1.4444844837399313</v>
      </c>
      <c r="V27" s="69">
        <f t="shared" si="11"/>
        <v>1.935567654590395</v>
      </c>
      <c r="W27" s="69">
        <f t="shared" ref="W27" si="12">SUM(W28:W32)</f>
        <v>2.1708912878989088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0.12097846018448455</v>
      </c>
      <c r="D28" s="72">
        <v>0.71853642472906909</v>
      </c>
      <c r="E28" s="72">
        <v>0.63561627126293097</v>
      </c>
      <c r="F28" s="72">
        <v>0.44067907194812539</v>
      </c>
      <c r="G28" s="72">
        <v>0.40958244464045196</v>
      </c>
      <c r="H28" s="72">
        <v>0.14874032688740182</v>
      </c>
      <c r="I28" s="72">
        <v>1.372882540407522E-2</v>
      </c>
      <c r="J28" s="72">
        <v>2.6158720164291775E-2</v>
      </c>
      <c r="K28" s="72">
        <v>0.14104949792122018</v>
      </c>
      <c r="L28" s="72">
        <v>1.0249021866035946</v>
      </c>
      <c r="M28" s="72">
        <v>0.99109440455701137</v>
      </c>
      <c r="N28" s="72">
        <v>1.4535517146393824</v>
      </c>
      <c r="O28" s="72">
        <v>0.20015721606557077</v>
      </c>
      <c r="P28" s="72">
        <v>0</v>
      </c>
      <c r="Q28" s="72">
        <v>0</v>
      </c>
      <c r="R28" s="72">
        <v>1.1484173343303879E-3</v>
      </c>
      <c r="S28" s="72">
        <v>9.8910075112189251E-3</v>
      </c>
      <c r="T28" s="72">
        <v>0</v>
      </c>
      <c r="U28" s="72">
        <v>2.0262369489195586E-2</v>
      </c>
      <c r="V28" s="72">
        <v>0.13256869213094369</v>
      </c>
      <c r="W28" s="72">
        <v>0.18521141965517585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1.5977195022342223</v>
      </c>
      <c r="D29" s="72">
        <v>2.8592673157664801</v>
      </c>
      <c r="E29" s="72">
        <v>2.3894691459383899</v>
      </c>
      <c r="F29" s="72">
        <v>1.7399186967014812</v>
      </c>
      <c r="G29" s="72">
        <v>1.1738242115861948</v>
      </c>
      <c r="H29" s="72">
        <v>1.1544498906222702</v>
      </c>
      <c r="I29" s="72">
        <v>1.4052442518691248</v>
      </c>
      <c r="J29" s="72">
        <v>1.646224338731398</v>
      </c>
      <c r="K29" s="72">
        <v>2.0237214293808221</v>
      </c>
      <c r="L29" s="72">
        <v>1.7251141854031751</v>
      </c>
      <c r="M29" s="72">
        <v>2.120019461126899</v>
      </c>
      <c r="N29" s="72">
        <v>3.0085561687394531</v>
      </c>
      <c r="O29" s="72">
        <v>2.8043207418986316</v>
      </c>
      <c r="P29" s="72">
        <v>2.580661192159889</v>
      </c>
      <c r="Q29" s="72">
        <v>5.2516732086058768</v>
      </c>
      <c r="R29" s="72">
        <v>1.7063073300354665</v>
      </c>
      <c r="S29" s="72">
        <v>0.93441276999615963</v>
      </c>
      <c r="T29" s="72">
        <v>0.97724291952339204</v>
      </c>
      <c r="U29" s="72">
        <v>0.97859030308788075</v>
      </c>
      <c r="V29" s="72">
        <v>1.3749668705768407</v>
      </c>
      <c r="W29" s="72">
        <v>1.6834631674007712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1.8321487294112818E-2</v>
      </c>
      <c r="D30" s="72">
        <v>4.077577052245767E-2</v>
      </c>
      <c r="E30" s="72">
        <v>8.9248133224943377E-2</v>
      </c>
      <c r="F30" s="72">
        <v>0.1423685855410575</v>
      </c>
      <c r="G30" s="72">
        <v>0.36330555884400717</v>
      </c>
      <c r="H30" s="72">
        <v>0.47512461762807767</v>
      </c>
      <c r="I30" s="72">
        <v>0.54976255574412647</v>
      </c>
      <c r="J30" s="72">
        <v>0.33075353029430665</v>
      </c>
      <c r="K30" s="72">
        <v>0.27932518876575879</v>
      </c>
      <c r="L30" s="72">
        <v>3.5423215128285862E-2</v>
      </c>
      <c r="M30" s="72">
        <v>2.0976282500615322E-2</v>
      </c>
      <c r="N30" s="72">
        <v>2.8908005543511082E-3</v>
      </c>
      <c r="O30" s="72">
        <v>2.7957782628804485E-2</v>
      </c>
      <c r="P30" s="72">
        <v>0.20863676893204514</v>
      </c>
      <c r="Q30" s="72">
        <v>0.42384728088709756</v>
      </c>
      <c r="R30" s="72">
        <v>0.5084198010807317</v>
      </c>
      <c r="S30" s="72">
        <v>0.44684655932099693</v>
      </c>
      <c r="T30" s="72">
        <v>0.61938733916303035</v>
      </c>
      <c r="U30" s="72">
        <v>0.445631811162855</v>
      </c>
      <c r="V30" s="72">
        <v>0.42803209188261065</v>
      </c>
      <c r="W30" s="72">
        <v>0.30221670084296187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6127.1387151002591</v>
      </c>
      <c r="D3" s="65">
        <f>IF(RES_hh_fec_in!D3=0,0,1000*11630*RES_hh_fec_in!D3/RES_hh_num_in!D3)</f>
        <v>7561.9288489248738</v>
      </c>
      <c r="E3" s="65">
        <f>IF(RES_hh_fec_in!E3=0,0,1000*11630*RES_hh_fec_in!E3/RES_hh_num_in!E3)</f>
        <v>7522.105260551858</v>
      </c>
      <c r="F3" s="65">
        <f>IF(RES_hh_fec_in!F3=0,0,1000*11630*RES_hh_fec_in!F3/RES_hh_num_in!F3)</f>
        <v>6594.7242219711225</v>
      </c>
      <c r="G3" s="65">
        <f>IF(RES_hh_fec_in!G3=0,0,1000*11630*RES_hh_fec_in!G3/RES_hh_num_in!G3)</f>
        <v>6351.3009219588885</v>
      </c>
      <c r="H3" s="65">
        <f>IF(RES_hh_fec_in!H3=0,0,1000*11630*RES_hh_fec_in!H3/RES_hh_num_in!H3)</f>
        <v>6669.9136048180426</v>
      </c>
      <c r="I3" s="65">
        <f>IF(RES_hh_fec_in!I3=0,0,1000*11630*RES_hh_fec_in!I3/RES_hh_num_in!I3)</f>
        <v>6212.6072730376382</v>
      </c>
      <c r="J3" s="65">
        <f>IF(RES_hh_fec_in!J3=0,0,1000*11630*RES_hh_fec_in!J3/RES_hh_num_in!J3)</f>
        <v>6324.9981908167392</v>
      </c>
      <c r="K3" s="65">
        <f>IF(RES_hh_fec_in!K3=0,0,1000*11630*RES_hh_fec_in!K3/RES_hh_num_in!K3)</f>
        <v>6295.3650265582519</v>
      </c>
      <c r="L3" s="65">
        <f>IF(RES_hh_fec_in!L3=0,0,1000*11630*RES_hh_fec_in!L3/RES_hh_num_in!L3)</f>
        <v>6484.9717637323492</v>
      </c>
      <c r="M3" s="65">
        <f>IF(RES_hh_fec_in!M3=0,0,1000*11630*RES_hh_fec_in!M3/RES_hh_num_in!M3)</f>
        <v>7020.0421198615704</v>
      </c>
      <c r="N3" s="65">
        <f>IF(RES_hh_fec_in!N3=0,0,1000*11630*RES_hh_fec_in!N3/RES_hh_num_in!N3)</f>
        <v>6955.8025678618624</v>
      </c>
      <c r="O3" s="65">
        <f>IF(RES_hh_fec_in!O3=0,0,1000*11630*RES_hh_fec_in!O3/RES_hh_num_in!O3)</f>
        <v>6256.7830730842961</v>
      </c>
      <c r="P3" s="65">
        <f>IF(RES_hh_fec_in!P3=0,0,1000*11630*RES_hh_fec_in!P3/RES_hh_num_in!P3)</f>
        <v>5912.7604331024022</v>
      </c>
      <c r="Q3" s="65">
        <f>IF(RES_hh_fec_in!Q3=0,0,1000*11630*RES_hh_fec_in!Q3/RES_hh_num_in!Q3)</f>
        <v>5558.3728221549736</v>
      </c>
      <c r="R3" s="65">
        <f>IF(RES_hh_fec_in!R3=0,0,1000*11630*RES_hh_fec_in!R3/RES_hh_num_in!R3)</f>
        <v>5565.3847088809216</v>
      </c>
      <c r="S3" s="65">
        <f>IF(RES_hh_fec_in!S3=0,0,1000*11630*RES_hh_fec_in!S3/RES_hh_num_in!S3)</f>
        <v>5492.3248499954625</v>
      </c>
      <c r="T3" s="65">
        <f>IF(RES_hh_fec_in!T3=0,0,1000*11630*RES_hh_fec_in!T3/RES_hh_num_in!T3)</f>
        <v>5087.069018430193</v>
      </c>
      <c r="U3" s="65">
        <f>IF(RES_hh_fec_in!U3=0,0,1000*11630*RES_hh_fec_in!U3/RES_hh_num_in!U3)</f>
        <v>4710.3311060701462</v>
      </c>
      <c r="V3" s="65">
        <f>IF(RES_hh_fec_in!V3=0,0,1000*11630*RES_hh_fec_in!V3/RES_hh_num_in!V3)</f>
        <v>4934.6068972699759</v>
      </c>
      <c r="W3" s="65">
        <f>IF(RES_hh_fec_in!W3=0,0,1000*11630*RES_hh_fec_in!W3/RES_hh_num_in!W3)</f>
        <v>4680.8899958640795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4326.6937001039332</v>
      </c>
      <c r="D4" s="69">
        <f>IF(RES_hh_fec_in!D4=0,0,1000*11630*RES_hh_fec_in!D4/RES_hh_num_in!D4)</f>
        <v>5576.4321057613142</v>
      </c>
      <c r="E4" s="69">
        <f>IF(RES_hh_fec_in!E4=0,0,1000*11630*RES_hh_fec_in!E4/RES_hh_num_in!E4)</f>
        <v>5579.8961888551485</v>
      </c>
      <c r="F4" s="69">
        <f>IF(RES_hh_fec_in!F4=0,0,1000*11630*RES_hh_fec_in!F4/RES_hh_num_in!F4)</f>
        <v>4741.7189267992408</v>
      </c>
      <c r="G4" s="69">
        <f>IF(RES_hh_fec_in!G4=0,0,1000*11630*RES_hh_fec_in!G4/RES_hh_num_in!G4)</f>
        <v>4458.0671462153477</v>
      </c>
      <c r="H4" s="69">
        <f>IF(RES_hh_fec_in!H4=0,0,1000*11630*RES_hh_fec_in!H4/RES_hh_num_in!H4)</f>
        <v>4712.4349606622545</v>
      </c>
      <c r="I4" s="69">
        <f>IF(RES_hh_fec_in!I4=0,0,1000*11630*RES_hh_fec_in!I4/RES_hh_num_in!I4)</f>
        <v>4222.9194364978448</v>
      </c>
      <c r="J4" s="69">
        <f>IF(RES_hh_fec_in!J4=0,0,1000*11630*RES_hh_fec_in!J4/RES_hh_num_in!J4)</f>
        <v>4196.205442138953</v>
      </c>
      <c r="K4" s="69">
        <f>IF(RES_hh_fec_in!K4=0,0,1000*11630*RES_hh_fec_in!K4/RES_hh_num_in!K4)</f>
        <v>4102.6543969215072</v>
      </c>
      <c r="L4" s="69">
        <f>IF(RES_hh_fec_in!L4=0,0,1000*11630*RES_hh_fec_in!L4/RES_hh_num_in!L4)</f>
        <v>4383.8349575613884</v>
      </c>
      <c r="M4" s="69">
        <f>IF(RES_hh_fec_in!M4=0,0,1000*11630*RES_hh_fec_in!M4/RES_hh_num_in!M4)</f>
        <v>4758.3234517981282</v>
      </c>
      <c r="N4" s="69">
        <f>IF(RES_hh_fec_in!N4=0,0,1000*11630*RES_hh_fec_in!N4/RES_hh_num_in!N4)</f>
        <v>4797.0280485868225</v>
      </c>
      <c r="O4" s="69">
        <f>IF(RES_hh_fec_in!O4=0,0,1000*11630*RES_hh_fec_in!O4/RES_hh_num_in!O4)</f>
        <v>4299.6363685518072</v>
      </c>
      <c r="P4" s="69">
        <f>IF(RES_hh_fec_in!P4=0,0,1000*11630*RES_hh_fec_in!P4/RES_hh_num_in!P4)</f>
        <v>3978.1887820384532</v>
      </c>
      <c r="Q4" s="69">
        <f>IF(RES_hh_fec_in!Q4=0,0,1000*11630*RES_hh_fec_in!Q4/RES_hh_num_in!Q4)</f>
        <v>3574.7376581913954</v>
      </c>
      <c r="R4" s="69">
        <f>IF(RES_hh_fec_in!R4=0,0,1000*11630*RES_hh_fec_in!R4/RES_hh_num_in!R4)</f>
        <v>3579.1775055179451</v>
      </c>
      <c r="S4" s="69">
        <f>IF(RES_hh_fec_in!S4=0,0,1000*11630*RES_hh_fec_in!S4/RES_hh_num_in!S4)</f>
        <v>3499.6831118789109</v>
      </c>
      <c r="T4" s="69">
        <f>IF(RES_hh_fec_in!T4=0,0,1000*11630*RES_hh_fec_in!T4/RES_hh_num_in!T4)</f>
        <v>3139.6906853050327</v>
      </c>
      <c r="U4" s="69">
        <f>IF(RES_hh_fec_in!U4=0,0,1000*11630*RES_hh_fec_in!U4/RES_hh_num_in!U4)</f>
        <v>2805.72181186735</v>
      </c>
      <c r="V4" s="69">
        <f>IF(RES_hh_fec_in!V4=0,0,1000*11630*RES_hh_fec_in!V4/RES_hh_num_in!V4)</f>
        <v>2960.7113746324217</v>
      </c>
      <c r="W4" s="69">
        <f>IF(RES_hh_fec_in!W4=0,0,1000*11630*RES_hh_fec_in!W4/RES_hh_num_in!W4)</f>
        <v>2621.8451237017875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3151.5581194738043</v>
      </c>
      <c r="D5" s="72">
        <f>IF(RES_hh_fec_in!D5=0,0,1000*11630*RES_hh_fec_in!D5/RES_hh_num_in!D5)</f>
        <v>5756.6235239060097</v>
      </c>
      <c r="E5" s="72">
        <f>IF(RES_hh_fec_in!E5=0,0,1000*11630*RES_hh_fec_in!E5/RES_hh_num_in!E5)</f>
        <v>6652.0268354465516</v>
      </c>
      <c r="F5" s="72">
        <f>IF(RES_hh_fec_in!F5=0,0,1000*11630*RES_hh_fec_in!F5/RES_hh_num_in!F5)</f>
        <v>4880.3216585516184</v>
      </c>
      <c r="G5" s="72">
        <f>IF(RES_hh_fec_in!G5=0,0,1000*11630*RES_hh_fec_in!G5/RES_hh_num_in!G5)</f>
        <v>4375.489977907956</v>
      </c>
      <c r="H5" s="72">
        <f>IF(RES_hh_fec_in!H5=0,0,1000*11630*RES_hh_fec_in!H5/RES_hh_num_in!H5)</f>
        <v>4863.9294059327776</v>
      </c>
      <c r="I5" s="72">
        <f>IF(RES_hh_fec_in!I5=0,0,1000*11630*RES_hh_fec_in!I5/RES_hh_num_in!I5)</f>
        <v>4422.6343631995105</v>
      </c>
      <c r="J5" s="72">
        <f>IF(RES_hh_fec_in!J5=0,0,1000*11630*RES_hh_fec_in!J5/RES_hh_num_in!J5)</f>
        <v>4369.9406469216419</v>
      </c>
      <c r="K5" s="72">
        <f>IF(RES_hh_fec_in!K5=0,0,1000*11630*RES_hh_fec_in!K5/RES_hh_num_in!K5)</f>
        <v>3193.1998800193232</v>
      </c>
      <c r="L5" s="72">
        <f>IF(RES_hh_fec_in!L5=0,0,1000*11630*RES_hh_fec_in!L5/RES_hh_num_in!L5)</f>
        <v>4364.2786656035014</v>
      </c>
      <c r="M5" s="72">
        <f>IF(RES_hh_fec_in!M5=0,0,1000*11630*RES_hh_fec_in!M5/RES_hh_num_in!M5)</f>
        <v>5309.5176357652153</v>
      </c>
      <c r="N5" s="72">
        <f>IF(RES_hh_fec_in!N5=0,0,1000*11630*RES_hh_fec_in!N5/RES_hh_num_in!N5)</f>
        <v>5399.6595837717614</v>
      </c>
      <c r="O5" s="72">
        <f>IF(RES_hh_fec_in!O5=0,0,1000*11630*RES_hh_fec_in!O5/RES_hh_num_in!O5)</f>
        <v>4543.2298556396408</v>
      </c>
      <c r="P5" s="72">
        <f>IF(RES_hh_fec_in!P5=0,0,1000*11630*RES_hh_fec_in!P5/RES_hh_num_in!P5)</f>
        <v>0</v>
      </c>
      <c r="Q5" s="72">
        <f>IF(RES_hh_fec_in!Q5=0,0,1000*11630*RES_hh_fec_in!Q5/RES_hh_num_in!Q5)</f>
        <v>3350.4413217148158</v>
      </c>
      <c r="R5" s="72">
        <f>IF(RES_hh_fec_in!R5=0,0,1000*11630*RES_hh_fec_in!R5/RES_hh_num_in!R5)</f>
        <v>3643.9288188228279</v>
      </c>
      <c r="S5" s="72">
        <f>IF(RES_hh_fec_in!S5=0,0,1000*11630*RES_hh_fec_in!S5/RES_hh_num_in!S5)</f>
        <v>3702.1947899843185</v>
      </c>
      <c r="T5" s="72">
        <f>IF(RES_hh_fec_in!T5=0,0,1000*11630*RES_hh_fec_in!T5/RES_hh_num_in!T5)</f>
        <v>0</v>
      </c>
      <c r="U5" s="72">
        <f>IF(RES_hh_fec_in!U5=0,0,1000*11630*RES_hh_fec_in!U5/RES_hh_num_in!U5)</f>
        <v>2491.3454658247119</v>
      </c>
      <c r="V5" s="72">
        <f>IF(RES_hh_fec_in!V5=0,0,1000*11630*RES_hh_fec_in!V5/RES_hh_num_in!V5)</f>
        <v>2295.7645167160031</v>
      </c>
      <c r="W5" s="72">
        <f>IF(RES_hh_fec_in!W5=0,0,1000*11630*RES_hh_fec_in!W5/RES_hh_num_in!W5)</f>
        <v>2929.4675462183718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5564.4745325233062</v>
      </c>
      <c r="D6" s="72">
        <f>IF(RES_hh_fec_in!D6=0,0,1000*11630*RES_hh_fec_in!D6/RES_hh_num_in!D6)</f>
        <v>0</v>
      </c>
      <c r="E6" s="72">
        <f>IF(RES_hh_fec_in!E6=0,0,1000*11630*RES_hh_fec_in!E6/RES_hh_num_in!E6)</f>
        <v>5653.8237660034865</v>
      </c>
      <c r="F6" s="72">
        <f>IF(RES_hh_fec_in!F6=0,0,1000*11630*RES_hh_fec_in!F6/RES_hh_num_in!F6)</f>
        <v>5591.001542645301</v>
      </c>
      <c r="G6" s="72">
        <f>IF(RES_hh_fec_in!G6=0,0,1000*11630*RES_hh_fec_in!G6/RES_hh_num_in!G6)</f>
        <v>5380.7961517122412</v>
      </c>
      <c r="H6" s="72">
        <f>IF(RES_hh_fec_in!H6=0,0,1000*11630*RES_hh_fec_in!H6/RES_hh_num_in!H6)</f>
        <v>5164.5076027361183</v>
      </c>
      <c r="I6" s="72">
        <f>IF(RES_hh_fec_in!I6=0,0,1000*11630*RES_hh_fec_in!I6/RES_hh_num_in!I6)</f>
        <v>4994.7431173590548</v>
      </c>
      <c r="J6" s="72">
        <f>IF(RES_hh_fec_in!J6=0,0,1000*11630*RES_hh_fec_in!J6/RES_hh_num_in!J6)</f>
        <v>4566.1047293843112</v>
      </c>
      <c r="K6" s="72">
        <f>IF(RES_hh_fec_in!K6=0,0,1000*11630*RES_hh_fec_in!K6/RES_hh_num_in!K6)</f>
        <v>2774.180896037446</v>
      </c>
      <c r="L6" s="72">
        <f>IF(RES_hh_fec_in!L6=0,0,1000*11630*RES_hh_fec_in!L6/RES_hh_num_in!L6)</f>
        <v>1698.6271905432757</v>
      </c>
      <c r="M6" s="72">
        <f>IF(RES_hh_fec_in!M6=0,0,1000*11630*RES_hh_fec_in!M6/RES_hh_num_in!M6)</f>
        <v>7514.8067289261589</v>
      </c>
      <c r="N6" s="72">
        <f>IF(RES_hh_fec_in!N6=0,0,1000*11630*RES_hh_fec_in!N6/RES_hh_num_in!N6)</f>
        <v>4975.572730140193</v>
      </c>
      <c r="O6" s="72">
        <f>IF(RES_hh_fec_in!O6=0,0,1000*11630*RES_hh_fec_in!O6/RES_hh_num_in!O6)</f>
        <v>3832.4306982528224</v>
      </c>
      <c r="P6" s="72">
        <f>IF(RES_hh_fec_in!P6=0,0,1000*11630*RES_hh_fec_in!P6/RES_hh_num_in!P6)</f>
        <v>2443.1977358958984</v>
      </c>
      <c r="Q6" s="72">
        <f>IF(RES_hh_fec_in!Q6=0,0,1000*11630*RES_hh_fec_in!Q6/RES_hh_num_in!Q6)</f>
        <v>7011.9550557091934</v>
      </c>
      <c r="R6" s="72">
        <f>IF(RES_hh_fec_in!R6=0,0,1000*11630*RES_hh_fec_in!R6/RES_hh_num_in!R6)</f>
        <v>5415.0257279584866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6663.3726170604286</v>
      </c>
      <c r="L7" s="72">
        <f>IF(RES_hh_fec_in!L7=0,0,1000*11630*RES_hh_fec_in!L7/RES_hh_num_in!L7)</f>
        <v>6892.0140132909482</v>
      </c>
      <c r="M7" s="72">
        <f>IF(RES_hh_fec_in!M7=0,0,1000*11630*RES_hh_fec_in!M7/RES_hh_num_in!M7)</f>
        <v>3925.6684914005018</v>
      </c>
      <c r="N7" s="72">
        <f>IF(RES_hh_fec_in!N7=0,0,1000*11630*RES_hh_fec_in!N7/RES_hh_num_in!N7)</f>
        <v>4782.1655874167609</v>
      </c>
      <c r="O7" s="72">
        <f>IF(RES_hh_fec_in!O7=0,0,1000*11630*RES_hh_fec_in!O7/RES_hh_num_in!O7)</f>
        <v>5422.1344757660981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5080.4396181892516</v>
      </c>
      <c r="D8" s="72">
        <f>IF(RES_hh_fec_in!D8=0,0,1000*11630*RES_hh_fec_in!D8/RES_hh_num_in!D8)</f>
        <v>3588.5582418253425</v>
      </c>
      <c r="E8" s="72">
        <f>IF(RES_hh_fec_in!E8=0,0,1000*11630*RES_hh_fec_in!E8/RES_hh_num_in!E8)</f>
        <v>3966.5627875186665</v>
      </c>
      <c r="F8" s="72">
        <f>IF(RES_hh_fec_in!F8=0,0,1000*11630*RES_hh_fec_in!F8/RES_hh_num_in!F8)</f>
        <v>3492.7732763015802</v>
      </c>
      <c r="G8" s="72">
        <f>IF(RES_hh_fec_in!G8=0,0,1000*11630*RES_hh_fec_in!G8/RES_hh_num_in!G8)</f>
        <v>4485.4678842043977</v>
      </c>
      <c r="H8" s="72">
        <f>IF(RES_hh_fec_in!H8=0,0,1000*11630*RES_hh_fec_in!H8/RES_hh_num_in!H8)</f>
        <v>4972.8357321327094</v>
      </c>
      <c r="I8" s="72">
        <f>IF(RES_hh_fec_in!I8=0,0,1000*11630*RES_hh_fec_in!I8/RES_hh_num_in!I8)</f>
        <v>4664.8082205349574</v>
      </c>
      <c r="J8" s="72">
        <f>IF(RES_hh_fec_in!J8=0,0,1000*11630*RES_hh_fec_in!J8/RES_hh_num_in!J8)</f>
        <v>4372.6185069434814</v>
      </c>
      <c r="K8" s="72">
        <f>IF(RES_hh_fec_in!K8=0,0,1000*11630*RES_hh_fec_in!K8/RES_hh_num_in!K8)</f>
        <v>4790.3588490895891</v>
      </c>
      <c r="L8" s="72">
        <f>IF(RES_hh_fec_in!L8=0,0,1000*11630*RES_hh_fec_in!L8/RES_hh_num_in!L8)</f>
        <v>4456.1146426038422</v>
      </c>
      <c r="M8" s="72">
        <f>IF(RES_hh_fec_in!M8=0,0,1000*11630*RES_hh_fec_in!M8/RES_hh_num_in!M8)</f>
        <v>4912.6927738672521</v>
      </c>
      <c r="N8" s="72">
        <f>IF(RES_hh_fec_in!N8=0,0,1000*11630*RES_hh_fec_in!N8/RES_hh_num_in!N8)</f>
        <v>4854.6439582346948</v>
      </c>
      <c r="O8" s="72">
        <f>IF(RES_hh_fec_in!O8=0,0,1000*11630*RES_hh_fec_in!O8/RES_hh_num_in!O8)</f>
        <v>3868.9325113204332</v>
      </c>
      <c r="P8" s="72">
        <f>IF(RES_hh_fec_in!P8=0,0,1000*11630*RES_hh_fec_in!P8/RES_hh_num_in!P8)</f>
        <v>3504.1658139879969</v>
      </c>
      <c r="Q8" s="72">
        <f>IF(RES_hh_fec_in!Q8=0,0,1000*11630*RES_hh_fec_in!Q8/RES_hh_num_in!Q8)</f>
        <v>3315.9109712329264</v>
      </c>
      <c r="R8" s="72">
        <f>IF(RES_hh_fec_in!R8=0,0,1000*11630*RES_hh_fec_in!R8/RES_hh_num_in!R8)</f>
        <v>3284.3031727668076</v>
      </c>
      <c r="S8" s="72">
        <f>IF(RES_hh_fec_in!S8=0,0,1000*11630*RES_hh_fec_in!S8/RES_hh_num_in!S8)</f>
        <v>3304.9576587350703</v>
      </c>
      <c r="T8" s="72">
        <f>IF(RES_hh_fec_in!T8=0,0,1000*11630*RES_hh_fec_in!T8/RES_hh_num_in!T8)</f>
        <v>3133.3279086119496</v>
      </c>
      <c r="U8" s="72">
        <f>IF(RES_hh_fec_in!U8=0,0,1000*11630*RES_hh_fec_in!U8/RES_hh_num_in!U8)</f>
        <v>2739.3017099061281</v>
      </c>
      <c r="V8" s="72">
        <f>IF(RES_hh_fec_in!V8=0,0,1000*11630*RES_hh_fec_in!V8/RES_hh_num_in!V8)</f>
        <v>2896.655601117905</v>
      </c>
      <c r="W8" s="72">
        <f>IF(RES_hh_fec_in!W8=0,0,1000*11630*RES_hh_fec_in!W8/RES_hh_num_in!W8)</f>
        <v>2875.7773771789871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4981.1137666316317</v>
      </c>
      <c r="D9" s="72">
        <f>IF(RES_hh_fec_in!D9=0,0,1000*11630*RES_hh_fec_in!D9/RES_hh_num_in!D9)</f>
        <v>5531.7533253369102</v>
      </c>
      <c r="E9" s="72">
        <f>IF(RES_hh_fec_in!E9=0,0,1000*11630*RES_hh_fec_in!E9/RES_hh_num_in!E9)</f>
        <v>5311.538703013819</v>
      </c>
      <c r="F9" s="72">
        <f>IF(RES_hh_fec_in!F9=0,0,1000*11630*RES_hh_fec_in!F9/RES_hh_num_in!F9)</f>
        <v>5227.5307297683939</v>
      </c>
      <c r="G9" s="72">
        <f>IF(RES_hh_fec_in!G9=0,0,1000*11630*RES_hh_fec_in!G9/RES_hh_num_in!G9)</f>
        <v>4982.4998775000231</v>
      </c>
      <c r="H9" s="72">
        <f>IF(RES_hh_fec_in!H9=0,0,1000*11630*RES_hh_fec_in!H9/RES_hh_num_in!H9)</f>
        <v>5075.3243908528202</v>
      </c>
      <c r="I9" s="72">
        <f>IF(RES_hh_fec_in!I9=0,0,1000*11630*RES_hh_fec_in!I9/RES_hh_num_in!I9)</f>
        <v>4559.1952713912997</v>
      </c>
      <c r="J9" s="72">
        <f>IF(RES_hh_fec_in!J9=0,0,1000*11630*RES_hh_fec_in!J9/RES_hh_num_in!J9)</f>
        <v>4536.9259336918685</v>
      </c>
      <c r="K9" s="72">
        <f>IF(RES_hh_fec_in!K9=0,0,1000*11630*RES_hh_fec_in!K9/RES_hh_num_in!K9)</f>
        <v>4494.2632088870478</v>
      </c>
      <c r="L9" s="72">
        <f>IF(RES_hh_fec_in!L9=0,0,1000*11630*RES_hh_fec_in!L9/RES_hh_num_in!L9)</f>
        <v>4707.3491701592729</v>
      </c>
      <c r="M9" s="72">
        <f>IF(RES_hh_fec_in!M9=0,0,1000*11630*RES_hh_fec_in!M9/RES_hh_num_in!M9)</f>
        <v>4923.9293662100736</v>
      </c>
      <c r="N9" s="72">
        <f>IF(RES_hh_fec_in!N9=0,0,1000*11630*RES_hh_fec_in!N9/RES_hh_num_in!N9)</f>
        <v>4906.0459062943883</v>
      </c>
      <c r="O9" s="72">
        <f>IF(RES_hh_fec_in!O9=0,0,1000*11630*RES_hh_fec_in!O9/RES_hh_num_in!O9)</f>
        <v>4574.1994497736923</v>
      </c>
      <c r="P9" s="72">
        <f>IF(RES_hh_fec_in!P9=0,0,1000*11630*RES_hh_fec_in!P9/RES_hh_num_in!P9)</f>
        <v>4164.3227292854563</v>
      </c>
      <c r="Q9" s="72">
        <f>IF(RES_hh_fec_in!Q9=0,0,1000*11630*RES_hh_fec_in!Q9/RES_hh_num_in!Q9)</f>
        <v>3633.2407074218527</v>
      </c>
      <c r="R9" s="72">
        <f>IF(RES_hh_fec_in!R9=0,0,1000*11630*RES_hh_fec_in!R9/RES_hh_num_in!R9)</f>
        <v>3725.8883525380588</v>
      </c>
      <c r="S9" s="72">
        <f>IF(RES_hh_fec_in!S9=0,0,1000*11630*RES_hh_fec_in!S9/RES_hh_num_in!S9)</f>
        <v>3580.4677412192314</v>
      </c>
      <c r="T9" s="72">
        <f>IF(RES_hh_fec_in!T9=0,0,1000*11630*RES_hh_fec_in!T9/RES_hh_num_in!T9)</f>
        <v>3220.3218467519046</v>
      </c>
      <c r="U9" s="72">
        <f>IF(RES_hh_fec_in!U9=0,0,1000*11630*RES_hh_fec_in!U9/RES_hh_num_in!U9)</f>
        <v>2947.282938904134</v>
      </c>
      <c r="V9" s="72">
        <f>IF(RES_hh_fec_in!V9=0,0,1000*11630*RES_hh_fec_in!V9/RES_hh_num_in!V9)</f>
        <v>3222.8922156323033</v>
      </c>
      <c r="W9" s="72">
        <f>IF(RES_hh_fec_in!W9=0,0,1000*11630*RES_hh_fec_in!W9/RES_hh_num_in!W9)</f>
        <v>2615.5246227045009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3749.858637483519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4341.854815508771</v>
      </c>
      <c r="F11" s="72">
        <f>IF(RES_hh_fec_in!F11=0,0,1000*11630*RES_hh_fec_in!F11/RES_hh_num_in!F11)</f>
        <v>3844.6527052849533</v>
      </c>
      <c r="G11" s="72">
        <f>IF(RES_hh_fec_in!G11=0,0,1000*11630*RES_hh_fec_in!G11/RES_hh_num_in!G11)</f>
        <v>3944.7189494922718</v>
      </c>
      <c r="H11" s="72">
        <f>IF(RES_hh_fec_in!H11=0,0,1000*11630*RES_hh_fec_in!H11/RES_hh_num_in!H11)</f>
        <v>3956.8167781467114</v>
      </c>
      <c r="I11" s="72">
        <f>IF(RES_hh_fec_in!I11=0,0,1000*11630*RES_hh_fec_in!I11/RES_hh_num_in!I11)</f>
        <v>3665.3266149062256</v>
      </c>
      <c r="J11" s="72">
        <f>IF(RES_hh_fec_in!J11=0,0,1000*11630*RES_hh_fec_in!J11/RES_hh_num_in!J11)</f>
        <v>3509.8686690274626</v>
      </c>
      <c r="K11" s="72">
        <f>IF(RES_hh_fec_in!K11=0,0,1000*11630*RES_hh_fec_in!K11/RES_hh_num_in!K11)</f>
        <v>3674.5309578225319</v>
      </c>
      <c r="L11" s="72">
        <f>IF(RES_hh_fec_in!L11=0,0,1000*11630*RES_hh_fec_in!L11/RES_hh_num_in!L11)</f>
        <v>3832.8154741736953</v>
      </c>
      <c r="M11" s="72">
        <f>IF(RES_hh_fec_in!M11=0,0,1000*11630*RES_hh_fec_in!M11/RES_hh_num_in!M11)</f>
        <v>4102.4432782125932</v>
      </c>
      <c r="N11" s="72">
        <f>IF(RES_hh_fec_in!N11=0,0,1000*11630*RES_hh_fec_in!N11/RES_hh_num_in!N11)</f>
        <v>4250.8438114141809</v>
      </c>
      <c r="O11" s="72">
        <f>IF(RES_hh_fec_in!O11=0,0,1000*11630*RES_hh_fec_in!O11/RES_hh_num_in!O11)</f>
        <v>3824.2572431331187</v>
      </c>
      <c r="P11" s="72">
        <f>IF(RES_hh_fec_in!P11=0,0,1000*11630*RES_hh_fec_in!P11/RES_hh_num_in!P11)</f>
        <v>3469.0152730190339</v>
      </c>
      <c r="Q11" s="72">
        <f>IF(RES_hh_fec_in!Q11=0,0,1000*11630*RES_hh_fec_in!Q11/RES_hh_num_in!Q11)</f>
        <v>3359.8625479381913</v>
      </c>
      <c r="R11" s="72">
        <f>IF(RES_hh_fec_in!R11=0,0,1000*11630*RES_hh_fec_in!R11/RES_hh_num_in!R11)</f>
        <v>3222.8434382515979</v>
      </c>
      <c r="S11" s="72">
        <f>IF(RES_hh_fec_in!S11=0,0,1000*11630*RES_hh_fec_in!S11/RES_hh_num_in!S11)</f>
        <v>3213.6900998249575</v>
      </c>
      <c r="T11" s="72">
        <f>IF(RES_hh_fec_in!T11=0,0,1000*11630*RES_hh_fec_in!T11/RES_hh_num_in!T11)</f>
        <v>2897.6985993056751</v>
      </c>
      <c r="U11" s="72">
        <f>IF(RES_hh_fec_in!U11=0,0,1000*11630*RES_hh_fec_in!U11/RES_hh_num_in!U11)</f>
        <v>2665.7452124115302</v>
      </c>
      <c r="V11" s="72">
        <f>IF(RES_hh_fec_in!V11=0,0,1000*11630*RES_hh_fec_in!V11/RES_hh_num_in!V11)</f>
        <v>2761.9274270836031</v>
      </c>
      <c r="W11" s="72">
        <f>IF(RES_hh_fec_in!W11=0,0,1000*11630*RES_hh_fec_in!W11/RES_hh_num_in!W11)</f>
        <v>2551.934425320459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0</v>
      </c>
      <c r="D12" s="72">
        <f>IF(RES_hh_fec_in!D12=0,0,1000*11630*RES_hh_fec_in!D12/RES_hh_num_in!D12)</f>
        <v>0</v>
      </c>
      <c r="E12" s="72">
        <f>IF(RES_hh_fec_in!E12=0,0,1000*11630*RES_hh_fec_in!E12/RES_hh_num_in!E12)</f>
        <v>0</v>
      </c>
      <c r="F12" s="72">
        <f>IF(RES_hh_fec_in!F12=0,0,1000*11630*RES_hh_fec_in!F12/RES_hh_num_in!F12)</f>
        <v>0</v>
      </c>
      <c r="G12" s="72">
        <f>IF(RES_hh_fec_in!G12=0,0,1000*11630*RES_hh_fec_in!G12/RES_hh_num_in!G12)</f>
        <v>0</v>
      </c>
      <c r="H12" s="72">
        <f>IF(RES_hh_fec_in!H12=0,0,1000*11630*RES_hh_fec_in!H12/RES_hh_num_in!H12)</f>
        <v>0</v>
      </c>
      <c r="I12" s="72">
        <f>IF(RES_hh_fec_in!I12=0,0,1000*11630*RES_hh_fec_in!I12/RES_hh_num_in!I12)</f>
        <v>0</v>
      </c>
      <c r="J12" s="72">
        <f>IF(RES_hh_fec_in!J12=0,0,1000*11630*RES_hh_fec_in!J12/RES_hh_num_in!J12)</f>
        <v>0</v>
      </c>
      <c r="K12" s="72">
        <f>IF(RES_hh_fec_in!K12=0,0,1000*11630*RES_hh_fec_in!K12/RES_hh_num_in!K12)</f>
        <v>0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0</v>
      </c>
      <c r="N12" s="72">
        <f>IF(RES_hh_fec_in!N12=0,0,1000*11630*RES_hh_fec_in!N12/RES_hh_num_in!N12)</f>
        <v>0</v>
      </c>
      <c r="O12" s="72">
        <f>IF(RES_hh_fec_in!O12=0,0,1000*11630*RES_hh_fec_in!O12/RES_hh_num_in!O12)</f>
        <v>0</v>
      </c>
      <c r="P12" s="72">
        <f>IF(RES_hh_fec_in!P12=0,0,1000*11630*RES_hh_fec_in!P12/RES_hh_num_in!P12)</f>
        <v>0</v>
      </c>
      <c r="Q12" s="72">
        <f>IF(RES_hh_fec_in!Q12=0,0,1000*11630*RES_hh_fec_in!Q12/RES_hh_num_in!Q12)</f>
        <v>0</v>
      </c>
      <c r="R12" s="72">
        <f>IF(RES_hh_fec_in!R12=0,0,1000*11630*RES_hh_fec_in!R12/RES_hh_num_in!R12)</f>
        <v>0</v>
      </c>
      <c r="S12" s="72">
        <f>IF(RES_hh_fec_in!S12=0,0,1000*11630*RES_hh_fec_in!S12/RES_hh_num_in!S12)</f>
        <v>0</v>
      </c>
      <c r="T12" s="72">
        <f>IF(RES_hh_fec_in!T12=0,0,1000*11630*RES_hh_fec_in!T12/RES_hh_num_in!T12)</f>
        <v>0</v>
      </c>
      <c r="U12" s="72">
        <f>IF(RES_hh_fec_in!U12=0,0,1000*11630*RES_hh_fec_in!U12/RES_hh_num_in!U12)</f>
        <v>0</v>
      </c>
      <c r="V12" s="72">
        <f>IF(RES_hh_fec_in!V12=0,0,1000*11630*RES_hh_fec_in!V12/RES_hh_num_in!V12)</f>
        <v>0</v>
      </c>
      <c r="W12" s="72">
        <f>IF(RES_hh_fec_in!W12=0,0,1000*11630*RES_hh_fec_in!W12/RES_hh_num_in!W12)</f>
        <v>0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4920.0067673938938</v>
      </c>
      <c r="D13" s="74">
        <f>IF(RES_hh_fec_in!D13=0,0,1000*11630*RES_hh_fec_in!D13/RES_hh_num_in!D13)</f>
        <v>4085.0525717698447</v>
      </c>
      <c r="E13" s="74">
        <f>IF(RES_hh_fec_in!E13=0,0,1000*11630*RES_hh_fec_in!E13/RES_hh_num_in!E13)</f>
        <v>0</v>
      </c>
      <c r="F13" s="74">
        <f>IF(RES_hh_fec_in!F13=0,0,1000*11630*RES_hh_fec_in!F13/RES_hh_num_in!F13)</f>
        <v>0</v>
      </c>
      <c r="G13" s="74">
        <f>IF(RES_hh_fec_in!G13=0,0,1000*11630*RES_hh_fec_in!G13/RES_hh_num_in!G13)</f>
        <v>0</v>
      </c>
      <c r="H13" s="74">
        <f>IF(RES_hh_fec_in!H13=0,0,1000*11630*RES_hh_fec_in!H13/RES_hh_num_in!H13)</f>
        <v>4193.8827689167201</v>
      </c>
      <c r="I13" s="74">
        <f>IF(RES_hh_fec_in!I13=0,0,1000*11630*RES_hh_fec_in!I13/RES_hh_num_in!I13)</f>
        <v>3495.0294539580905</v>
      </c>
      <c r="J13" s="74">
        <f>IF(RES_hh_fec_in!J13=0,0,1000*11630*RES_hh_fec_in!J13/RES_hh_num_in!J13)</f>
        <v>3946.0935005246406</v>
      </c>
      <c r="K13" s="74">
        <f>IF(RES_hh_fec_in!K13=0,0,1000*11630*RES_hh_fec_in!K13/RES_hh_num_in!K13)</f>
        <v>3881.7392484740644</v>
      </c>
      <c r="L13" s="74">
        <f>IF(RES_hh_fec_in!L13=0,0,1000*11630*RES_hh_fec_in!L13/RES_hh_num_in!L13)</f>
        <v>4098.6290831013293</v>
      </c>
      <c r="M13" s="74">
        <f>IF(RES_hh_fec_in!M13=0,0,1000*11630*RES_hh_fec_in!M13/RES_hh_num_in!M13)</f>
        <v>4502.2831188312284</v>
      </c>
      <c r="N13" s="74">
        <f>IF(RES_hh_fec_in!N13=0,0,1000*11630*RES_hh_fec_in!N13/RES_hh_num_in!N13)</f>
        <v>4354.3877198864784</v>
      </c>
      <c r="O13" s="74">
        <f>IF(RES_hh_fec_in!O13=0,0,1000*11630*RES_hh_fec_in!O13/RES_hh_num_in!O13)</f>
        <v>3835.6446124395511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2872.2446628525036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2453.8593645475007</v>
      </c>
      <c r="U13" s="74">
        <f>IF(RES_hh_fec_in!U13=0,0,1000*11630*RES_hh_fec_in!U13/RES_hh_num_in!U13)</f>
        <v>2348.9015870667581</v>
      </c>
      <c r="V13" s="74">
        <f>IF(RES_hh_fec_in!V13=0,0,1000*11630*RES_hh_fec_in!V13/RES_hh_num_in!V13)</f>
        <v>2272.6570204873601</v>
      </c>
      <c r="W13" s="74">
        <f>IF(RES_hh_fec_in!W13=0,0,1000*11630*RES_hh_fec_in!W13/RES_hh_num_in!W13)</f>
        <v>2203.6416482332088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18.107258182884799</v>
      </c>
      <c r="D14" s="76">
        <f>IF(RES_hh_fec_in!D14=0,0,1000*11630*RES_hh_fec_in!D14/RES_hh_num_in!D14)</f>
        <v>26.384426596058823</v>
      </c>
      <c r="E14" s="76">
        <f>IF(RES_hh_fec_in!E14=0,0,1000*11630*RES_hh_fec_in!E14/RES_hh_num_in!E14)</f>
        <v>26.660961697560232</v>
      </c>
      <c r="F14" s="76">
        <f>IF(RES_hh_fec_in!F14=0,0,1000*11630*RES_hh_fec_in!F14/RES_hh_num_in!F14)</f>
        <v>21.503167325931308</v>
      </c>
      <c r="G14" s="76">
        <f>IF(RES_hh_fec_in!G14=0,0,1000*11630*RES_hh_fec_in!G14/RES_hh_num_in!G14)</f>
        <v>20.578408859678852</v>
      </c>
      <c r="H14" s="76">
        <f>IF(RES_hh_fec_in!H14=0,0,1000*11630*RES_hh_fec_in!H14/RES_hh_num_in!H14)</f>
        <v>23.739830921897504</v>
      </c>
      <c r="I14" s="76">
        <f>IF(RES_hh_fec_in!I14=0,0,1000*11630*RES_hh_fec_in!I14/RES_hh_num_in!I14)</f>
        <v>21.535864256761421</v>
      </c>
      <c r="J14" s="76">
        <f>IF(RES_hh_fec_in!J14=0,0,1000*11630*RES_hh_fec_in!J14/RES_hh_num_in!J14)</f>
        <v>21.25392036640045</v>
      </c>
      <c r="K14" s="76">
        <f>IF(RES_hh_fec_in!K14=0,0,1000*11630*RES_hh_fec_in!K14/RES_hh_num_in!K14)</f>
        <v>19.880864955193793</v>
      </c>
      <c r="L14" s="76">
        <f>IF(RES_hh_fec_in!L14=0,0,1000*11630*RES_hh_fec_in!L14/RES_hh_num_in!L14)</f>
        <v>20.268136167857548</v>
      </c>
      <c r="M14" s="76">
        <f>IF(RES_hh_fec_in!M14=0,0,1000*11630*RES_hh_fec_in!M14/RES_hh_num_in!M14)</f>
        <v>21.400532626352778</v>
      </c>
      <c r="N14" s="76">
        <f>IF(RES_hh_fec_in!N14=0,0,1000*11630*RES_hh_fec_in!N14/RES_hh_num_in!N14)</f>
        <v>21.19130247126791</v>
      </c>
      <c r="O14" s="76">
        <f>IF(RES_hh_fec_in!O14=0,0,1000*11630*RES_hh_fec_in!O14/RES_hh_num_in!O14)</f>
        <v>18.839487611448583</v>
      </c>
      <c r="P14" s="76">
        <f>IF(RES_hh_fec_in!P14=0,0,1000*11630*RES_hh_fec_in!P14/RES_hh_num_in!P14)</f>
        <v>18.911714250638205</v>
      </c>
      <c r="Q14" s="76">
        <f>IF(RES_hh_fec_in!Q14=0,0,1000*11630*RES_hh_fec_in!Q14/RES_hh_num_in!Q14)</f>
        <v>17.589632392329072</v>
      </c>
      <c r="R14" s="76">
        <f>IF(RES_hh_fec_in!R14=0,0,1000*11630*RES_hh_fec_in!R14/RES_hh_num_in!R14)</f>
        <v>19.393811037582793</v>
      </c>
      <c r="S14" s="76">
        <f>IF(RES_hh_fec_in!S14=0,0,1000*11630*RES_hh_fec_in!S14/RES_hh_num_in!S14)</f>
        <v>19.601443322560794</v>
      </c>
      <c r="T14" s="76">
        <f>IF(RES_hh_fec_in!T14=0,0,1000*11630*RES_hh_fec_in!T14/RES_hh_num_in!T14)</f>
        <v>18.68523224065947</v>
      </c>
      <c r="U14" s="76">
        <f>IF(RES_hh_fec_in!U14=0,0,1000*11630*RES_hh_fec_in!U14/RES_hh_num_in!U14)</f>
        <v>17.028006148008245</v>
      </c>
      <c r="V14" s="76">
        <f>IF(RES_hh_fec_in!V14=0,0,1000*11630*RES_hh_fec_in!V14/RES_hh_num_in!V14)</f>
        <v>18.092006582542755</v>
      </c>
      <c r="W14" s="76">
        <f>IF(RES_hh_fec_in!W14=0,0,1000*11630*RES_hh_fec_in!W14/RES_hh_num_in!W14)</f>
        <v>16.725739583997743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32.118656701718272</v>
      </c>
      <c r="D15" s="69">
        <f t="shared" si="0"/>
        <v>27.095365185391984</v>
      </c>
      <c r="E15" s="69">
        <f t="shared" si="0"/>
        <v>29.783564667060499</v>
      </c>
      <c r="F15" s="69">
        <f t="shared" si="0"/>
        <v>18.679939619050181</v>
      </c>
      <c r="G15" s="69">
        <f t="shared" si="0"/>
        <v>18.89100824758702</v>
      </c>
      <c r="H15" s="69">
        <f t="shared" si="0"/>
        <v>22.209945384068114</v>
      </c>
      <c r="I15" s="69">
        <f t="shared" si="0"/>
        <v>39.50475952035675</v>
      </c>
      <c r="J15" s="69">
        <f t="shared" si="0"/>
        <v>45.461525981432544</v>
      </c>
      <c r="K15" s="69">
        <f t="shared" si="0"/>
        <v>49.25415094128914</v>
      </c>
      <c r="L15" s="69">
        <f t="shared" si="0"/>
        <v>52.634506834361176</v>
      </c>
      <c r="M15" s="69">
        <f t="shared" si="0"/>
        <v>34.191595932784146</v>
      </c>
      <c r="N15" s="69">
        <f t="shared" si="0"/>
        <v>92.312806626859256</v>
      </c>
      <c r="O15" s="69">
        <f t="shared" si="0"/>
        <v>29.117549875840503</v>
      </c>
      <c r="P15" s="69">
        <f t="shared" si="0"/>
        <v>38.372566097046814</v>
      </c>
      <c r="Q15" s="69">
        <f t="shared" si="0"/>
        <v>19.580972205450095</v>
      </c>
      <c r="R15" s="69">
        <f t="shared" si="0"/>
        <v>71.327805054368071</v>
      </c>
      <c r="S15" s="69">
        <f t="shared" si="0"/>
        <v>59.639895886357671</v>
      </c>
      <c r="T15" s="69">
        <f t="shared" si="0"/>
        <v>36.555167200946002</v>
      </c>
      <c r="U15" s="69">
        <f t="shared" si="0"/>
        <v>43.664345711481282</v>
      </c>
      <c r="V15" s="69">
        <f t="shared" si="0"/>
        <v>34.335981815251117</v>
      </c>
      <c r="W15" s="69">
        <f t="shared" si="0"/>
        <v>30.532302556176372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32.118656701718272</v>
      </c>
      <c r="D16" s="72">
        <f>IF(RES_hh_fec_in!D16=0,0,1000*11630*RES_hh_fec_in!D16/RES_hh_num_in!D$3)</f>
        <v>27.095365185391984</v>
      </c>
      <c r="E16" s="72">
        <f>IF(RES_hh_fec_in!E16=0,0,1000*11630*RES_hh_fec_in!E16/RES_hh_num_in!E$3)</f>
        <v>29.783564667060499</v>
      </c>
      <c r="F16" s="72">
        <f>IF(RES_hh_fec_in!F16=0,0,1000*11630*RES_hh_fec_in!F16/RES_hh_num_in!F$3)</f>
        <v>18.679939619050181</v>
      </c>
      <c r="G16" s="72">
        <f>IF(RES_hh_fec_in!G16=0,0,1000*11630*RES_hh_fec_in!G16/RES_hh_num_in!G$3)</f>
        <v>18.89100824758702</v>
      </c>
      <c r="H16" s="72">
        <f>IF(RES_hh_fec_in!H16=0,0,1000*11630*RES_hh_fec_in!H16/RES_hh_num_in!H$3)</f>
        <v>22.209945384068114</v>
      </c>
      <c r="I16" s="72">
        <f>IF(RES_hh_fec_in!I16=0,0,1000*11630*RES_hh_fec_in!I16/RES_hh_num_in!I$3)</f>
        <v>39.50475952035675</v>
      </c>
      <c r="J16" s="72">
        <f>IF(RES_hh_fec_in!J16=0,0,1000*11630*RES_hh_fec_in!J16/RES_hh_num_in!J$3)</f>
        <v>45.461525981432544</v>
      </c>
      <c r="K16" s="72">
        <f>IF(RES_hh_fec_in!K16=0,0,1000*11630*RES_hh_fec_in!K16/RES_hh_num_in!K$3)</f>
        <v>49.25415094128914</v>
      </c>
      <c r="L16" s="72">
        <f>IF(RES_hh_fec_in!L16=0,0,1000*11630*RES_hh_fec_in!L16/RES_hh_num_in!L$3)</f>
        <v>52.634506834361176</v>
      </c>
      <c r="M16" s="72">
        <f>IF(RES_hh_fec_in!M16=0,0,1000*11630*RES_hh_fec_in!M16/RES_hh_num_in!M$3)</f>
        <v>34.191595932784146</v>
      </c>
      <c r="N16" s="72">
        <f>IF(RES_hh_fec_in!N16=0,0,1000*11630*RES_hh_fec_in!N16/RES_hh_num_in!N$3)</f>
        <v>92.312806626859256</v>
      </c>
      <c r="O16" s="72">
        <f>IF(RES_hh_fec_in!O16=0,0,1000*11630*RES_hh_fec_in!O16/RES_hh_num_in!O$3)</f>
        <v>29.117549875840503</v>
      </c>
      <c r="P16" s="72">
        <f>IF(RES_hh_fec_in!P16=0,0,1000*11630*RES_hh_fec_in!P16/RES_hh_num_in!P$3)</f>
        <v>38.372566097046814</v>
      </c>
      <c r="Q16" s="72">
        <f>IF(RES_hh_fec_in!Q16=0,0,1000*11630*RES_hh_fec_in!Q16/RES_hh_num_in!Q$3)</f>
        <v>19.580972205450095</v>
      </c>
      <c r="R16" s="72">
        <f>IF(RES_hh_fec_in!R16=0,0,1000*11630*RES_hh_fec_in!R16/RES_hh_num_in!R$3)</f>
        <v>71.327805054368071</v>
      </c>
      <c r="S16" s="72">
        <f>IF(RES_hh_fec_in!S16=0,0,1000*11630*RES_hh_fec_in!S16/RES_hh_num_in!S$3)</f>
        <v>59.639895886357671</v>
      </c>
      <c r="T16" s="72">
        <f>IF(RES_hh_fec_in!T16=0,0,1000*11630*RES_hh_fec_in!T16/RES_hh_num_in!T$3)</f>
        <v>36.555167200946002</v>
      </c>
      <c r="U16" s="72">
        <f>IF(RES_hh_fec_in!U16=0,0,1000*11630*RES_hh_fec_in!U16/RES_hh_num_in!U$3)</f>
        <v>43.664345711481282</v>
      </c>
      <c r="V16" s="72">
        <f>IF(RES_hh_fec_in!V16=0,0,1000*11630*RES_hh_fec_in!V16/RES_hh_num_in!V$3)</f>
        <v>34.335981815251117</v>
      </c>
      <c r="W16" s="72">
        <f>IF(RES_hh_fec_in!W16=0,0,1000*11630*RES_hh_fec_in!W16/RES_hh_num_in!W$3)</f>
        <v>30.532302556176372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1119.9470659480719</v>
      </c>
      <c r="D17" s="69">
        <f>IF(RES_hh_fec_in!D17=0,0,1000*11630*RES_hh_fec_in!D17/RES_hh_num_in!D17)</f>
        <v>1292.5185927588846</v>
      </c>
      <c r="E17" s="69">
        <f>IF(RES_hh_fec_in!E17=0,0,1000*11630*RES_hh_fec_in!E17/RES_hh_num_in!E17)</f>
        <v>1230.0974335522112</v>
      </c>
      <c r="F17" s="69">
        <f>IF(RES_hh_fec_in!F17=0,0,1000*11630*RES_hh_fec_in!F17/RES_hh_num_in!F17)</f>
        <v>1137.2535937861921</v>
      </c>
      <c r="G17" s="69">
        <f>IF(RES_hh_fec_in!G17=0,0,1000*11630*RES_hh_fec_in!G17/RES_hh_num_in!G17)</f>
        <v>1183.8042492690179</v>
      </c>
      <c r="H17" s="69">
        <f>IF(RES_hh_fec_in!H17=0,0,1000*11630*RES_hh_fec_in!H17/RES_hh_num_in!H17)</f>
        <v>1231.618301572149</v>
      </c>
      <c r="I17" s="69">
        <f>IF(RES_hh_fec_in!I17=0,0,1000*11630*RES_hh_fec_in!I17/RES_hh_num_in!I17)</f>
        <v>1233.7682292990316</v>
      </c>
      <c r="J17" s="69">
        <f>IF(RES_hh_fec_in!J17=0,0,1000*11630*RES_hh_fec_in!J17/RES_hh_num_in!J17)</f>
        <v>1347.8880918285961</v>
      </c>
      <c r="K17" s="69">
        <f>IF(RES_hh_fec_in!K17=0,0,1000*11630*RES_hh_fec_in!K17/RES_hh_num_in!K17)</f>
        <v>1391.0495750282596</v>
      </c>
      <c r="L17" s="69">
        <f>IF(RES_hh_fec_in!L17=0,0,1000*11630*RES_hh_fec_in!L17/RES_hh_num_in!L17)</f>
        <v>1313.2896953053773</v>
      </c>
      <c r="M17" s="69">
        <f>IF(RES_hh_fec_in!M17=0,0,1000*11630*RES_hh_fec_in!M17/RES_hh_num_in!M17)</f>
        <v>1434.451064251122</v>
      </c>
      <c r="N17" s="69">
        <f>IF(RES_hh_fec_in!N17=0,0,1000*11630*RES_hh_fec_in!N17/RES_hh_num_in!N17)</f>
        <v>1343.2574646906855</v>
      </c>
      <c r="O17" s="69">
        <f>IF(RES_hh_fec_in!O17=0,0,1000*11630*RES_hh_fec_in!O17/RES_hh_num_in!O17)</f>
        <v>1236.4449636033194</v>
      </c>
      <c r="P17" s="69">
        <f>IF(RES_hh_fec_in!P17=0,0,1000*11630*RES_hh_fec_in!P17/RES_hh_num_in!P17)</f>
        <v>1224.27375238425</v>
      </c>
      <c r="Q17" s="69">
        <f>IF(RES_hh_fec_in!Q17=0,0,1000*11630*RES_hh_fec_in!Q17/RES_hh_num_in!Q17)</f>
        <v>1206.8875353556737</v>
      </c>
      <c r="R17" s="69">
        <f>IF(RES_hh_fec_in!R17=0,0,1000*11630*RES_hh_fec_in!R17/RES_hh_num_in!R17)</f>
        <v>1175.0317214271306</v>
      </c>
      <c r="S17" s="69">
        <f>IF(RES_hh_fec_in!S17=0,0,1000*11630*RES_hh_fec_in!S17/RES_hh_num_in!S17)</f>
        <v>1202.1736732395598</v>
      </c>
      <c r="T17" s="69">
        <f>IF(RES_hh_fec_in!T17=0,0,1000*11630*RES_hh_fec_in!T17/RES_hh_num_in!T17)</f>
        <v>1204.7859430832038</v>
      </c>
      <c r="U17" s="69">
        <f>IF(RES_hh_fec_in!U17=0,0,1000*11630*RES_hh_fec_in!U17/RES_hh_num_in!U17)</f>
        <v>1173.5870107765795</v>
      </c>
      <c r="V17" s="69">
        <f>IF(RES_hh_fec_in!V17=0,0,1000*11630*RES_hh_fec_in!V17/RES_hh_num_in!V17)</f>
        <v>1223.065375875351</v>
      </c>
      <c r="W17" s="69">
        <f>IF(RES_hh_fec_in!W17=0,0,1000*11630*RES_hh_fec_in!W17/RES_hh_num_in!W17)</f>
        <v>1270.9667282519013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989.9443464699674</v>
      </c>
      <c r="D18" s="72">
        <f>IF(RES_hh_fec_in!D18=0,0,1000*11630*RES_hh_fec_in!D18/RES_hh_num_in!D18)</f>
        <v>1260.5208301912996</v>
      </c>
      <c r="E18" s="72">
        <f>IF(RES_hh_fec_in!E18=0,0,1000*11630*RES_hh_fec_in!E18/RES_hh_num_in!E18)</f>
        <v>1325.835473866658</v>
      </c>
      <c r="F18" s="72">
        <f>IF(RES_hh_fec_in!F18=0,0,1000*11630*RES_hh_fec_in!F18/RES_hh_num_in!F18)</f>
        <v>1161.0409658197441</v>
      </c>
      <c r="G18" s="72">
        <f>IF(RES_hh_fec_in!G18=0,0,1000*11630*RES_hh_fec_in!G18/RES_hh_num_in!G18)</f>
        <v>1194.8168578595992</v>
      </c>
      <c r="H18" s="72">
        <f>IF(RES_hh_fec_in!H18=0,0,1000*11630*RES_hh_fec_in!H18/RES_hh_num_in!H18)</f>
        <v>1276.2164830578374</v>
      </c>
      <c r="I18" s="72">
        <f>IF(RES_hh_fec_in!I18=0,0,1000*11630*RES_hh_fec_in!I18/RES_hh_num_in!I18)</f>
        <v>1281.8099759938054</v>
      </c>
      <c r="J18" s="72">
        <f>IF(RES_hh_fec_in!J18=0,0,1000*11630*RES_hh_fec_in!J18/RES_hh_num_in!J18)</f>
        <v>1381.1643113426294</v>
      </c>
      <c r="K18" s="72">
        <f>IF(RES_hh_fec_in!K18=0,0,1000*11630*RES_hh_fec_in!K18/RES_hh_num_in!K18)</f>
        <v>1061.8087044928723</v>
      </c>
      <c r="L18" s="72">
        <f>IF(RES_hh_fec_in!L18=0,0,1000*11630*RES_hh_fec_in!L18/RES_hh_num_in!L18)</f>
        <v>1414.9682009746564</v>
      </c>
      <c r="M18" s="72">
        <f>IF(RES_hh_fec_in!M18=0,0,1000*11630*RES_hh_fec_in!M18/RES_hh_num_in!M18)</f>
        <v>1729.6832402625789</v>
      </c>
      <c r="N18" s="72">
        <f>IF(RES_hh_fec_in!N18=0,0,1000*11630*RES_hh_fec_in!N18/RES_hh_num_in!N18)</f>
        <v>1662.5785751509154</v>
      </c>
      <c r="O18" s="72">
        <f>IF(RES_hh_fec_in!O18=0,0,1000*11630*RES_hh_fec_in!O18/RES_hh_num_in!O18)</f>
        <v>1391.4839283497724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1229.2783404022312</v>
      </c>
      <c r="R18" s="72">
        <f>IF(RES_hh_fec_in!R18=0,0,1000*11630*RES_hh_fec_in!R18/RES_hh_num_in!R18)</f>
        <v>1320.1703677840974</v>
      </c>
      <c r="S18" s="72">
        <f>IF(RES_hh_fec_in!S18=0,0,1000*11630*RES_hh_fec_in!S18/RES_hh_num_in!S18)</f>
        <v>1385.7205779626809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1052.746429455585</v>
      </c>
      <c r="V18" s="72">
        <f>IF(RES_hh_fec_in!V18=0,0,1000*11630*RES_hh_fec_in!V18/RES_hh_num_in!V18)</f>
        <v>1034.1686105136596</v>
      </c>
      <c r="W18" s="72">
        <f>IF(RES_hh_fec_in!W18=0,0,1000*11630*RES_hh_fec_in!W18/RES_hh_num_in!W18)</f>
        <v>1464.329901713905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1405.5015427411915</v>
      </c>
      <c r="D19" s="72">
        <f>IF(RES_hh_fec_in!D19=0,0,1000*11630*RES_hh_fec_in!D19/RES_hh_num_in!D19)</f>
        <v>1332.9854354808601</v>
      </c>
      <c r="E19" s="72">
        <f>IF(RES_hh_fec_in!E19=0,0,1000*11630*RES_hh_fec_in!E19/RES_hh_num_in!E19)</f>
        <v>1372.399006311605</v>
      </c>
      <c r="F19" s="72">
        <f>IF(RES_hh_fec_in!F19=0,0,1000*11630*RES_hh_fec_in!F19/RES_hh_num_in!F19)</f>
        <v>1388.0517669684414</v>
      </c>
      <c r="G19" s="72">
        <f>IF(RES_hh_fec_in!G19=0,0,1000*11630*RES_hh_fec_in!G19/RES_hh_num_in!G19)</f>
        <v>1418.1461484189199</v>
      </c>
      <c r="H19" s="72">
        <f>IF(RES_hh_fec_in!H19=0,0,1000*11630*RES_hh_fec_in!H19/RES_hh_num_in!H19)</f>
        <v>1455.1835880539159</v>
      </c>
      <c r="I19" s="72">
        <f>IF(RES_hh_fec_in!I19=0,0,1000*11630*RES_hh_fec_in!I19/RES_hh_num_in!I19)</f>
        <v>1481.9083858149422</v>
      </c>
      <c r="J19" s="72">
        <f>IF(RES_hh_fec_in!J19=0,0,1000*11630*RES_hh_fec_in!J19/RES_hh_num_in!J19)</f>
        <v>1540.7900837777856</v>
      </c>
      <c r="K19" s="72">
        <f>IF(RES_hh_fec_in!K19=0,0,1000*11630*RES_hh_fec_in!K19/RES_hh_num_in!K19)</f>
        <v>1604.0676342505515</v>
      </c>
      <c r="L19" s="72">
        <f>IF(RES_hh_fec_in!L19=0,0,1000*11630*RES_hh_fec_in!L19/RES_hh_num_in!L19)</f>
        <v>1635.1166125351283</v>
      </c>
      <c r="M19" s="72">
        <f>IF(RES_hh_fec_in!M19=0,0,1000*11630*RES_hh_fec_in!M19/RES_hh_num_in!M19)</f>
        <v>1677.1910062507104</v>
      </c>
      <c r="N19" s="72">
        <f>IF(RES_hh_fec_in!N19=0,0,1000*11630*RES_hh_fec_in!N19/RES_hh_num_in!N19)</f>
        <v>1561.7208475644795</v>
      </c>
      <c r="O19" s="72">
        <f>IF(RES_hh_fec_in!O19=0,0,1000*11630*RES_hh_fec_in!O19/RES_hh_num_in!O19)</f>
        <v>1431.6434654535576</v>
      </c>
      <c r="P19" s="72">
        <f>IF(RES_hh_fec_in!P19=0,0,1000*11630*RES_hh_fec_in!P19/RES_hh_num_in!P19)</f>
        <v>1380.8280988453491</v>
      </c>
      <c r="Q19" s="72">
        <f>IF(RES_hh_fec_in!Q19=0,0,1000*11630*RES_hh_fec_in!Q19/RES_hh_num_in!Q19)</f>
        <v>1324.1439693111517</v>
      </c>
      <c r="R19" s="72">
        <f>IF(RES_hh_fec_in!R19=0,0,1000*11630*RES_hh_fec_in!R19/RES_hh_num_in!R19)</f>
        <v>1197.6341580064568</v>
      </c>
      <c r="S19" s="72">
        <f>IF(RES_hh_fec_in!S19=0,0,1000*11630*RES_hh_fec_in!S19/RES_hh_num_in!S19)</f>
        <v>1208.8710146043413</v>
      </c>
      <c r="T19" s="72">
        <f>IF(RES_hh_fec_in!T19=0,0,1000*11630*RES_hh_fec_in!T19/RES_hh_num_in!T19)</f>
        <v>1221.2157575094852</v>
      </c>
      <c r="U19" s="72">
        <f>IF(RES_hh_fec_in!U19=0,0,1000*11630*RES_hh_fec_in!U19/RES_hh_num_in!U19)</f>
        <v>1173.9272742812782</v>
      </c>
      <c r="V19" s="72">
        <f>IF(RES_hh_fec_in!V19=0,0,1000*11630*RES_hh_fec_in!V19/RES_hh_num_in!V19)</f>
        <v>1253.039748291716</v>
      </c>
      <c r="W19" s="72">
        <f>IF(RES_hh_fec_in!W19=0,0,1000*11630*RES_hh_fec_in!W19/RES_hh_num_in!W19)</f>
        <v>1311.8516273045902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1538.3845870346383</v>
      </c>
      <c r="D21" s="72">
        <f>IF(RES_hh_fec_in!D21=0,0,1000*11630*RES_hh_fec_in!D21/RES_hh_num_in!D21)</f>
        <v>917.70635059239419</v>
      </c>
      <c r="E21" s="72">
        <f>IF(RES_hh_fec_in!E21=0,0,1000*11630*RES_hh_fec_in!E21/RES_hh_num_in!E21)</f>
        <v>937.98616554775401</v>
      </c>
      <c r="F21" s="72">
        <f>IF(RES_hh_fec_in!F21=0,0,1000*11630*RES_hh_fec_in!F21/RES_hh_num_in!F21)</f>
        <v>937.68162296712819</v>
      </c>
      <c r="G21" s="72">
        <f>IF(RES_hh_fec_in!G21=0,0,1000*11630*RES_hh_fec_in!G21/RES_hh_num_in!G21)</f>
        <v>1299.979494424555</v>
      </c>
      <c r="H21" s="72">
        <f>IF(RES_hh_fec_in!H21=0,0,1000*11630*RES_hh_fec_in!H21/RES_hh_num_in!H21)</f>
        <v>1384.5767634148372</v>
      </c>
      <c r="I21" s="72">
        <f>IF(RES_hh_fec_in!I21=0,0,1000*11630*RES_hh_fec_in!I21/RES_hh_num_in!I21)</f>
        <v>1422.7172880457206</v>
      </c>
      <c r="J21" s="72">
        <f>IF(RES_hh_fec_in!J21=0,0,1000*11630*RES_hh_fec_in!J21/RES_hh_num_in!J21)</f>
        <v>1449.3588150694602</v>
      </c>
      <c r="K21" s="72">
        <f>IF(RES_hh_fec_in!K21=0,0,1000*11630*RES_hh_fec_in!K21/RES_hh_num_in!K21)</f>
        <v>1718.3251052740275</v>
      </c>
      <c r="L21" s="72">
        <f>IF(RES_hh_fec_in!L21=0,0,1000*11630*RES_hh_fec_in!L21/RES_hh_num_in!L21)</f>
        <v>1482.7884658345342</v>
      </c>
      <c r="M21" s="72">
        <f>IF(RES_hh_fec_in!M21=0,0,1000*11630*RES_hh_fec_in!M21/RES_hh_num_in!M21)</f>
        <v>1562.5775316158235</v>
      </c>
      <c r="N21" s="72">
        <f>IF(RES_hh_fec_in!N21=0,0,1000*11630*RES_hh_fec_in!N21/RES_hh_num_in!N21)</f>
        <v>0</v>
      </c>
      <c r="O21" s="72">
        <f>IF(RES_hh_fec_in!O21=0,0,1000*11630*RES_hh_fec_in!O21/RES_hh_num_in!O21)</f>
        <v>1149.061179586256</v>
      </c>
      <c r="P21" s="72">
        <f>IF(RES_hh_fec_in!P21=0,0,1000*11630*RES_hh_fec_in!P21/RES_hh_num_in!P21)</f>
        <v>986.90689874284203</v>
      </c>
      <c r="Q21" s="72">
        <f>IF(RES_hh_fec_in!Q21=0,0,1000*11630*RES_hh_fec_in!Q21/RES_hh_num_in!Q21)</f>
        <v>1257.2139203691152</v>
      </c>
      <c r="R21" s="72">
        <f>IF(RES_hh_fec_in!R21=0,0,1000*11630*RES_hh_fec_in!R21/RES_hh_num_in!R21)</f>
        <v>1201.4802280216763</v>
      </c>
      <c r="S21" s="72">
        <f>IF(RES_hh_fec_in!S21=0,0,1000*11630*RES_hh_fec_in!S21/RES_hh_num_in!S21)</f>
        <v>1103.0601690743704</v>
      </c>
      <c r="T21" s="72">
        <f>IF(RES_hh_fec_in!T21=0,0,1000*11630*RES_hh_fec_in!T21/RES_hh_num_in!T21)</f>
        <v>1168.2402485125024</v>
      </c>
      <c r="U21" s="72">
        <f>IF(RES_hh_fec_in!U21=0,0,1000*11630*RES_hh_fec_in!U21/RES_hh_num_in!U21)</f>
        <v>1125.6593082194822</v>
      </c>
      <c r="V21" s="72">
        <f>IF(RES_hh_fec_in!V21=0,0,1000*11630*RES_hh_fec_in!V21/RES_hh_num_in!V21)</f>
        <v>1161.7677359893626</v>
      </c>
      <c r="W21" s="72">
        <f>IF(RES_hh_fec_in!W21=0,0,1000*11630*RES_hh_fec_in!W21/RES_hh_num_in!W21)</f>
        <v>1235.5545284908371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1372.9711347256102</v>
      </c>
      <c r="D22" s="72">
        <f>IF(RES_hh_fec_in!D22=0,0,1000*11630*RES_hh_fec_in!D22/RES_hh_num_in!D22)</f>
        <v>1307.9910568610474</v>
      </c>
      <c r="E22" s="72">
        <f>IF(RES_hh_fec_in!E22=0,0,1000*11630*RES_hh_fec_in!E22/RES_hh_num_in!E22)</f>
        <v>1196.8562117057897</v>
      </c>
      <c r="F22" s="72">
        <f>IF(RES_hh_fec_in!F22=0,0,1000*11630*RES_hh_fec_in!F22/RES_hh_num_in!F22)</f>
        <v>1305.2979614791163</v>
      </c>
      <c r="G22" s="72">
        <f>IF(RES_hh_fec_in!G22=0,0,1000*11630*RES_hh_fec_in!G22/RES_hh_num_in!G22)</f>
        <v>1298.7662202828587</v>
      </c>
      <c r="H22" s="72">
        <f>IF(RES_hh_fec_in!H22=0,0,1000*11630*RES_hh_fec_in!H22/RES_hh_num_in!H22)</f>
        <v>1252.0489773102877</v>
      </c>
      <c r="I22" s="72">
        <f>IF(RES_hh_fec_in!I22=0,0,1000*11630*RES_hh_fec_in!I22/RES_hh_num_in!I22)</f>
        <v>1251.2000310264382</v>
      </c>
      <c r="J22" s="72">
        <f>IF(RES_hh_fec_in!J22=0,0,1000*11630*RES_hh_fec_in!J22/RES_hh_num_in!J22)</f>
        <v>1334.3942753953022</v>
      </c>
      <c r="K22" s="72">
        <f>IF(RES_hh_fec_in!K22=0,0,1000*11630*RES_hh_fec_in!K22/RES_hh_num_in!K22)</f>
        <v>1405.9604874029844</v>
      </c>
      <c r="L22" s="72">
        <f>IF(RES_hh_fec_in!L22=0,0,1000*11630*RES_hh_fec_in!L22/RES_hh_num_in!L22)</f>
        <v>1391.9228317694153</v>
      </c>
      <c r="M22" s="72">
        <f>IF(RES_hh_fec_in!M22=0,0,1000*11630*RES_hh_fec_in!M22/RES_hh_num_in!M22)</f>
        <v>1420.1783192421306</v>
      </c>
      <c r="N22" s="72">
        <f>IF(RES_hh_fec_in!N22=0,0,1000*11630*RES_hh_fec_in!N22/RES_hh_num_in!N22)</f>
        <v>1414.648241004599</v>
      </c>
      <c r="O22" s="72">
        <f>IF(RES_hh_fec_in!O22=0,0,1000*11630*RES_hh_fec_in!O22/RES_hh_num_in!O22)</f>
        <v>1390.5315324767159</v>
      </c>
      <c r="P22" s="72">
        <f>IF(RES_hh_fec_in!P22=0,0,1000*11630*RES_hh_fec_in!P22/RES_hh_num_in!P22)</f>
        <v>1365.4123248295195</v>
      </c>
      <c r="Q22" s="72">
        <f>IF(RES_hh_fec_in!Q22=0,0,1000*11630*RES_hh_fec_in!Q22/RES_hh_num_in!Q22)</f>
        <v>1056.426428099051</v>
      </c>
      <c r="R22" s="72">
        <f>IF(RES_hh_fec_in!R22=0,0,1000*11630*RES_hh_fec_in!R22/RES_hh_num_in!R22)</f>
        <v>1158.7583183966201</v>
      </c>
      <c r="S22" s="72">
        <f>IF(RES_hh_fec_in!S22=0,0,1000*11630*RES_hh_fec_in!S22/RES_hh_num_in!S22)</f>
        <v>1198.5109521035877</v>
      </c>
      <c r="T22" s="72">
        <f>IF(RES_hh_fec_in!T22=0,0,1000*11630*RES_hh_fec_in!T22/RES_hh_num_in!T22)</f>
        <v>1153.986404190772</v>
      </c>
      <c r="U22" s="72">
        <f>IF(RES_hh_fec_in!U22=0,0,1000*11630*RES_hh_fec_in!U22/RES_hh_num_in!U22)</f>
        <v>1103.2341630539638</v>
      </c>
      <c r="V22" s="72">
        <f>IF(RES_hh_fec_in!V22=0,0,1000*11630*RES_hh_fec_in!V22/RES_hh_num_in!V22)</f>
        <v>1303.93845850462</v>
      </c>
      <c r="W22" s="72">
        <f>IF(RES_hh_fec_in!W22=0,0,1000*11630*RES_hh_fec_in!W22/RES_hh_num_in!W22)</f>
        <v>1154.7238161927062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1019.8944621600807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915.84484733598833</v>
      </c>
      <c r="F24" s="72">
        <f>IF(RES_hh_fec_in!F24=0,0,1000*11630*RES_hh_fec_in!F24/RES_hh_num_in!F24)</f>
        <v>946.95830457465036</v>
      </c>
      <c r="G24" s="72">
        <f>IF(RES_hh_fec_in!G24=0,0,1000*11630*RES_hh_fec_in!G24/RES_hh_num_in!G24)</f>
        <v>1032.6571727489518</v>
      </c>
      <c r="H24" s="72">
        <f>IF(RES_hh_fec_in!H24=0,0,1000*11630*RES_hh_fec_in!H24/RES_hh_num_in!H24)</f>
        <v>988.82993579784431</v>
      </c>
      <c r="I24" s="72">
        <f>IF(RES_hh_fec_in!I24=0,0,1000*11630*RES_hh_fec_in!I24/RES_hh_num_in!I24)</f>
        <v>999.85593927215632</v>
      </c>
      <c r="J24" s="72">
        <f>IF(RES_hh_fec_in!J24=0,0,1000*11630*RES_hh_fec_in!J24/RES_hh_num_in!J24)</f>
        <v>1037.633863810443</v>
      </c>
      <c r="K24" s="72">
        <f>IF(RES_hh_fec_in!K24=0,0,1000*11630*RES_hh_fec_in!K24/RES_hh_num_in!K24)</f>
        <v>1171.2354733154025</v>
      </c>
      <c r="L24" s="72">
        <f>IF(RES_hh_fec_in!L24=0,0,1000*11630*RES_hh_fec_in!L24/RES_hh_num_in!L24)</f>
        <v>1137.8673867964378</v>
      </c>
      <c r="M24" s="72">
        <f>IF(RES_hh_fec_in!M24=0,0,1000*11630*RES_hh_fec_in!M24/RES_hh_num_in!M24)</f>
        <v>1158.4216536517279</v>
      </c>
      <c r="N24" s="72">
        <f>IF(RES_hh_fec_in!N24=0,0,1000*11630*RES_hh_fec_in!N24/RES_hh_num_in!N24)</f>
        <v>1119.835270229132</v>
      </c>
      <c r="O24" s="72">
        <f>IF(RES_hh_fec_in!O24=0,0,1000*11630*RES_hh_fec_in!O24/RES_hh_num_in!O24)</f>
        <v>1033.5270653450473</v>
      </c>
      <c r="P24" s="72">
        <f>IF(RES_hh_fec_in!P24=0,0,1000*11630*RES_hh_fec_in!P24/RES_hh_num_in!P24)</f>
        <v>1008.0878132453728</v>
      </c>
      <c r="Q24" s="72">
        <f>IF(RES_hh_fec_in!Q24=0,0,1000*11630*RES_hh_fec_in!Q24/RES_hh_num_in!Q24)</f>
        <v>1107.4071356638303</v>
      </c>
      <c r="R24" s="72">
        <f>IF(RES_hh_fec_in!R24=0,0,1000*11630*RES_hh_fec_in!R24/RES_hh_num_in!R24)</f>
        <v>1017.9621481450083</v>
      </c>
      <c r="S24" s="72">
        <f>IF(RES_hh_fec_in!S24=0,0,1000*11630*RES_hh_fec_in!S24/RES_hh_num_in!S24)</f>
        <v>1082.7534561831069</v>
      </c>
      <c r="T24" s="72">
        <f>IF(RES_hh_fec_in!T24=0,0,1000*11630*RES_hh_fec_in!T24/RES_hh_num_in!T24)</f>
        <v>1085.1084242989207</v>
      </c>
      <c r="U24" s="72">
        <f>IF(RES_hh_fec_in!U24=0,0,1000*11630*RES_hh_fec_in!U24/RES_hh_num_in!U24)</f>
        <v>1043.3381813526935</v>
      </c>
      <c r="V24" s="72">
        <f>IF(RES_hh_fec_in!V24=0,0,1000*11630*RES_hh_fec_in!V24/RES_hh_num_in!V24)</f>
        <v>1079.2779533704697</v>
      </c>
      <c r="W24" s="72">
        <f>IF(RES_hh_fec_in!W24=0,0,1000*11630*RES_hh_fec_in!W24/RES_hh_num_in!W24)</f>
        <v>1164.6525259367518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1150.1053554719877</v>
      </c>
      <c r="D25" s="74">
        <f>IF(RES_hh_fec_in!D25=0,0,1000*11630*RES_hh_fec_in!D25/RES_hh_num_in!D25)</f>
        <v>1294.0316570536709</v>
      </c>
      <c r="E25" s="74">
        <f>IF(RES_hh_fec_in!E25=0,0,1000*11630*RES_hh_fec_in!E25/RES_hh_num_in!E25)</f>
        <v>1251.5888125452868</v>
      </c>
      <c r="F25" s="74">
        <f>IF(RES_hh_fec_in!F25=0,0,1000*11630*RES_hh_fec_in!F25/RES_hh_num_in!F25)</f>
        <v>1212.7627076345343</v>
      </c>
      <c r="G25" s="74">
        <f>IF(RES_hh_fec_in!G25=0,0,1000*11630*RES_hh_fec_in!G25/RES_hh_num_in!G25)</f>
        <v>1276.3303845153578</v>
      </c>
      <c r="H25" s="74">
        <f>IF(RES_hh_fec_in!H25=0,0,1000*11630*RES_hh_fec_in!H25/RES_hh_num_in!H25)</f>
        <v>1304.3057912144857</v>
      </c>
      <c r="I25" s="74">
        <f>IF(RES_hh_fec_in!I25=0,0,1000*11630*RES_hh_fec_in!I25/RES_hh_num_in!I25)</f>
        <v>1275.5840862199721</v>
      </c>
      <c r="J25" s="74">
        <f>IF(RES_hh_fec_in!J25=0,0,1000*11630*RES_hh_fec_in!J25/RES_hh_num_in!J25)</f>
        <v>1416.0011475665037</v>
      </c>
      <c r="K25" s="74">
        <f>IF(RES_hh_fec_in!K25=0,0,1000*11630*RES_hh_fec_in!K25/RES_hh_num_in!K25)</f>
        <v>1458.8482877735867</v>
      </c>
      <c r="L25" s="74">
        <f>IF(RES_hh_fec_in!L25=0,0,1000*11630*RES_hh_fec_in!L25/RES_hh_num_in!L25)</f>
        <v>1121.7290878042627</v>
      </c>
      <c r="M25" s="74">
        <f>IF(RES_hh_fec_in!M25=0,0,1000*11630*RES_hh_fec_in!M25/RES_hh_num_in!M25)</f>
        <v>1489.3189516530738</v>
      </c>
      <c r="N25" s="74">
        <f>IF(RES_hh_fec_in!N25=0,0,1000*11630*RES_hh_fec_in!N25/RES_hh_num_in!N25)</f>
        <v>1381.4389996196012</v>
      </c>
      <c r="O25" s="74">
        <f>IF(RES_hh_fec_in!O25=0,0,1000*11630*RES_hh_fec_in!O25/RES_hh_num_in!O25)</f>
        <v>1262.2809923482716</v>
      </c>
      <c r="P25" s="74">
        <f>IF(RES_hh_fec_in!P25=0,0,1000*11630*RES_hh_fec_in!P25/RES_hh_num_in!P25)</f>
        <v>1237.857470676191</v>
      </c>
      <c r="Q25" s="74">
        <f>IF(RES_hh_fec_in!Q25=0,0,1000*11630*RES_hh_fec_in!Q25/RES_hh_num_in!Q25)</f>
        <v>1207.0506439945591</v>
      </c>
      <c r="R25" s="74">
        <f>IF(RES_hh_fec_in!R25=0,0,1000*11630*RES_hh_fec_in!R25/RES_hh_num_in!R25)</f>
        <v>1159.0434409867746</v>
      </c>
      <c r="S25" s="74">
        <f>IF(RES_hh_fec_in!S25=0,0,1000*11630*RES_hh_fec_in!S25/RES_hh_num_in!S25)</f>
        <v>1168.0995539350004</v>
      </c>
      <c r="T25" s="74">
        <f>IF(RES_hh_fec_in!T25=0,0,1000*11630*RES_hh_fec_in!T25/RES_hh_num_in!T25)</f>
        <v>1131.8492702526644</v>
      </c>
      <c r="U25" s="74">
        <f>IF(RES_hh_fec_in!U25=0,0,1000*11630*RES_hh_fec_in!U25/RES_hh_num_in!U25)</f>
        <v>1151.3191304549562</v>
      </c>
      <c r="V25" s="74">
        <f>IF(RES_hh_fec_in!V25=0,0,1000*11630*RES_hh_fec_in!V25/RES_hh_num_in!V25)</f>
        <v>1215.4016830385033</v>
      </c>
      <c r="W25" s="74">
        <f>IF(RES_hh_fec_in!W25=0,0,1000*11630*RES_hh_fec_in!W25/RES_hh_num_in!W25)</f>
        <v>1251.3409311483847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585.18323220557431</v>
      </c>
      <c r="M26" s="77">
        <f>IF(RES_hh_fec_in!M26=0,0,1000*11630*RES_hh_fec_in!M26/RES_hh_num_in!M26)</f>
        <v>620.39102632969411</v>
      </c>
      <c r="N26" s="77">
        <f>IF(RES_hh_fec_in!N26=0,0,1000*11630*RES_hh_fec_in!N26/RES_hh_num_in!N26)</f>
        <v>589.53760140130032</v>
      </c>
      <c r="O26" s="77">
        <f>IF(RES_hh_fec_in!O26=0,0,1000*11630*RES_hh_fec_in!O26/RES_hh_num_in!O26)</f>
        <v>557.75844281092839</v>
      </c>
      <c r="P26" s="77">
        <f>IF(RES_hh_fec_in!P26=0,0,1000*11630*RES_hh_fec_in!P26/RES_hh_num_in!P26)</f>
        <v>550.29443229982348</v>
      </c>
      <c r="Q26" s="77">
        <f>IF(RES_hh_fec_in!Q26=0,0,1000*11630*RES_hh_fec_in!Q26/RES_hh_num_in!Q26)</f>
        <v>558.16161105711615</v>
      </c>
      <c r="R26" s="77">
        <f>IF(RES_hh_fec_in!R26=0,0,1000*11630*RES_hh_fec_in!R26/RES_hh_num_in!R26)</f>
        <v>548.63959953493202</v>
      </c>
      <c r="S26" s="77">
        <f>IF(RES_hh_fec_in!S26=0,0,1000*11630*RES_hh_fec_in!S26/RES_hh_num_in!S26)</f>
        <v>558.06600818844754</v>
      </c>
      <c r="T26" s="77">
        <f>IF(RES_hh_fec_in!T26=0,0,1000*11630*RES_hh_fec_in!T26/RES_hh_num_in!T26)</f>
        <v>583.13269517882816</v>
      </c>
      <c r="U26" s="77">
        <f>IF(RES_hh_fec_in!U26=0,0,1000*11630*RES_hh_fec_in!U26/RES_hh_num_in!U26)</f>
        <v>578.88134883016403</v>
      </c>
      <c r="V26" s="77">
        <f>IF(RES_hh_fec_in!V26=0,0,1000*11630*RES_hh_fec_in!V26/RES_hh_num_in!V26)</f>
        <v>602.65102515836406</v>
      </c>
      <c r="W26" s="77">
        <f>IF(RES_hh_fec_in!W26=0,0,1000*11630*RES_hh_fec_in!W26/RES_hh_num_in!W26)</f>
        <v>633.55882308567436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648.37929234653507</v>
      </c>
      <c r="D27" s="69">
        <f>IF(RES_hh_fec_in!D27=0,0,1000*11630*RES_hh_fec_in!D27/RES_hh_num_in!D27)</f>
        <v>665.88278521928339</v>
      </c>
      <c r="E27" s="69">
        <f>IF(RES_hh_fec_in!E27=0,0,1000*11630*RES_hh_fec_in!E27/RES_hh_num_in!E27)</f>
        <v>682.32807347743744</v>
      </c>
      <c r="F27" s="69">
        <f>IF(RES_hh_fec_in!F27=0,0,1000*11630*RES_hh_fec_in!F27/RES_hh_num_in!F27)</f>
        <v>697.07176176664041</v>
      </c>
      <c r="G27" s="69">
        <f>IF(RES_hh_fec_in!G27=0,0,1000*11630*RES_hh_fec_in!G27/RES_hh_num_in!G27)</f>
        <v>690.53851822693582</v>
      </c>
      <c r="H27" s="69">
        <f>IF(RES_hh_fec_in!H27=0,0,1000*11630*RES_hh_fec_in!H27/RES_hh_num_in!H27)</f>
        <v>703.65039719957053</v>
      </c>
      <c r="I27" s="69">
        <f>IF(RES_hh_fec_in!I27=0,0,1000*11630*RES_hh_fec_in!I27/RES_hh_num_in!I27)</f>
        <v>716.41484772040451</v>
      </c>
      <c r="J27" s="69">
        <f>IF(RES_hh_fec_in!J27=0,0,1000*11630*RES_hh_fec_in!J27/RES_hh_num_in!J27)</f>
        <v>735.44313086775787</v>
      </c>
      <c r="K27" s="69">
        <f>IF(RES_hh_fec_in!K27=0,0,1000*11630*RES_hh_fec_in!K27/RES_hh_num_in!K27)</f>
        <v>752.40690366719707</v>
      </c>
      <c r="L27" s="69">
        <f>IF(RES_hh_fec_in!L27=0,0,1000*11630*RES_hh_fec_in!L27/RES_hh_num_in!L27)</f>
        <v>735.21260403122233</v>
      </c>
      <c r="M27" s="69">
        <f>IF(RES_hh_fec_in!M27=0,0,1000*11630*RES_hh_fec_in!M27/RES_hh_num_in!M27)</f>
        <v>793.07600787953675</v>
      </c>
      <c r="N27" s="69">
        <f>IF(RES_hh_fec_in!N27=0,0,1000*11630*RES_hh_fec_in!N27/RES_hh_num_in!N27)</f>
        <v>723.20424795749477</v>
      </c>
      <c r="O27" s="69">
        <f>IF(RES_hh_fec_in!O27=0,0,1000*11630*RES_hh_fec_in!O27/RES_hh_num_in!O27)</f>
        <v>691.58419105332825</v>
      </c>
      <c r="P27" s="69">
        <f>IF(RES_hh_fec_in!P27=0,0,1000*11630*RES_hh_fec_in!P27/RES_hh_num_in!P27)</f>
        <v>671.92533258265166</v>
      </c>
      <c r="Q27" s="69">
        <f>IF(RES_hh_fec_in!Q27=0,0,1000*11630*RES_hh_fec_in!Q27/RES_hh_num_in!Q27)</f>
        <v>757.16665640245424</v>
      </c>
      <c r="R27" s="69">
        <f>IF(RES_hh_fec_in!R27=0,0,1000*11630*RES_hh_fec_in!R27/RES_hh_num_in!R27)</f>
        <v>739.84767688147747</v>
      </c>
      <c r="S27" s="69">
        <f>IF(RES_hh_fec_in!S27=0,0,1000*11630*RES_hh_fec_in!S27/RES_hh_num_in!S27)</f>
        <v>730.82816899063437</v>
      </c>
      <c r="T27" s="69">
        <f>IF(RES_hh_fec_in!T27=0,0,1000*11630*RES_hh_fec_in!T27/RES_hh_num_in!T27)</f>
        <v>706.03722284101104</v>
      </c>
      <c r="U27" s="69">
        <f>IF(RES_hh_fec_in!U27=0,0,1000*11630*RES_hh_fec_in!U27/RES_hh_num_in!U27)</f>
        <v>687.35793771473527</v>
      </c>
      <c r="V27" s="69">
        <f>IF(RES_hh_fec_in!V27=0,0,1000*11630*RES_hh_fec_in!V27/RES_hh_num_in!V27)</f>
        <v>716.49416494695151</v>
      </c>
      <c r="W27" s="69">
        <f>IF(RES_hh_fec_in!W27=0,0,1000*11630*RES_hh_fec_in!W27/RES_hh_num_in!W27)</f>
        <v>757.54584135421362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629.26076761467846</v>
      </c>
      <c r="D28" s="72">
        <f>IF(RES_hh_fec_in!D28=0,0,1000*11630*RES_hh_fec_in!D28/RES_hh_num_in!D28)</f>
        <v>938.77995759099463</v>
      </c>
      <c r="E28" s="72">
        <f>IF(RES_hh_fec_in!E28=0,0,1000*11630*RES_hh_fec_in!E28/RES_hh_num_in!E28)</f>
        <v>1020.9839759760438</v>
      </c>
      <c r="F28" s="72">
        <f>IF(RES_hh_fec_in!F28=0,0,1000*11630*RES_hh_fec_in!F28/RES_hh_num_in!F28)</f>
        <v>897.05973510245587</v>
      </c>
      <c r="G28" s="72">
        <f>IF(RES_hh_fec_in!G28=0,0,1000*11630*RES_hh_fec_in!G28/RES_hh_num_in!G28)</f>
        <v>816.57803385607508</v>
      </c>
      <c r="H28" s="72">
        <f>IF(RES_hh_fec_in!H28=0,0,1000*11630*RES_hh_fec_in!H28/RES_hh_num_in!H28)</f>
        <v>899.51390603837615</v>
      </c>
      <c r="I28" s="72">
        <f>IF(RES_hh_fec_in!I28=0,0,1000*11630*RES_hh_fec_in!I28/RES_hh_num_in!I28)</f>
        <v>931.54141976444976</v>
      </c>
      <c r="J28" s="72">
        <f>IF(RES_hh_fec_in!J28=0,0,1000*11630*RES_hh_fec_in!J28/RES_hh_num_in!J28)</f>
        <v>937.3497801287001</v>
      </c>
      <c r="K28" s="72">
        <f>IF(RES_hh_fec_in!K28=0,0,1000*11630*RES_hh_fec_in!K28/RES_hh_num_in!K28)</f>
        <v>746.08887937010752</v>
      </c>
      <c r="L28" s="72">
        <f>IF(RES_hh_fec_in!L28=0,0,1000*11630*RES_hh_fec_in!L28/RES_hh_num_in!L28)</f>
        <v>940.22098579681506</v>
      </c>
      <c r="M28" s="72">
        <f>IF(RES_hh_fec_in!M28=0,0,1000*11630*RES_hh_fec_in!M28/RES_hh_num_in!M28)</f>
        <v>988.26312538131879</v>
      </c>
      <c r="N28" s="72">
        <f>IF(RES_hh_fec_in!N28=0,0,1000*11630*RES_hh_fec_in!N28/RES_hh_num_in!N28)</f>
        <v>983.05000968296167</v>
      </c>
      <c r="O28" s="72">
        <f>IF(RES_hh_fec_in!O28=0,0,1000*11630*RES_hh_fec_in!O28/RES_hh_num_in!O28)</f>
        <v>954.013826004409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825.6296828211382</v>
      </c>
      <c r="S28" s="72">
        <f>IF(RES_hh_fec_in!S28=0,0,1000*11630*RES_hh_fec_in!S28/RES_hh_num_in!S28)</f>
        <v>1077.5825914531699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862.676888965893</v>
      </c>
      <c r="V28" s="72">
        <f>IF(RES_hh_fec_in!V28=0,0,1000*11630*RES_hh_fec_in!V28/RES_hh_num_in!V28)</f>
        <v>891.14851462398826</v>
      </c>
      <c r="W28" s="72">
        <f>IF(RES_hh_fec_in!W28=0,0,1000*11630*RES_hh_fec_in!W28/RES_hh_num_in!W28)</f>
        <v>1122.0286728301548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795.45967012153028</v>
      </c>
      <c r="D29" s="72">
        <f>IF(RES_hh_fec_in!D29=0,0,1000*11630*RES_hh_fec_in!D29/RES_hh_num_in!D29)</f>
        <v>765.40099428218855</v>
      </c>
      <c r="E29" s="72">
        <f>IF(RES_hh_fec_in!E29=0,0,1000*11630*RES_hh_fec_in!E29/RES_hh_num_in!E29)</f>
        <v>880.75706333468861</v>
      </c>
      <c r="F29" s="72">
        <f>IF(RES_hh_fec_in!F29=0,0,1000*11630*RES_hh_fec_in!F29/RES_hh_num_in!F29)</f>
        <v>907.40923449772765</v>
      </c>
      <c r="G29" s="72">
        <f>IF(RES_hh_fec_in!G29=0,0,1000*11630*RES_hh_fec_in!G29/RES_hh_num_in!G29)</f>
        <v>892.00579254257389</v>
      </c>
      <c r="H29" s="72">
        <f>IF(RES_hh_fec_in!H29=0,0,1000*11630*RES_hh_fec_in!H29/RES_hh_num_in!H29)</f>
        <v>941.82732402840145</v>
      </c>
      <c r="I29" s="72">
        <f>IF(RES_hh_fec_in!I29=0,0,1000*11630*RES_hh_fec_in!I29/RES_hh_num_in!I29)</f>
        <v>888.94137594045026</v>
      </c>
      <c r="J29" s="72">
        <f>IF(RES_hh_fec_in!J29=0,0,1000*11630*RES_hh_fec_in!J29/RES_hh_num_in!J29)</f>
        <v>823.70784192866802</v>
      </c>
      <c r="K29" s="72">
        <f>IF(RES_hh_fec_in!K29=0,0,1000*11630*RES_hh_fec_in!K29/RES_hh_num_in!K29)</f>
        <v>919.94971609135973</v>
      </c>
      <c r="L29" s="72">
        <f>IF(RES_hh_fec_in!L29=0,0,1000*11630*RES_hh_fec_in!L29/RES_hh_num_in!L29)</f>
        <v>802.18328649877662</v>
      </c>
      <c r="M29" s="72">
        <f>IF(RES_hh_fec_in!M29=0,0,1000*11630*RES_hh_fec_in!M29/RES_hh_num_in!M29)</f>
        <v>1002.9784691485703</v>
      </c>
      <c r="N29" s="72">
        <f>IF(RES_hh_fec_in!N29=0,0,1000*11630*RES_hh_fec_in!N29/RES_hh_num_in!N29)</f>
        <v>904.47423845696642</v>
      </c>
      <c r="O29" s="72">
        <f>IF(RES_hh_fec_in!O29=0,0,1000*11630*RES_hh_fec_in!O29/RES_hh_num_in!O29)</f>
        <v>856.70606877457976</v>
      </c>
      <c r="P29" s="72">
        <f>IF(RES_hh_fec_in!P29=0,0,1000*11630*RES_hh_fec_in!P29/RES_hh_num_in!P29)</f>
        <v>791.12423923153824</v>
      </c>
      <c r="Q29" s="72">
        <f>IF(RES_hh_fec_in!Q29=0,0,1000*11630*RES_hh_fec_in!Q29/RES_hh_num_in!Q29)</f>
        <v>1133.6649368449059</v>
      </c>
      <c r="R29" s="72">
        <f>IF(RES_hh_fec_in!R29=0,0,1000*11630*RES_hh_fec_in!R29/RES_hh_num_in!R29)</f>
        <v>945.31562361148735</v>
      </c>
      <c r="S29" s="72">
        <f>IF(RES_hh_fec_in!S29=0,0,1000*11630*RES_hh_fec_in!S29/RES_hh_num_in!S29)</f>
        <v>919.41360357363578</v>
      </c>
      <c r="T29" s="72">
        <f>IF(RES_hh_fec_in!T29=0,0,1000*11630*RES_hh_fec_in!T29/RES_hh_num_in!T29)</f>
        <v>927.75558318136143</v>
      </c>
      <c r="U29" s="72">
        <f>IF(RES_hh_fec_in!U29=0,0,1000*11630*RES_hh_fec_in!U29/RES_hh_num_in!U29)</f>
        <v>887.50186833227053</v>
      </c>
      <c r="V29" s="72">
        <f>IF(RES_hh_fec_in!V29=0,0,1000*11630*RES_hh_fec_in!V29/RES_hh_num_in!V29)</f>
        <v>964.13769470149361</v>
      </c>
      <c r="W29" s="72">
        <f>IF(RES_hh_fec_in!W29=0,0,1000*11630*RES_hh_fec_in!W29/RES_hh_num_in!W29)</f>
        <v>1006.2340461348657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847.83547839179857</v>
      </c>
      <c r="D30" s="72">
        <f>IF(RES_hh_fec_in!D30=0,0,1000*11630*RES_hh_fec_in!D30/RES_hh_num_in!D30)</f>
        <v>544.2054726544776</v>
      </c>
      <c r="E30" s="72">
        <f>IF(RES_hh_fec_in!E30=0,0,1000*11630*RES_hh_fec_in!E30/RES_hh_num_in!E30)</f>
        <v>576.90593815686793</v>
      </c>
      <c r="F30" s="72">
        <f>IF(RES_hh_fec_in!F30=0,0,1000*11630*RES_hh_fec_in!F30/RES_hh_num_in!F30)</f>
        <v>609.27793338787853</v>
      </c>
      <c r="G30" s="72">
        <f>IF(RES_hh_fec_in!G30=0,0,1000*11630*RES_hh_fec_in!G30/RES_hh_num_in!G30)</f>
        <v>798.44588906217325</v>
      </c>
      <c r="H30" s="72">
        <f>IF(RES_hh_fec_in!H30=0,0,1000*11630*RES_hh_fec_in!H30/RES_hh_num_in!H30)</f>
        <v>879.79353870601688</v>
      </c>
      <c r="I30" s="72">
        <f>IF(RES_hh_fec_in!I30=0,0,1000*11630*RES_hh_fec_in!I30/RES_hh_num_in!I30)</f>
        <v>943.87512046323013</v>
      </c>
      <c r="J30" s="72">
        <f>IF(RES_hh_fec_in!J30=0,0,1000*11630*RES_hh_fec_in!J30/RES_hh_num_in!J30)</f>
        <v>905.31675783596768</v>
      </c>
      <c r="K30" s="72">
        <f>IF(RES_hh_fec_in!K30=0,0,1000*11630*RES_hh_fec_in!K30/RES_hh_num_in!K30)</f>
        <v>1036.7854871055215</v>
      </c>
      <c r="L30" s="72">
        <f>IF(RES_hh_fec_in!L30=0,0,1000*11630*RES_hh_fec_in!L30/RES_hh_num_in!L30)</f>
        <v>890.34103170366586</v>
      </c>
      <c r="M30" s="72">
        <f>IF(RES_hh_fec_in!M30=0,0,1000*11630*RES_hh_fec_in!M30/RES_hh_num_in!M30)</f>
        <v>979.84480864019952</v>
      </c>
      <c r="N30" s="72">
        <f>IF(RES_hh_fec_in!N30=0,0,1000*11630*RES_hh_fec_in!N30/RES_hh_num_in!N30)</f>
        <v>954.24854900346861</v>
      </c>
      <c r="O30" s="72">
        <f>IF(RES_hh_fec_in!O30=0,0,1000*11630*RES_hh_fec_in!O30/RES_hh_num_in!O30)</f>
        <v>838.98349594592639</v>
      </c>
      <c r="P30" s="72">
        <f>IF(RES_hh_fec_in!P30=0,0,1000*11630*RES_hh_fec_in!P30/RES_hh_num_in!P30)</f>
        <v>853.06346659894518</v>
      </c>
      <c r="Q30" s="72">
        <f>IF(RES_hh_fec_in!Q30=0,0,1000*11630*RES_hh_fec_in!Q30/RES_hh_num_in!Q30)</f>
        <v>906.94444420285686</v>
      </c>
      <c r="R30" s="72">
        <f>IF(RES_hh_fec_in!R30=0,0,1000*11630*RES_hh_fec_in!R30/RES_hh_num_in!R30)</f>
        <v>953.93262938836324</v>
      </c>
      <c r="S30" s="72">
        <f>IF(RES_hh_fec_in!S30=0,0,1000*11630*RES_hh_fec_in!S30/RES_hh_num_in!S30)</f>
        <v>912.39167360076772</v>
      </c>
      <c r="T30" s="72">
        <f>IF(RES_hh_fec_in!T30=0,0,1000*11630*RES_hh_fec_in!T30/RES_hh_num_in!T30)</f>
        <v>966.86042228005113</v>
      </c>
      <c r="U30" s="72">
        <f>IF(RES_hh_fec_in!U30=0,0,1000*11630*RES_hh_fec_in!U30/RES_hh_num_in!U30)</f>
        <v>936.95754254348776</v>
      </c>
      <c r="V30" s="72">
        <f>IF(RES_hh_fec_in!V30=0,0,1000*11630*RES_hh_fec_in!V30/RES_hh_num_in!V30)</f>
        <v>974.8806040331217</v>
      </c>
      <c r="W30" s="72">
        <f>IF(RES_hh_fec_in!W30=0,0,1000*11630*RES_hh_fec_in!W30/RES_hh_num_in!W30)</f>
        <v>1034.1524546759033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786.31899637588822</v>
      </c>
      <c r="D31" s="72">
        <f>IF(RES_hh_fec_in!D31=0,0,1000*11630*RES_hh_fec_in!D31/RES_hh_num_in!D31)</f>
        <v>830.41406842432093</v>
      </c>
      <c r="E31" s="72">
        <f>IF(RES_hh_fec_in!E31=0,0,1000*11630*RES_hh_fec_in!E31/RES_hh_num_in!E31)</f>
        <v>780.77157520259289</v>
      </c>
      <c r="F31" s="72">
        <f>IF(RES_hh_fec_in!F31=0,0,1000*11630*RES_hh_fec_in!F31/RES_hh_num_in!F31)</f>
        <v>899.45907759559975</v>
      </c>
      <c r="G31" s="72">
        <f>IF(RES_hh_fec_in!G31=0,0,1000*11630*RES_hh_fec_in!G31/RES_hh_num_in!G31)</f>
        <v>854.21030372836435</v>
      </c>
      <c r="H31" s="72">
        <f>IF(RES_hh_fec_in!H31=0,0,1000*11630*RES_hh_fec_in!H31/RES_hh_num_in!H31)</f>
        <v>859.72921224849711</v>
      </c>
      <c r="I31" s="72">
        <f>IF(RES_hh_fec_in!I31=0,0,1000*11630*RES_hh_fec_in!I31/RES_hh_num_in!I31)</f>
        <v>905.07992031933645</v>
      </c>
      <c r="J31" s="72">
        <f>IF(RES_hh_fec_in!J31=0,0,1000*11630*RES_hh_fec_in!J31/RES_hh_num_in!J31)</f>
        <v>914.24566945537867</v>
      </c>
      <c r="K31" s="72">
        <f>IF(RES_hh_fec_in!K31=0,0,1000*11630*RES_hh_fec_in!K31/RES_hh_num_in!K31)</f>
        <v>934.40921074871414</v>
      </c>
      <c r="L31" s="72">
        <f>IF(RES_hh_fec_in!L31=0,0,1000*11630*RES_hh_fec_in!L31/RES_hh_num_in!L31)</f>
        <v>913.53449042245074</v>
      </c>
      <c r="M31" s="72">
        <f>IF(RES_hh_fec_in!M31=0,0,1000*11630*RES_hh_fec_in!M31/RES_hh_num_in!M31)</f>
        <v>938.63546779309956</v>
      </c>
      <c r="N31" s="72">
        <f>IF(RES_hh_fec_in!N31=0,0,1000*11630*RES_hh_fec_in!N31/RES_hh_num_in!N31)</f>
        <v>920.90947670638832</v>
      </c>
      <c r="O31" s="72">
        <f>IF(RES_hh_fec_in!O31=0,0,1000*11630*RES_hh_fec_in!O31/RES_hh_num_in!O31)</f>
        <v>851.26171814124473</v>
      </c>
      <c r="P31" s="72">
        <f>IF(RES_hh_fec_in!P31=0,0,1000*11630*RES_hh_fec_in!P31/RES_hh_num_in!P31)</f>
        <v>755.3020296998792</v>
      </c>
      <c r="Q31" s="72">
        <f>IF(RES_hh_fec_in!Q31=0,0,1000*11630*RES_hh_fec_in!Q31/RES_hh_num_in!Q31)</f>
        <v>1026.0846846486256</v>
      </c>
      <c r="R31" s="72">
        <f>IF(RES_hh_fec_in!R31=0,0,1000*11630*RES_hh_fec_in!R31/RES_hh_num_in!R31)</f>
        <v>1000.3063581463452</v>
      </c>
      <c r="S31" s="72">
        <f>IF(RES_hh_fec_in!S31=0,0,1000*11630*RES_hh_fec_in!S31/RES_hh_num_in!S31)</f>
        <v>973.48097507068258</v>
      </c>
      <c r="T31" s="72">
        <f>IF(RES_hh_fec_in!T31=0,0,1000*11630*RES_hh_fec_in!T31/RES_hh_num_in!T31)</f>
        <v>940.60647435560247</v>
      </c>
      <c r="U31" s="72">
        <f>IF(RES_hh_fec_in!U31=0,0,1000*11630*RES_hh_fec_in!U31/RES_hh_num_in!U31)</f>
        <v>910.05856039264063</v>
      </c>
      <c r="V31" s="72">
        <f>IF(RES_hh_fec_in!V31=0,0,1000*11630*RES_hh_fec_in!V31/RES_hh_num_in!V31)</f>
        <v>1103.7636658989836</v>
      </c>
      <c r="W31" s="72">
        <f>IF(RES_hh_fec_in!W31=0,0,1000*11630*RES_hh_fec_in!W31/RES_hh_num_in!W31)</f>
        <v>981.43769821242211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624.32162060308201</v>
      </c>
      <c r="D32" s="77">
        <f>IF(RES_hh_fec_in!D32=0,0,1000*11630*RES_hh_fec_in!D32/RES_hh_num_in!D32)</f>
        <v>613.56339402143726</v>
      </c>
      <c r="E32" s="77">
        <f>IF(RES_hh_fec_in!E32=0,0,1000*11630*RES_hh_fec_in!E32/RES_hh_num_in!E32)</f>
        <v>622.05653358762004</v>
      </c>
      <c r="F32" s="77">
        <f>IF(RES_hh_fec_in!F32=0,0,1000*11630*RES_hh_fec_in!F32/RES_hh_num_in!F32)</f>
        <v>654.16061106045709</v>
      </c>
      <c r="G32" s="77">
        <f>IF(RES_hh_fec_in!G32=0,0,1000*11630*RES_hh_fec_in!G32/RES_hh_num_in!G32)</f>
        <v>658.83761188413769</v>
      </c>
      <c r="H32" s="77">
        <f>IF(RES_hh_fec_in!H32=0,0,1000*11630*RES_hh_fec_in!H32/RES_hh_num_in!H32)</f>
        <v>667.14066125974171</v>
      </c>
      <c r="I32" s="77">
        <f>IF(RES_hh_fec_in!I32=0,0,1000*11630*RES_hh_fec_in!I32/RES_hh_num_in!I32)</f>
        <v>687.84828317885774</v>
      </c>
      <c r="J32" s="77">
        <f>IF(RES_hh_fec_in!J32=0,0,1000*11630*RES_hh_fec_in!J32/RES_hh_num_in!J32)</f>
        <v>704.57759400041482</v>
      </c>
      <c r="K32" s="77">
        <f>IF(RES_hh_fec_in!K32=0,0,1000*11630*RES_hh_fec_in!K32/RES_hh_num_in!K32)</f>
        <v>707.63776220138902</v>
      </c>
      <c r="L32" s="77">
        <f>IF(RES_hh_fec_in!L32=0,0,1000*11630*RES_hh_fec_in!L32/RES_hh_num_in!L32)</f>
        <v>703.24733466304906</v>
      </c>
      <c r="M32" s="77">
        <f>IF(RES_hh_fec_in!M32=0,0,1000*11630*RES_hh_fec_in!M32/RES_hh_num_in!M32)</f>
        <v>739.08463889147936</v>
      </c>
      <c r="N32" s="77">
        <f>IF(RES_hh_fec_in!N32=0,0,1000*11630*RES_hh_fec_in!N32/RES_hh_num_in!N32)</f>
        <v>685.44038685437533</v>
      </c>
      <c r="O32" s="77">
        <f>IF(RES_hh_fec_in!O32=0,0,1000*11630*RES_hh_fec_in!O32/RES_hh_num_in!O32)</f>
        <v>655.96241365054686</v>
      </c>
      <c r="P32" s="77">
        <f>IF(RES_hh_fec_in!P32=0,0,1000*11630*RES_hh_fec_in!P32/RES_hh_num_in!P32)</f>
        <v>645.14705570347076</v>
      </c>
      <c r="Q32" s="77">
        <f>IF(RES_hh_fec_in!Q32=0,0,1000*11630*RES_hh_fec_in!Q32/RES_hh_num_in!Q32)</f>
        <v>686.04256698274173</v>
      </c>
      <c r="R32" s="77">
        <f>IF(RES_hh_fec_in!R32=0,0,1000*11630*RES_hh_fec_in!R32/RES_hh_num_in!R32)</f>
        <v>684.1407853040588</v>
      </c>
      <c r="S32" s="77">
        <f>IF(RES_hh_fec_in!S32=0,0,1000*11630*RES_hh_fec_in!S32/RES_hh_num_in!S32)</f>
        <v>695.99960931206704</v>
      </c>
      <c r="T32" s="77">
        <f>IF(RES_hh_fec_in!T32=0,0,1000*11630*RES_hh_fec_in!T32/RES_hh_num_in!T32)</f>
        <v>670.63244683402093</v>
      </c>
      <c r="U32" s="77">
        <f>IF(RES_hh_fec_in!U32=0,0,1000*11630*RES_hh_fec_in!U32/RES_hh_num_in!U32)</f>
        <v>653.15701718565299</v>
      </c>
      <c r="V32" s="77">
        <f>IF(RES_hh_fec_in!V32=0,0,1000*11630*RES_hh_fec_in!V32/RES_hh_num_in!V32)</f>
        <v>675.68697675356407</v>
      </c>
      <c r="W32" s="77">
        <f>IF(RES_hh_fec_in!W32=0,0,1000*11630*RES_hh_fec_in!W32/RES_hh_num_in!W32)</f>
        <v>712.21194119422546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3672.7440879917503</v>
      </c>
      <c r="D3" s="65">
        <f>IF(RES_hh_tes_in!D3=0,0,1000*11630*RES_hh_tes_in!D3/RES_hh_num_in!D3)</f>
        <v>4180.8036662787945</v>
      </c>
      <c r="E3" s="65">
        <f>IF(RES_hh_tes_in!E3=0,0,1000*11630*RES_hh_tes_in!E3/RES_hh_num_in!E3)</f>
        <v>4293.5432783999613</v>
      </c>
      <c r="F3" s="65">
        <f>IF(RES_hh_tes_in!F3=0,0,1000*11630*RES_hh_tes_in!F3/RES_hh_num_in!F3)</f>
        <v>3981.7739352420808</v>
      </c>
      <c r="G3" s="65">
        <f>IF(RES_hh_tes_in!G3=0,0,1000*11630*RES_hh_tes_in!G3/RES_hh_num_in!G3)</f>
        <v>3986.9318280309826</v>
      </c>
      <c r="H3" s="65">
        <f>IF(RES_hh_tes_in!H3=0,0,1000*11630*RES_hh_tes_in!H3/RES_hh_num_in!H3)</f>
        <v>4121.5428177827307</v>
      </c>
      <c r="I3" s="65">
        <f>IF(RES_hh_tes_in!I3=0,0,1000*11630*RES_hh_tes_in!I3/RES_hh_num_in!I3)</f>
        <v>3905.0292544227191</v>
      </c>
      <c r="J3" s="65">
        <f>IF(RES_hh_tes_in!J3=0,0,1000*11630*RES_hh_tes_in!J3/RES_hh_num_in!J3)</f>
        <v>4050.2005905557689</v>
      </c>
      <c r="K3" s="65">
        <f>IF(RES_hh_tes_in!K3=0,0,1000*11630*RES_hh_tes_in!K3/RES_hh_num_in!K3)</f>
        <v>4126.016973828082</v>
      </c>
      <c r="L3" s="65">
        <f>IF(RES_hh_tes_in!L3=0,0,1000*11630*RES_hh_tes_in!L3/RES_hh_num_in!L3)</f>
        <v>4311.1641392672818</v>
      </c>
      <c r="M3" s="65">
        <f>IF(RES_hh_tes_in!M3=0,0,1000*11630*RES_hh_tes_in!M3/RES_hh_num_in!M3)</f>
        <v>4629.9547266791606</v>
      </c>
      <c r="N3" s="65">
        <f>IF(RES_hh_tes_in!N3=0,0,1000*11630*RES_hh_tes_in!N3/RES_hh_num_in!N3)</f>
        <v>4712.7168276043185</v>
      </c>
      <c r="O3" s="65">
        <f>IF(RES_hh_tes_in!O3=0,0,1000*11630*RES_hh_tes_in!O3/RES_hh_num_in!O3)</f>
        <v>4205.506317940899</v>
      </c>
      <c r="P3" s="65">
        <f>IF(RES_hh_tes_in!P3=0,0,1000*11630*RES_hh_tes_in!P3/RES_hh_num_in!P3)</f>
        <v>3986.9387709887269</v>
      </c>
      <c r="Q3" s="65">
        <f>IF(RES_hh_tes_in!Q3=0,0,1000*11630*RES_hh_tes_in!Q3/RES_hh_num_in!Q3)</f>
        <v>3757.907548732846</v>
      </c>
      <c r="R3" s="65">
        <f>IF(RES_hh_tes_in!R3=0,0,1000*11630*RES_hh_tes_in!R3/RES_hh_num_in!R3)</f>
        <v>3977.4530801799801</v>
      </c>
      <c r="S3" s="65">
        <f>IF(RES_hh_tes_in!S3=0,0,1000*11630*RES_hh_tes_in!S3/RES_hh_num_in!S3)</f>
        <v>3981.294162138759</v>
      </c>
      <c r="T3" s="65">
        <f>IF(RES_hh_tes_in!T3=0,0,1000*11630*RES_hh_tes_in!T3/RES_hh_num_in!T3)</f>
        <v>3684.161831996918</v>
      </c>
      <c r="U3" s="65">
        <f>IF(RES_hh_tes_in!U3=0,0,1000*11630*RES_hh_tes_in!U3/RES_hh_num_in!U3)</f>
        <v>3521.2814047101397</v>
      </c>
      <c r="V3" s="65">
        <f>IF(RES_hh_tes_in!V3=0,0,1000*11630*RES_hh_tes_in!V3/RES_hh_num_in!V3)</f>
        <v>3684.5662100739237</v>
      </c>
      <c r="W3" s="65">
        <f>IF(RES_hh_tes_in!W3=0,0,1000*11630*RES_hh_tes_in!W3/RES_hh_num_in!W3)</f>
        <v>3574.0015951544574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2457.1509736346461</v>
      </c>
      <c r="D4" s="69">
        <f>IF(RES_hh_tes_in!D4=0,0,1000*11630*RES_hh_tes_in!D4/RES_hh_num_in!D4)</f>
        <v>2925.6189734077439</v>
      </c>
      <c r="E4" s="69">
        <f>IF(RES_hh_tes_in!E4=0,0,1000*11630*RES_hh_tes_in!E4/RES_hh_num_in!E4)</f>
        <v>3038.8500779598908</v>
      </c>
      <c r="F4" s="69">
        <f>IF(RES_hh_tes_in!F4=0,0,1000*11630*RES_hh_tes_in!F4/RES_hh_num_in!F4)</f>
        <v>2745.1852099317484</v>
      </c>
      <c r="G4" s="69">
        <f>IF(RES_hh_tes_in!G4=0,0,1000*11630*RES_hh_tes_in!G4/RES_hh_num_in!G4)</f>
        <v>2694.5019431261776</v>
      </c>
      <c r="H4" s="69">
        <f>IF(RES_hh_tes_in!H4=0,0,1000*11630*RES_hh_tes_in!H4/RES_hh_num_in!H4)</f>
        <v>2807.6878367530753</v>
      </c>
      <c r="I4" s="69">
        <f>IF(RES_hh_tes_in!I4=0,0,1000*11630*RES_hh_tes_in!I4/RES_hh_num_in!I4)</f>
        <v>2540.804074502164</v>
      </c>
      <c r="J4" s="69">
        <f>IF(RES_hh_tes_in!J4=0,0,1000*11630*RES_hh_tes_in!J4/RES_hh_num_in!J4)</f>
        <v>2588.9010911969426</v>
      </c>
      <c r="K4" s="69">
        <f>IF(RES_hh_tes_in!K4=0,0,1000*11630*RES_hh_tes_in!K4/RES_hh_num_in!K4)</f>
        <v>2592.5665055053714</v>
      </c>
      <c r="L4" s="69">
        <f>IF(RES_hh_tes_in!L4=0,0,1000*11630*RES_hh_tes_in!L4/RES_hh_num_in!L4)</f>
        <v>2756.0812838152383</v>
      </c>
      <c r="M4" s="69">
        <f>IF(RES_hh_tes_in!M4=0,0,1000*11630*RES_hh_tes_in!M4/RES_hh_num_in!M4)</f>
        <v>3048.3802068598648</v>
      </c>
      <c r="N4" s="69">
        <f>IF(RES_hh_tes_in!N4=0,0,1000*11630*RES_hh_tes_in!N4/RES_hh_num_in!N4)</f>
        <v>3059.180846442368</v>
      </c>
      <c r="O4" s="69">
        <f>IF(RES_hh_tes_in!O4=0,0,1000*11630*RES_hh_tes_in!O4/RES_hh_num_in!O4)</f>
        <v>2789.8276077617552</v>
      </c>
      <c r="P4" s="69">
        <f>IF(RES_hh_tes_in!P4=0,0,1000*11630*RES_hh_tes_in!P4/RES_hh_num_in!P4)</f>
        <v>2556.3357169322135</v>
      </c>
      <c r="Q4" s="69">
        <f>IF(RES_hh_tes_in!Q4=0,0,1000*11630*RES_hh_tes_in!Q4/RES_hh_num_in!Q4)</f>
        <v>2316.6620219559636</v>
      </c>
      <c r="R4" s="69">
        <f>IF(RES_hh_tes_in!R4=0,0,1000*11630*RES_hh_tes_in!R4/RES_hh_num_in!R4)</f>
        <v>2371.4306779957637</v>
      </c>
      <c r="S4" s="69">
        <f>IF(RES_hh_tes_in!S4=0,0,1000*11630*RES_hh_tes_in!S4/RES_hh_num_in!S4)</f>
        <v>2359.0602917607562</v>
      </c>
      <c r="T4" s="69">
        <f>IF(RES_hh_tes_in!T4=0,0,1000*11630*RES_hh_tes_in!T4/RES_hh_num_in!T4)</f>
        <v>2138.5762246224072</v>
      </c>
      <c r="U4" s="69">
        <f>IF(RES_hh_tes_in!U4=0,0,1000*11630*RES_hh_tes_in!U4/RES_hh_num_in!U4)</f>
        <v>1970.5521419454042</v>
      </c>
      <c r="V4" s="69">
        <f>IF(RES_hh_tes_in!V4=0,0,1000*11630*RES_hh_tes_in!V4/RES_hh_num_in!V4)</f>
        <v>2092.5590741638421</v>
      </c>
      <c r="W4" s="69">
        <f>IF(RES_hh_tes_in!W4=0,0,1000*11630*RES_hh_tes_in!W4/RES_hh_num_in!W4)</f>
        <v>1905.6067156611441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1777.2456332418433</v>
      </c>
      <c r="D5" s="72">
        <f>IF(RES_hh_tes_in!D5=0,0,1000*11630*RES_hh_tes_in!D5/RES_hh_num_in!D5)</f>
        <v>3272.048342438934</v>
      </c>
      <c r="E5" s="72">
        <f>IF(RES_hh_tes_in!E5=0,0,1000*11630*RES_hh_tes_in!E5/RES_hh_num_in!E5)</f>
        <v>3812.1914656586837</v>
      </c>
      <c r="F5" s="72">
        <f>IF(RES_hh_tes_in!F5=0,0,1000*11630*RES_hh_tes_in!F5/RES_hh_num_in!F5)</f>
        <v>2820.5219331703101</v>
      </c>
      <c r="G5" s="72">
        <f>IF(RES_hh_tes_in!G5=0,0,1000*11630*RES_hh_tes_in!G5/RES_hh_num_in!G5)</f>
        <v>2550.8290813574267</v>
      </c>
      <c r="H5" s="72">
        <f>IF(RES_hh_tes_in!H5=0,0,1000*11630*RES_hh_tes_in!H5/RES_hh_num_in!H5)</f>
        <v>2860.9637801086301</v>
      </c>
      <c r="I5" s="72">
        <f>IF(RES_hh_tes_in!I5=0,0,1000*11630*RES_hh_tes_in!I5/RES_hh_num_in!I5)</f>
        <v>2625.2223326306766</v>
      </c>
      <c r="J5" s="72">
        <f>IF(RES_hh_tes_in!J5=0,0,1000*11630*RES_hh_tes_in!J5/RES_hh_num_in!J5)</f>
        <v>2618.2611024165681</v>
      </c>
      <c r="K5" s="72">
        <f>IF(RES_hh_tes_in!K5=0,0,1000*11630*RES_hh_tes_in!K5/RES_hh_num_in!K5)</f>
        <v>1931.514303875713</v>
      </c>
      <c r="L5" s="72">
        <f>IF(RES_hh_tes_in!L5=0,0,1000*11630*RES_hh_tes_in!L5/RES_hh_num_in!L5)</f>
        <v>2665.4784283564513</v>
      </c>
      <c r="M5" s="72">
        <f>IF(RES_hh_tes_in!M5=0,0,1000*11630*RES_hh_tes_in!M5/RES_hh_num_in!M5)</f>
        <v>3274.6142143944335</v>
      </c>
      <c r="N5" s="72">
        <f>IF(RES_hh_tes_in!N5=0,0,1000*11630*RES_hh_tes_in!N5/RES_hh_num_in!N5)</f>
        <v>3361.7248604275801</v>
      </c>
      <c r="O5" s="72">
        <f>IF(RES_hh_tes_in!O5=0,0,1000*11630*RES_hh_tes_in!O5/RES_hh_num_in!O5)</f>
        <v>2853.9045352004218</v>
      </c>
      <c r="P5" s="72">
        <f>IF(RES_hh_tes_in!P5=0,0,1000*11630*RES_hh_tes_in!P5/RES_hh_num_in!P5)</f>
        <v>0</v>
      </c>
      <c r="Q5" s="72">
        <f>IF(RES_hh_tes_in!Q5=0,0,1000*11630*RES_hh_tes_in!Q5/RES_hh_num_in!Q5)</f>
        <v>2152.7848604212177</v>
      </c>
      <c r="R5" s="72">
        <f>IF(RES_hh_tes_in!R5=0,0,1000*11630*RES_hh_tes_in!R5/RES_hh_num_in!R5)</f>
        <v>2394.950090286316</v>
      </c>
      <c r="S5" s="72">
        <f>IF(RES_hh_tes_in!S5=0,0,1000*11630*RES_hh_tes_in!S5/RES_hh_num_in!S5)</f>
        <v>2502.3207121890568</v>
      </c>
      <c r="T5" s="72">
        <f>IF(RES_hh_tes_in!T5=0,0,1000*11630*RES_hh_tes_in!T5/RES_hh_num_in!T5)</f>
        <v>0</v>
      </c>
      <c r="U5" s="72">
        <f>IF(RES_hh_tes_in!U5=0,0,1000*11630*RES_hh_tes_in!U5/RES_hh_num_in!U5)</f>
        <v>1777.1839291204285</v>
      </c>
      <c r="V5" s="72">
        <f>IF(RES_hh_tes_in!V5=0,0,1000*11630*RES_hh_tes_in!V5/RES_hh_num_in!V5)</f>
        <v>1670.4767165380972</v>
      </c>
      <c r="W5" s="72">
        <f>IF(RES_hh_tes_in!W5=0,0,1000*11630*RES_hh_tes_in!W5/RES_hh_num_in!W5)</f>
        <v>2161.6604428205742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2641.0618763640623</v>
      </c>
      <c r="D6" s="72">
        <f>IF(RES_hh_tes_in!D6=0,0,1000*11630*RES_hh_tes_in!D6/RES_hh_num_in!D6)</f>
        <v>0</v>
      </c>
      <c r="E6" s="72">
        <f>IF(RES_hh_tes_in!E6=0,0,1000*11630*RES_hh_tes_in!E6/RES_hh_num_in!E6)</f>
        <v>2746.7401662417774</v>
      </c>
      <c r="F6" s="72">
        <f>IF(RES_hh_tes_in!F6=0,0,1000*11630*RES_hh_tes_in!F6/RES_hh_num_in!F6)</f>
        <v>2747.8767139769725</v>
      </c>
      <c r="G6" s="72">
        <f>IF(RES_hh_tes_in!G6=0,0,1000*11630*RES_hh_tes_in!G6/RES_hh_num_in!G6)</f>
        <v>2675.9035293109214</v>
      </c>
      <c r="H6" s="72">
        <f>IF(RES_hh_tes_in!H6=0,0,1000*11630*RES_hh_tes_in!H6/RES_hh_num_in!H6)</f>
        <v>2599.1088487672901</v>
      </c>
      <c r="I6" s="72">
        <f>IF(RES_hh_tes_in!I6=0,0,1000*11630*RES_hh_tes_in!I6/RES_hh_num_in!I6)</f>
        <v>2544.2993266599169</v>
      </c>
      <c r="J6" s="72">
        <f>IF(RES_hh_tes_in!J6=0,0,1000*11630*RES_hh_tes_in!J6/RES_hh_num_in!J6)</f>
        <v>2355.5791125597193</v>
      </c>
      <c r="K6" s="72">
        <f>IF(RES_hh_tes_in!K6=0,0,1000*11630*RES_hh_tes_in!K6/RES_hh_num_in!K6)</f>
        <v>1450.5533901624876</v>
      </c>
      <c r="L6" s="72">
        <f>IF(RES_hh_tes_in!L6=0,0,1000*11630*RES_hh_tes_in!L6/RES_hh_num_in!L6)</f>
        <v>900.95243362828364</v>
      </c>
      <c r="M6" s="72">
        <f>IF(RES_hh_tes_in!M6=0,0,1000*11630*RES_hh_tes_in!M6/RES_hh_num_in!M6)</f>
        <v>4076.1944748146575</v>
      </c>
      <c r="N6" s="72">
        <f>IF(RES_hh_tes_in!N6=0,0,1000*11630*RES_hh_tes_in!N6/RES_hh_num_in!N6)</f>
        <v>2786.8128498753472</v>
      </c>
      <c r="O6" s="72">
        <f>IF(RES_hh_tes_in!O6=0,0,1000*11630*RES_hh_tes_in!O6/RES_hh_num_in!O6)</f>
        <v>2238.4705185857192</v>
      </c>
      <c r="P6" s="72">
        <f>IF(RES_hh_tes_in!P6=0,0,1000*11630*RES_hh_tes_in!P6/RES_hh_num_in!P6)</f>
        <v>1494.1966048156819</v>
      </c>
      <c r="Q6" s="72">
        <f>IF(RES_hh_tes_in!Q6=0,0,1000*11630*RES_hh_tes_in!Q6/RES_hh_num_in!Q6)</f>
        <v>4447.8225181732541</v>
      </c>
      <c r="R6" s="72">
        <f>IF(RES_hh_tes_in!R6=0,0,1000*11630*RES_hh_tes_in!R6/RES_hh_num_in!R6)</f>
        <v>3495.0117637688904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3401.0634481173015</v>
      </c>
      <c r="L7" s="72">
        <f>IF(RES_hh_tes_in!L7=0,0,1000*11630*RES_hh_tes_in!L7/RES_hh_num_in!L7)</f>
        <v>3580.4991517802587</v>
      </c>
      <c r="M7" s="72">
        <f>IF(RES_hh_tes_in!M7=0,0,1000*11630*RES_hh_tes_in!M7/RES_hh_num_in!M7)</f>
        <v>2096.7214338132108</v>
      </c>
      <c r="N7" s="72">
        <f>IF(RES_hh_tes_in!N7=0,0,1000*11630*RES_hh_tes_in!N7/RES_hh_num_in!N7)</f>
        <v>2656.9552561205955</v>
      </c>
      <c r="O7" s="72">
        <f>IF(RES_hh_tes_in!O7=0,0,1000*11630*RES_hh_tes_in!O7/RES_hh_num_in!O7)</f>
        <v>3170.7877378473631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2678.9866178883472</v>
      </c>
      <c r="D8" s="72">
        <f>IF(RES_hh_tes_in!D8=0,0,1000*11630*RES_hh_tes_in!D8/RES_hh_num_in!D8)</f>
        <v>1922.5746317395378</v>
      </c>
      <c r="E8" s="72">
        <f>IF(RES_hh_tes_in!E8=0,0,1000*11630*RES_hh_tes_in!E8/RES_hh_num_in!E8)</f>
        <v>2158.573012555531</v>
      </c>
      <c r="F8" s="72">
        <f>IF(RES_hh_tes_in!F8=0,0,1000*11630*RES_hh_tes_in!F8/RES_hh_num_in!F8)</f>
        <v>1929.859938537038</v>
      </c>
      <c r="G8" s="72">
        <f>IF(RES_hh_tes_in!G8=0,0,1000*11630*RES_hh_tes_in!G8/RES_hh_num_in!G8)</f>
        <v>2515.7277771209647</v>
      </c>
      <c r="H8" s="72">
        <f>IF(RES_hh_tes_in!H8=0,0,1000*11630*RES_hh_tes_in!H8/RES_hh_num_in!H8)</f>
        <v>2830.4312161655689</v>
      </c>
      <c r="I8" s="72">
        <f>IF(RES_hh_tes_in!I8=0,0,1000*11630*RES_hh_tes_in!I8/RES_hh_num_in!I8)</f>
        <v>2693.9496841508089</v>
      </c>
      <c r="J8" s="72">
        <f>IF(RES_hh_tes_in!J8=0,0,1000*11630*RES_hh_tes_in!J8/RES_hh_num_in!J8)</f>
        <v>2562.1061632843125</v>
      </c>
      <c r="K8" s="72">
        <f>IF(RES_hh_tes_in!K8=0,0,1000*11630*RES_hh_tes_in!K8/RES_hh_num_in!K8)</f>
        <v>2848.2590760416265</v>
      </c>
      <c r="L8" s="72">
        <f>IF(RES_hh_tes_in!L8=0,0,1000*11630*RES_hh_tes_in!L8/RES_hh_num_in!L8)</f>
        <v>2689.0238231185208</v>
      </c>
      <c r="M8" s="72">
        <f>IF(RES_hh_tes_in!M8=0,0,1000*11630*RES_hh_tes_in!M8/RES_hh_num_in!M8)</f>
        <v>3020.2713222245925</v>
      </c>
      <c r="N8" s="72">
        <f>IF(RES_hh_tes_in!N8=0,0,1000*11630*RES_hh_tes_in!N8/RES_hh_num_in!N8)</f>
        <v>3055.3101807884468</v>
      </c>
      <c r="O8" s="72">
        <f>IF(RES_hh_tes_in!O8=0,0,1000*11630*RES_hh_tes_in!O8/RES_hh_num_in!O8)</f>
        <v>2505.4720596382344</v>
      </c>
      <c r="P8" s="72">
        <f>IF(RES_hh_tes_in!P8=0,0,1000*11630*RES_hh_tes_in!P8/RES_hh_num_in!P8)</f>
        <v>2340.2565884311093</v>
      </c>
      <c r="Q8" s="72">
        <f>IF(RES_hh_tes_in!Q8=0,0,1000*11630*RES_hh_tes_in!Q8/RES_hh_num_in!Q8)</f>
        <v>2271.603598187573</v>
      </c>
      <c r="R8" s="72">
        <f>IF(RES_hh_tes_in!R8=0,0,1000*11630*RES_hh_tes_in!R8/RES_hh_num_in!R8)</f>
        <v>2282.2591983754082</v>
      </c>
      <c r="S8" s="72">
        <f>IF(RES_hh_tes_in!S8=0,0,1000*11630*RES_hh_tes_in!S8/RES_hh_num_in!S8)</f>
        <v>2321.8737275333265</v>
      </c>
      <c r="T8" s="72">
        <f>IF(RES_hh_tes_in!T8=0,0,1000*11630*RES_hh_tes_in!T8/RES_hh_num_in!T8)</f>
        <v>2220.5547137448621</v>
      </c>
      <c r="U8" s="72">
        <f>IF(RES_hh_tes_in!U8=0,0,1000*11630*RES_hh_tes_in!U8/RES_hh_num_in!U8)</f>
        <v>1955.4853585809906</v>
      </c>
      <c r="V8" s="72">
        <f>IF(RES_hh_tes_in!V8=0,0,1000*11630*RES_hh_tes_in!V8/RES_hh_num_in!V8)</f>
        <v>2080.9770428694096</v>
      </c>
      <c r="W8" s="72">
        <f>IF(RES_hh_tes_in!W8=0,0,1000*11630*RES_hh_tes_in!W8/RES_hh_num_in!W8)</f>
        <v>2075.3057378676954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2487.7859474745878</v>
      </c>
      <c r="D9" s="72">
        <f>IF(RES_hh_tes_in!D9=0,0,1000*11630*RES_hh_tes_in!D9/RES_hh_num_in!D9)</f>
        <v>2816.3106699576988</v>
      </c>
      <c r="E9" s="72">
        <f>IF(RES_hh_tes_in!E9=0,0,1000*11630*RES_hh_tes_in!E9/RES_hh_num_in!E9)</f>
        <v>2756.0650918968977</v>
      </c>
      <c r="F9" s="72">
        <f>IF(RES_hh_tes_in!F9=0,0,1000*11630*RES_hh_tes_in!F9/RES_hh_num_in!F9)</f>
        <v>2763.9555645707896</v>
      </c>
      <c r="G9" s="72">
        <f>IF(RES_hh_tes_in!G9=0,0,1000*11630*RES_hh_tes_in!G9/RES_hh_num_in!G9)</f>
        <v>2683.8328598273465</v>
      </c>
      <c r="H9" s="72">
        <f>IF(RES_hh_tes_in!H9=0,0,1000*11630*RES_hh_tes_in!H9/RES_hh_num_in!H9)</f>
        <v>2784.5017982073282</v>
      </c>
      <c r="I9" s="72">
        <f>IF(RES_hh_tes_in!I9=0,0,1000*11630*RES_hh_tes_in!I9/RES_hh_num_in!I9)</f>
        <v>2547.0678896346276</v>
      </c>
      <c r="J9" s="72">
        <f>IF(RES_hh_tes_in!J9=0,0,1000*11630*RES_hh_tes_in!J9/RES_hh_num_in!J9)</f>
        <v>2580.2086080278377</v>
      </c>
      <c r="K9" s="72">
        <f>IF(RES_hh_tes_in!K9=0,0,1000*11630*RES_hh_tes_in!K9/RES_hh_num_in!K9)</f>
        <v>2600.9834072589642</v>
      </c>
      <c r="L9" s="72">
        <f>IF(RES_hh_tes_in!L9=0,0,1000*11630*RES_hh_tes_in!L9/RES_hh_num_in!L9)</f>
        <v>2771.1812616111833</v>
      </c>
      <c r="M9" s="72">
        <f>IF(RES_hh_tes_in!M9=0,0,1000*11630*RES_hh_tes_in!M9/RES_hh_num_in!M9)</f>
        <v>2943.8392688110789</v>
      </c>
      <c r="N9" s="72">
        <f>IF(RES_hh_tes_in!N9=0,0,1000*11630*RES_hh_tes_in!N9/RES_hh_num_in!N9)</f>
        <v>2972.3728544355672</v>
      </c>
      <c r="O9" s="72">
        <f>IF(RES_hh_tes_in!O9=0,0,1000*11630*RES_hh_tes_in!O9/RES_hh_num_in!O9)</f>
        <v>2801.5514560470092</v>
      </c>
      <c r="P9" s="72">
        <f>IF(RES_hh_tes_in!P9=0,0,1000*11630*RES_hh_tes_in!P9/RES_hh_num_in!P9)</f>
        <v>2574.6217242923408</v>
      </c>
      <c r="Q9" s="72">
        <f>IF(RES_hh_tes_in!Q9=0,0,1000*11630*RES_hh_tes_in!Q9/RES_hh_num_in!Q9)</f>
        <v>2271.3160046567355</v>
      </c>
      <c r="R9" s="72">
        <f>IF(RES_hh_tes_in!R9=0,0,1000*11630*RES_hh_tes_in!R9/RES_hh_num_in!R9)</f>
        <v>2367.0959235410519</v>
      </c>
      <c r="S9" s="72">
        <f>IF(RES_hh_tes_in!S9=0,0,1000*11630*RES_hh_tes_in!S9/RES_hh_num_in!S9)</f>
        <v>2315.4864153814265</v>
      </c>
      <c r="T9" s="72">
        <f>IF(RES_hh_tes_in!T9=0,0,1000*11630*RES_hh_tes_in!T9/RES_hh_num_in!T9)</f>
        <v>2119.4342239230941</v>
      </c>
      <c r="U9" s="72">
        <f>IF(RES_hh_tes_in!U9=0,0,1000*11630*RES_hh_tes_in!U9/RES_hh_num_in!U9)</f>
        <v>1970.8045801753706</v>
      </c>
      <c r="V9" s="72">
        <f>IF(RES_hh_tes_in!V9=0,0,1000*11630*RES_hh_tes_in!V9/RES_hh_num_in!V9)</f>
        <v>2183.5787941679087</v>
      </c>
      <c r="W9" s="72">
        <f>IF(RES_hh_tes_in!W9=0,0,1000*11630*RES_hh_tes_in!W9/RES_hh_num_in!W9)</f>
        <v>1790.6641833563178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2599.1780356359309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3018.4153174135831</v>
      </c>
      <c r="F11" s="72">
        <f>IF(RES_hh_tes_in!F11=0,0,1000*11630*RES_hh_tes_in!F11/RES_hh_num_in!F11)</f>
        <v>2676.7728469449571</v>
      </c>
      <c r="G11" s="72">
        <f>IF(RES_hh_tes_in!G11=0,0,1000*11630*RES_hh_tes_in!G11/RES_hh_num_in!G11)</f>
        <v>2750.6533449861936</v>
      </c>
      <c r="H11" s="72">
        <f>IF(RES_hh_tes_in!H11=0,0,1000*11630*RES_hh_tes_in!H11/RES_hh_num_in!H11)</f>
        <v>2763.4023089384118</v>
      </c>
      <c r="I11" s="72">
        <f>IF(RES_hh_tes_in!I11=0,0,1000*11630*RES_hh_tes_in!I11/RES_hh_num_in!I11)</f>
        <v>2563.9257261452162</v>
      </c>
      <c r="J11" s="72">
        <f>IF(RES_hh_tes_in!J11=0,0,1000*11630*RES_hh_tes_in!J11/RES_hh_num_in!J11)</f>
        <v>2459.2786381678739</v>
      </c>
      <c r="K11" s="72">
        <f>IF(RES_hh_tes_in!K11=0,0,1000*11630*RES_hh_tes_in!K11/RES_hh_num_in!K11)</f>
        <v>2579.1918444550115</v>
      </c>
      <c r="L11" s="72">
        <f>IF(RES_hh_tes_in!L11=0,0,1000*11630*RES_hh_tes_in!L11/RES_hh_num_in!L11)</f>
        <v>2695.3060583940755</v>
      </c>
      <c r="M11" s="72">
        <f>IF(RES_hh_tes_in!M11=0,0,1000*11630*RES_hh_tes_in!M11/RES_hh_num_in!M11)</f>
        <v>2892.3421649798547</v>
      </c>
      <c r="N11" s="72">
        <f>IF(RES_hh_tes_in!N11=0,0,1000*11630*RES_hh_tes_in!N11/RES_hh_num_in!N11)</f>
        <v>3007.3830780543053</v>
      </c>
      <c r="O11" s="72">
        <f>IF(RES_hh_tes_in!O11=0,0,1000*11630*RES_hh_tes_in!O11/RES_hh_num_in!O11)</f>
        <v>2717.8511651394028</v>
      </c>
      <c r="P11" s="72">
        <f>IF(RES_hh_tes_in!P11=0,0,1000*11630*RES_hh_tes_in!P11/RES_hh_num_in!P11)</f>
        <v>2478.3581817751678</v>
      </c>
      <c r="Q11" s="72">
        <f>IF(RES_hh_tes_in!Q11=0,0,1000*11630*RES_hh_tes_in!Q11/RES_hh_num_in!Q11)</f>
        <v>2412.2311167820922</v>
      </c>
      <c r="R11" s="72">
        <f>IF(RES_hh_tes_in!R11=0,0,1000*11630*RES_hh_tes_in!R11/RES_hh_num_in!R11)</f>
        <v>2322.5708501023646</v>
      </c>
      <c r="S11" s="72">
        <f>IF(RES_hh_tes_in!S11=0,0,1000*11630*RES_hh_tes_in!S11/RES_hh_num_in!S11)</f>
        <v>2324.4269529485246</v>
      </c>
      <c r="T11" s="72">
        <f>IF(RES_hh_tes_in!T11=0,0,1000*11630*RES_hh_tes_in!T11/RES_hh_num_in!T11)</f>
        <v>2103.2314214169537</v>
      </c>
      <c r="U11" s="72">
        <f>IF(RES_hh_tes_in!U11=0,0,1000*11630*RES_hh_tes_in!U11/RES_hh_num_in!U11)</f>
        <v>1941.3523227166968</v>
      </c>
      <c r="V11" s="72">
        <f>IF(RES_hh_tes_in!V11=0,0,1000*11630*RES_hh_tes_in!V11/RES_hh_num_in!V11)</f>
        <v>2017.762380978357</v>
      </c>
      <c r="W11" s="72">
        <f>IF(RES_hh_tes_in!W11=0,0,1000*11630*RES_hh_tes_in!W11/RES_hh_num_in!W11)</f>
        <v>1869.7664130680671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0</v>
      </c>
      <c r="D12" s="72">
        <f>IF(RES_hh_tes_in!D12=0,0,1000*11630*RES_hh_tes_in!D12/RES_hh_num_in!D12)</f>
        <v>0</v>
      </c>
      <c r="E12" s="72">
        <f>IF(RES_hh_tes_in!E12=0,0,1000*11630*RES_hh_tes_in!E12/RES_hh_num_in!E12)</f>
        <v>0</v>
      </c>
      <c r="F12" s="72">
        <f>IF(RES_hh_tes_in!F12=0,0,1000*11630*RES_hh_tes_in!F12/RES_hh_num_in!F12)</f>
        <v>0</v>
      </c>
      <c r="G12" s="72">
        <f>IF(RES_hh_tes_in!G12=0,0,1000*11630*RES_hh_tes_in!G12/RES_hh_num_in!G12)</f>
        <v>0</v>
      </c>
      <c r="H12" s="72">
        <f>IF(RES_hh_tes_in!H12=0,0,1000*11630*RES_hh_tes_in!H12/RES_hh_num_in!H12)</f>
        <v>0</v>
      </c>
      <c r="I12" s="72">
        <f>IF(RES_hh_tes_in!I12=0,0,1000*11630*RES_hh_tes_in!I12/RES_hh_num_in!I12)</f>
        <v>0</v>
      </c>
      <c r="J12" s="72">
        <f>IF(RES_hh_tes_in!J12=0,0,1000*11630*RES_hh_tes_in!J12/RES_hh_num_in!J12)</f>
        <v>0</v>
      </c>
      <c r="K12" s="72">
        <f>IF(RES_hh_tes_in!K12=0,0,1000*11630*RES_hh_tes_in!K12/RES_hh_num_in!K12)</f>
        <v>0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0</v>
      </c>
      <c r="N12" s="72">
        <f>IF(RES_hh_tes_in!N12=0,0,1000*11630*RES_hh_tes_in!N12/RES_hh_num_in!N12)</f>
        <v>0</v>
      </c>
      <c r="O12" s="72">
        <f>IF(RES_hh_tes_in!O12=0,0,1000*11630*RES_hh_tes_in!O12/RES_hh_num_in!O12)</f>
        <v>0</v>
      </c>
      <c r="P12" s="72">
        <f>IF(RES_hh_tes_in!P12=0,0,1000*11630*RES_hh_tes_in!P12/RES_hh_num_in!P12)</f>
        <v>0</v>
      </c>
      <c r="Q12" s="72">
        <f>IF(RES_hh_tes_in!Q12=0,0,1000*11630*RES_hh_tes_in!Q12/RES_hh_num_in!Q12)</f>
        <v>0</v>
      </c>
      <c r="R12" s="72">
        <f>IF(RES_hh_tes_in!R12=0,0,1000*11630*RES_hh_tes_in!R12/RES_hh_num_in!R12)</f>
        <v>0</v>
      </c>
      <c r="S12" s="72">
        <f>IF(RES_hh_tes_in!S12=0,0,1000*11630*RES_hh_tes_in!S12/RES_hh_num_in!S12)</f>
        <v>0</v>
      </c>
      <c r="T12" s="72">
        <f>IF(RES_hh_tes_in!T12=0,0,1000*11630*RES_hh_tes_in!T12/RES_hh_num_in!T12)</f>
        <v>0</v>
      </c>
      <c r="U12" s="72">
        <f>IF(RES_hh_tes_in!U12=0,0,1000*11630*RES_hh_tes_in!U12/RES_hh_num_in!U12)</f>
        <v>0</v>
      </c>
      <c r="V12" s="72">
        <f>IF(RES_hh_tes_in!V12=0,0,1000*11630*RES_hh_tes_in!V12/RES_hh_num_in!V12)</f>
        <v>0</v>
      </c>
      <c r="W12" s="72">
        <f>IF(RES_hh_tes_in!W12=0,0,1000*11630*RES_hh_tes_in!W12/RES_hh_num_in!W12)</f>
        <v>0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3127.951260261787</v>
      </c>
      <c r="D13" s="74">
        <f>IF(RES_hh_tes_in!D13=0,0,1000*11630*RES_hh_tes_in!D13/RES_hh_num_in!D13)</f>
        <v>2615.5144331375545</v>
      </c>
      <c r="E13" s="74">
        <f>IF(RES_hh_tes_in!E13=0,0,1000*11630*RES_hh_tes_in!E13/RES_hh_num_in!E13)</f>
        <v>0</v>
      </c>
      <c r="F13" s="74">
        <f>IF(RES_hh_tes_in!F13=0,0,1000*11630*RES_hh_tes_in!F13/RES_hh_num_in!F13)</f>
        <v>0</v>
      </c>
      <c r="G13" s="74">
        <f>IF(RES_hh_tes_in!G13=0,0,1000*11630*RES_hh_tes_in!G13/RES_hh_num_in!G13)</f>
        <v>0</v>
      </c>
      <c r="H13" s="74">
        <f>IF(RES_hh_tes_in!H13=0,0,1000*11630*RES_hh_tes_in!H13/RES_hh_num_in!H13)</f>
        <v>2764.1598883158053</v>
      </c>
      <c r="I13" s="74">
        <f>IF(RES_hh_tes_in!I13=0,0,1000*11630*RES_hh_tes_in!I13/RES_hh_num_in!I13)</f>
        <v>2320.8613117510363</v>
      </c>
      <c r="J13" s="74">
        <f>IF(RES_hh_tes_in!J13=0,0,1000*11630*RES_hh_tes_in!J13/RES_hh_num_in!J13)</f>
        <v>2640.7575694058096</v>
      </c>
      <c r="K13" s="74">
        <f>IF(RES_hh_tes_in!K13=0,0,1000*11630*RES_hh_tes_in!K13/RES_hh_num_in!K13)</f>
        <v>2618.8386656819234</v>
      </c>
      <c r="L13" s="74">
        <f>IF(RES_hh_tes_in!L13=0,0,1000*11630*RES_hh_tes_in!L13/RES_hh_num_in!L13)</f>
        <v>2788.7492791667969</v>
      </c>
      <c r="M13" s="74">
        <f>IF(RES_hh_tes_in!M13=0,0,1000*11630*RES_hh_tes_in!M13/RES_hh_num_in!M13)</f>
        <v>3097.8459013234142</v>
      </c>
      <c r="N13" s="74">
        <f>IF(RES_hh_tes_in!N13=0,0,1000*11630*RES_hh_tes_in!N13/RES_hh_num_in!N13)</f>
        <v>3039.713179411408</v>
      </c>
      <c r="O13" s="74">
        <f>IF(RES_hh_tes_in!O13=0,0,1000*11630*RES_hh_tes_in!O13/RES_hh_num_in!O13)</f>
        <v>2727.4806522677263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2185.698881409769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1969.5266748379588</v>
      </c>
      <c r="U13" s="74">
        <f>IF(RES_hh_tes_in!U13=0,0,1000*11630*RES_hh_tes_in!U13/RES_hh_num_in!U13)</f>
        <v>1928.7891315075503</v>
      </c>
      <c r="V13" s="74">
        <f>IF(RES_hh_tes_in!V13=0,0,1000*11630*RES_hh_tes_in!V13/RES_hh_num_in!V13)</f>
        <v>1896.666417516499</v>
      </c>
      <c r="W13" s="74">
        <f>IF(RES_hh_tes_in!W13=0,0,1000*11630*RES_hh_tes_in!W13/RES_hh_num_in!W13)</f>
        <v>1853.9183623800836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18.107258182884799</v>
      </c>
      <c r="D14" s="76">
        <f>IF(RES_hh_tes_in!D14=0,0,1000*11630*RES_hh_tes_in!D14/RES_hh_num_in!D14)</f>
        <v>26.384426596058823</v>
      </c>
      <c r="E14" s="76">
        <f>IF(RES_hh_tes_in!E14=0,0,1000*11630*RES_hh_tes_in!E14/RES_hh_num_in!E14)</f>
        <v>26.660961697560232</v>
      </c>
      <c r="F14" s="76">
        <f>IF(RES_hh_tes_in!F14=0,0,1000*11630*RES_hh_tes_in!F14/RES_hh_num_in!F14)</f>
        <v>21.503167325931308</v>
      </c>
      <c r="G14" s="76">
        <f>IF(RES_hh_tes_in!G14=0,0,1000*11630*RES_hh_tes_in!G14/RES_hh_num_in!G14)</f>
        <v>20.578408859678852</v>
      </c>
      <c r="H14" s="76">
        <f>IF(RES_hh_tes_in!H14=0,0,1000*11630*RES_hh_tes_in!H14/RES_hh_num_in!H14)</f>
        <v>23.739830921897504</v>
      </c>
      <c r="I14" s="76">
        <f>IF(RES_hh_tes_in!I14=0,0,1000*11630*RES_hh_tes_in!I14/RES_hh_num_in!I14)</f>
        <v>21.535864256761421</v>
      </c>
      <c r="J14" s="76">
        <f>IF(RES_hh_tes_in!J14=0,0,1000*11630*RES_hh_tes_in!J14/RES_hh_num_in!J14)</f>
        <v>21.25392036640045</v>
      </c>
      <c r="K14" s="76">
        <f>IF(RES_hh_tes_in!K14=0,0,1000*11630*RES_hh_tes_in!K14/RES_hh_num_in!K14)</f>
        <v>19.880864955193793</v>
      </c>
      <c r="L14" s="76">
        <f>IF(RES_hh_tes_in!L14=0,0,1000*11630*RES_hh_tes_in!L14/RES_hh_num_in!L14)</f>
        <v>20.268136167857548</v>
      </c>
      <c r="M14" s="76">
        <f>IF(RES_hh_tes_in!M14=0,0,1000*11630*RES_hh_tes_in!M14/RES_hh_num_in!M14)</f>
        <v>21.400532626352778</v>
      </c>
      <c r="N14" s="76">
        <f>IF(RES_hh_tes_in!N14=0,0,1000*11630*RES_hh_tes_in!N14/RES_hh_num_in!N14)</f>
        <v>21.19130247126791</v>
      </c>
      <c r="O14" s="76">
        <f>IF(RES_hh_tes_in!O14=0,0,1000*11630*RES_hh_tes_in!O14/RES_hh_num_in!O14)</f>
        <v>18.839487611448583</v>
      </c>
      <c r="P14" s="76">
        <f>IF(RES_hh_tes_in!P14=0,0,1000*11630*RES_hh_tes_in!P14/RES_hh_num_in!P14)</f>
        <v>18.911714250638205</v>
      </c>
      <c r="Q14" s="76">
        <f>IF(RES_hh_tes_in!Q14=0,0,1000*11630*RES_hh_tes_in!Q14/RES_hh_num_in!Q14)</f>
        <v>17.589632392329072</v>
      </c>
      <c r="R14" s="76">
        <f>IF(RES_hh_tes_in!R14=0,0,1000*11630*RES_hh_tes_in!R14/RES_hh_num_in!R14)</f>
        <v>19.393811037582793</v>
      </c>
      <c r="S14" s="76">
        <f>IF(RES_hh_tes_in!S14=0,0,1000*11630*RES_hh_tes_in!S14/RES_hh_num_in!S14)</f>
        <v>19.601443322560794</v>
      </c>
      <c r="T14" s="76">
        <f>IF(RES_hh_tes_in!T14=0,0,1000*11630*RES_hh_tes_in!T14/RES_hh_num_in!T14)</f>
        <v>18.68523224065947</v>
      </c>
      <c r="U14" s="76">
        <f>IF(RES_hh_tes_in!U14=0,0,1000*11630*RES_hh_tes_in!U14/RES_hh_num_in!U14)</f>
        <v>17.028006148008245</v>
      </c>
      <c r="V14" s="76">
        <f>IF(RES_hh_tes_in!V14=0,0,1000*11630*RES_hh_tes_in!V14/RES_hh_num_in!V14)</f>
        <v>18.092006582542755</v>
      </c>
      <c r="W14" s="76">
        <f>IF(RES_hh_tes_in!W14=0,0,1000*11630*RES_hh_tes_in!W14/RES_hh_num_in!W14)</f>
        <v>16.725739583997743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66.971614131771474</v>
      </c>
      <c r="D15" s="69">
        <f t="shared" si="0"/>
        <v>58.22127352738999</v>
      </c>
      <c r="E15" s="69">
        <f t="shared" si="0"/>
        <v>65.912472529494806</v>
      </c>
      <c r="F15" s="69">
        <f t="shared" si="0"/>
        <v>42.541919409588466</v>
      </c>
      <c r="G15" s="69">
        <f t="shared" si="0"/>
        <v>44.250056182572905</v>
      </c>
      <c r="H15" s="69">
        <f t="shared" si="0"/>
        <v>53.479417928691845</v>
      </c>
      <c r="I15" s="69">
        <f t="shared" si="0"/>
        <v>97.738434640653637</v>
      </c>
      <c r="J15" s="69">
        <f t="shared" si="0"/>
        <v>115.54018382708105</v>
      </c>
      <c r="K15" s="69">
        <f t="shared" si="0"/>
        <v>128.58102151144607</v>
      </c>
      <c r="L15" s="69">
        <f t="shared" si="0"/>
        <v>141.13470614627772</v>
      </c>
      <c r="M15" s="69">
        <f t="shared" si="0"/>
        <v>94.575036390321515</v>
      </c>
      <c r="N15" s="69">
        <f t="shared" si="0"/>
        <v>264.78556242291052</v>
      </c>
      <c r="O15" s="69">
        <f t="shared" si="0"/>
        <v>87.077176087830722</v>
      </c>
      <c r="P15" s="69">
        <f t="shared" si="0"/>
        <v>119.83942076038348</v>
      </c>
      <c r="Q15" s="69">
        <f t="shared" si="0"/>
        <v>63.382167793860951</v>
      </c>
      <c r="R15" s="69">
        <f t="shared" si="0"/>
        <v>235.97864282846882</v>
      </c>
      <c r="S15" s="69">
        <f t="shared" si="0"/>
        <v>200.70210443725978</v>
      </c>
      <c r="T15" s="69">
        <f t="shared" si="0"/>
        <v>124.75344303332663</v>
      </c>
      <c r="U15" s="69">
        <f t="shared" si="0"/>
        <v>150.90389629311704</v>
      </c>
      <c r="V15" s="69">
        <f t="shared" si="0"/>
        <v>120.17936913965811</v>
      </c>
      <c r="W15" s="69">
        <f t="shared" si="0"/>
        <v>108.18438460149692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66.971614131771474</v>
      </c>
      <c r="D16" s="72">
        <f>IF(RES_hh_tes_in!D16=0,0,1000*11630*RES_hh_tes_in!D16/RES_hh_num_in!D$3)</f>
        <v>58.22127352738999</v>
      </c>
      <c r="E16" s="72">
        <f>IF(RES_hh_tes_in!E16=0,0,1000*11630*RES_hh_tes_in!E16/RES_hh_num_in!E$3)</f>
        <v>65.912472529494806</v>
      </c>
      <c r="F16" s="72">
        <f>IF(RES_hh_tes_in!F16=0,0,1000*11630*RES_hh_tes_in!F16/RES_hh_num_in!F$3)</f>
        <v>42.541919409588466</v>
      </c>
      <c r="G16" s="72">
        <f>IF(RES_hh_tes_in!G16=0,0,1000*11630*RES_hh_tes_in!G16/RES_hh_num_in!G$3)</f>
        <v>44.250056182572905</v>
      </c>
      <c r="H16" s="72">
        <f>IF(RES_hh_tes_in!H16=0,0,1000*11630*RES_hh_tes_in!H16/RES_hh_num_in!H$3)</f>
        <v>53.479417928691845</v>
      </c>
      <c r="I16" s="72">
        <f>IF(RES_hh_tes_in!I16=0,0,1000*11630*RES_hh_tes_in!I16/RES_hh_num_in!I$3)</f>
        <v>97.738434640653637</v>
      </c>
      <c r="J16" s="72">
        <f>IF(RES_hh_tes_in!J16=0,0,1000*11630*RES_hh_tes_in!J16/RES_hh_num_in!J$3)</f>
        <v>115.54018382708105</v>
      </c>
      <c r="K16" s="72">
        <f>IF(RES_hh_tes_in!K16=0,0,1000*11630*RES_hh_tes_in!K16/RES_hh_num_in!K$3)</f>
        <v>128.58102151144607</v>
      </c>
      <c r="L16" s="72">
        <f>IF(RES_hh_tes_in!L16=0,0,1000*11630*RES_hh_tes_in!L16/RES_hh_num_in!L$3)</f>
        <v>141.13470614627772</v>
      </c>
      <c r="M16" s="72">
        <f>IF(RES_hh_tes_in!M16=0,0,1000*11630*RES_hh_tes_in!M16/RES_hh_num_in!M$3)</f>
        <v>94.575036390321515</v>
      </c>
      <c r="N16" s="72">
        <f>IF(RES_hh_tes_in!N16=0,0,1000*11630*RES_hh_tes_in!N16/RES_hh_num_in!N$3)</f>
        <v>264.78556242291052</v>
      </c>
      <c r="O16" s="72">
        <f>IF(RES_hh_tes_in!O16=0,0,1000*11630*RES_hh_tes_in!O16/RES_hh_num_in!O$3)</f>
        <v>87.077176087830722</v>
      </c>
      <c r="P16" s="72">
        <f>IF(RES_hh_tes_in!P16=0,0,1000*11630*RES_hh_tes_in!P16/RES_hh_num_in!P$3)</f>
        <v>119.83942076038348</v>
      </c>
      <c r="Q16" s="72">
        <f>IF(RES_hh_tes_in!Q16=0,0,1000*11630*RES_hh_tes_in!Q16/RES_hh_num_in!Q$3)</f>
        <v>63.382167793860951</v>
      </c>
      <c r="R16" s="72">
        <f>IF(RES_hh_tes_in!R16=0,0,1000*11630*RES_hh_tes_in!R16/RES_hh_num_in!R$3)</f>
        <v>235.97864282846882</v>
      </c>
      <c r="S16" s="72">
        <f>IF(RES_hh_tes_in!S16=0,0,1000*11630*RES_hh_tes_in!S16/RES_hh_num_in!S$3)</f>
        <v>200.70210443725978</v>
      </c>
      <c r="T16" s="72">
        <f>IF(RES_hh_tes_in!T16=0,0,1000*11630*RES_hh_tes_in!T16/RES_hh_num_in!T$3)</f>
        <v>124.75344303332663</v>
      </c>
      <c r="U16" s="72">
        <f>IF(RES_hh_tes_in!U16=0,0,1000*11630*RES_hh_tes_in!U16/RES_hh_num_in!U$3)</f>
        <v>150.90389629311704</v>
      </c>
      <c r="V16" s="72">
        <f>IF(RES_hh_tes_in!V16=0,0,1000*11630*RES_hh_tes_in!V16/RES_hh_num_in!V$3)</f>
        <v>120.17936913965811</v>
      </c>
      <c r="W16" s="72">
        <f>IF(RES_hh_tes_in!W16=0,0,1000*11630*RES_hh_tes_in!W16/RES_hh_num_in!W$3)</f>
        <v>108.18438460149692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688.19692501672876</v>
      </c>
      <c r="D17" s="69">
        <f>IF(RES_hh_tes_in!D17=0,0,1000*11630*RES_hh_tes_in!D17/RES_hh_num_in!D17)</f>
        <v>743.01970637995259</v>
      </c>
      <c r="E17" s="69">
        <f>IF(RES_hh_tes_in!E17=0,0,1000*11630*RES_hh_tes_in!E17/RES_hh_num_in!E17)</f>
        <v>717.65695284792503</v>
      </c>
      <c r="F17" s="69">
        <f>IF(RES_hh_tes_in!F17=0,0,1000*11630*RES_hh_tes_in!F17/RES_hh_num_in!F17)</f>
        <v>703.29555260709253</v>
      </c>
      <c r="G17" s="69">
        <f>IF(RES_hh_tes_in!G17=0,0,1000*11630*RES_hh_tes_in!G17/RES_hh_num_in!G17)</f>
        <v>756.03965789745348</v>
      </c>
      <c r="H17" s="69">
        <f>IF(RES_hh_tes_in!H17=0,0,1000*11630*RES_hh_tes_in!H17/RES_hh_num_in!H17)</f>
        <v>757.4433826566534</v>
      </c>
      <c r="I17" s="69">
        <f>IF(RES_hh_tes_in!I17=0,0,1000*11630*RES_hh_tes_in!I17/RES_hh_num_in!I17)</f>
        <v>749.79378943218842</v>
      </c>
      <c r="J17" s="69">
        <f>IF(RES_hh_tes_in!J17=0,0,1000*11630*RES_hh_tes_in!J17/RES_hh_num_in!J17)</f>
        <v>823.21312007669997</v>
      </c>
      <c r="K17" s="69">
        <f>IF(RES_hh_tes_in!K17=0,0,1000*11630*RES_hh_tes_in!K17/RES_hh_num_in!K17)</f>
        <v>870.8039551831082</v>
      </c>
      <c r="L17" s="69">
        <f>IF(RES_hh_tes_in!L17=0,0,1000*11630*RES_hh_tes_in!L17/RES_hh_num_in!L17)</f>
        <v>891.21732169097231</v>
      </c>
      <c r="M17" s="69">
        <f>IF(RES_hh_tes_in!M17=0,0,1000*11630*RES_hh_tes_in!M17/RES_hh_num_in!M17)</f>
        <v>923.19214438523022</v>
      </c>
      <c r="N17" s="69">
        <f>IF(RES_hh_tes_in!N17=0,0,1000*11630*RES_hh_tes_in!N17/RES_hh_num_in!N17)</f>
        <v>864.05543653330267</v>
      </c>
      <c r="O17" s="69">
        <f>IF(RES_hh_tes_in!O17=0,0,1000*11630*RES_hh_tes_in!O17/RES_hh_num_in!O17)</f>
        <v>825.93158363297914</v>
      </c>
      <c r="P17" s="69">
        <f>IF(RES_hh_tes_in!P17=0,0,1000*11630*RES_hh_tes_in!P17/RES_hh_num_in!P17)</f>
        <v>820.08428989831805</v>
      </c>
      <c r="Q17" s="69">
        <f>IF(RES_hh_tes_in!Q17=0,0,1000*11630*RES_hh_tes_in!Q17/RES_hh_num_in!Q17)</f>
        <v>824.54101517667675</v>
      </c>
      <c r="R17" s="69">
        <f>IF(RES_hh_tes_in!R17=0,0,1000*11630*RES_hh_tes_in!R17/RES_hh_num_in!R17)</f>
        <v>822.19535360954592</v>
      </c>
      <c r="S17" s="69">
        <f>IF(RES_hh_tes_in!S17=0,0,1000*11630*RES_hh_tes_in!S17/RES_hh_num_in!S17)</f>
        <v>859.53350514727435</v>
      </c>
      <c r="T17" s="69">
        <f>IF(RES_hh_tes_in!T17=0,0,1000*11630*RES_hh_tes_in!T17/RES_hh_num_in!T17)</f>
        <v>866.28533477368705</v>
      </c>
      <c r="U17" s="69">
        <f>IF(RES_hh_tes_in!U17=0,0,1000*11630*RES_hh_tes_in!U17/RES_hh_num_in!U17)</f>
        <v>851.43405647890791</v>
      </c>
      <c r="V17" s="69">
        <f>IF(RES_hh_tes_in!V17=0,0,1000*11630*RES_hh_tes_in!V17/RES_hh_num_in!V17)</f>
        <v>891.58743242843491</v>
      </c>
      <c r="W17" s="69">
        <f>IF(RES_hh_tes_in!W17=0,0,1000*11630*RES_hh_tes_in!W17/RES_hh_num_in!W17)</f>
        <v>945.70759725935295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580.90801211885992</v>
      </c>
      <c r="D18" s="72">
        <f>IF(RES_hh_tes_in!D18=0,0,1000*11630*RES_hh_tes_in!D18/RES_hh_num_in!D18)</f>
        <v>744.57961624009147</v>
      </c>
      <c r="E18" s="72">
        <f>IF(RES_hh_tes_in!E18=0,0,1000*11630*RES_hh_tes_in!E18/RES_hh_num_in!E18)</f>
        <v>788.56116878409159</v>
      </c>
      <c r="F18" s="72">
        <f>IF(RES_hh_tes_in!F18=0,0,1000*11630*RES_hh_tes_in!F18/RES_hh_num_in!F18)</f>
        <v>695.43830463903294</v>
      </c>
      <c r="G18" s="72">
        <f>IF(RES_hh_tes_in!G18=0,0,1000*11630*RES_hh_tes_in!G18/RES_hh_num_in!G18)</f>
        <v>720.90326457944423</v>
      </c>
      <c r="H18" s="72">
        <f>IF(RES_hh_tes_in!H18=0,0,1000*11630*RES_hh_tes_in!H18/RES_hh_num_in!H18)</f>
        <v>775.80104205594819</v>
      </c>
      <c r="I18" s="72">
        <f>IF(RES_hh_tes_in!I18=0,0,1000*11630*RES_hh_tes_in!I18/RES_hh_num_in!I18)</f>
        <v>785.1994509739917</v>
      </c>
      <c r="J18" s="72">
        <f>IF(RES_hh_tes_in!J18=0,0,1000*11630*RES_hh_tes_in!J18/RES_hh_num_in!J18)</f>
        <v>852.73622618689524</v>
      </c>
      <c r="K18" s="72">
        <f>IF(RES_hh_tes_in!K18=0,0,1000*11630*RES_hh_tes_in!K18/RES_hh_num_in!K18)</f>
        <v>660.85006397452298</v>
      </c>
      <c r="L18" s="72">
        <f>IF(RES_hh_tes_in!L18=0,0,1000*11630*RES_hh_tes_in!L18/RES_hh_num_in!L18)</f>
        <v>887.85805281737635</v>
      </c>
      <c r="M18" s="72">
        <f>IF(RES_hh_tes_in!M18=0,0,1000*11630*RES_hh_tes_in!M18/RES_hh_num_in!M18)</f>
        <v>1094.3406406055383</v>
      </c>
      <c r="N18" s="72">
        <f>IF(RES_hh_tes_in!N18=0,0,1000*11630*RES_hh_tes_in!N18/RES_hh_num_in!N18)</f>
        <v>1060.312808142482</v>
      </c>
      <c r="O18" s="72">
        <f>IF(RES_hh_tes_in!O18=0,0,1000*11630*RES_hh_tes_in!O18/RES_hh_num_in!O18)</f>
        <v>894.17201597687347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805.28179595603797</v>
      </c>
      <c r="R18" s="72">
        <f>IF(RES_hh_tes_in!R18=0,0,1000*11630*RES_hh_tes_in!R18/RES_hh_num_in!R18)</f>
        <v>881.68598216813268</v>
      </c>
      <c r="S18" s="72">
        <f>IF(RES_hh_tes_in!S18=0,0,1000*11630*RES_hh_tes_in!S18/RES_hh_num_in!S18)</f>
        <v>947.91976220067613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754.37832486598268</v>
      </c>
      <c r="V18" s="72">
        <f>IF(RES_hh_tes_in!V18=0,0,1000*11630*RES_hh_tes_in!V18/RES_hh_num_in!V18)</f>
        <v>753.90213573438871</v>
      </c>
      <c r="W18" s="72">
        <f>IF(RES_hh_tes_in!W18=0,0,1000*11630*RES_hh_tes_in!W18/RES_hh_num_in!W18)</f>
        <v>1080.5458061551856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719.00791855038801</v>
      </c>
      <c r="D19" s="72">
        <f>IF(RES_hh_tes_in!D19=0,0,1000*11630*RES_hh_tes_in!D19/RES_hh_num_in!D19)</f>
        <v>684.13293288238128</v>
      </c>
      <c r="E19" s="72">
        <f>IF(RES_hh_tes_in!E19=0,0,1000*11630*RES_hh_tes_in!E19/RES_hh_num_in!E19)</f>
        <v>707.02753320155216</v>
      </c>
      <c r="F19" s="72">
        <f>IF(RES_hh_tes_in!F19=0,0,1000*11630*RES_hh_tes_in!F19/RES_hh_num_in!F19)</f>
        <v>717.84033423912479</v>
      </c>
      <c r="G19" s="72">
        <f>IF(RES_hh_tes_in!G19=0,0,1000*11630*RES_hh_tes_in!G19/RES_hh_num_in!G19)</f>
        <v>736.57268873782186</v>
      </c>
      <c r="H19" s="72">
        <f>IF(RES_hh_tes_in!H19=0,0,1000*11630*RES_hh_tes_in!H19/RES_hh_num_in!H19)</f>
        <v>759.39244366835419</v>
      </c>
      <c r="I19" s="72">
        <f>IF(RES_hh_tes_in!I19=0,0,1000*11630*RES_hh_tes_in!I19/RES_hh_num_in!I19)</f>
        <v>777.40386573781291</v>
      </c>
      <c r="J19" s="72">
        <f>IF(RES_hh_tes_in!J19=0,0,1000*11630*RES_hh_tes_in!J19/RES_hh_num_in!J19)</f>
        <v>813.28912219016104</v>
      </c>
      <c r="K19" s="72">
        <f>IF(RES_hh_tes_in!K19=0,0,1000*11630*RES_hh_tes_in!K19/RES_hh_num_in!K19)</f>
        <v>852.99005748231116</v>
      </c>
      <c r="L19" s="72">
        <f>IF(RES_hh_tes_in!L19=0,0,1000*11630*RES_hh_tes_in!L19/RES_hh_num_in!L19)</f>
        <v>877.12523453012238</v>
      </c>
      <c r="M19" s="72">
        <f>IF(RES_hh_tes_in!M19=0,0,1000*11630*RES_hh_tes_in!M19/RES_hh_num_in!M19)</f>
        <v>916.14363351749739</v>
      </c>
      <c r="N19" s="72">
        <f>IF(RES_hh_tes_in!N19=0,0,1000*11630*RES_hh_tes_in!N19/RES_hh_num_in!N19)</f>
        <v>878.60508195681143</v>
      </c>
      <c r="O19" s="72">
        <f>IF(RES_hh_tes_in!O19=0,0,1000*11630*RES_hh_tes_in!O19/RES_hh_num_in!O19)</f>
        <v>839.87460294693233</v>
      </c>
      <c r="P19" s="72">
        <f>IF(RES_hh_tes_in!P19=0,0,1000*11630*RES_hh_tes_in!P19/RES_hh_num_in!P19)</f>
        <v>850.54897072495612</v>
      </c>
      <c r="Q19" s="72">
        <f>IF(RES_hh_tes_in!Q19=0,0,1000*11630*RES_hh_tes_in!Q19/RES_hh_num_in!Q19)</f>
        <v>850.88291291507062</v>
      </c>
      <c r="R19" s="72">
        <f>IF(RES_hh_tes_in!R19=0,0,1000*11630*RES_hh_tes_in!R19/RES_hh_num_in!R19)</f>
        <v>791.10523295922894</v>
      </c>
      <c r="S19" s="72">
        <f>IF(RES_hh_tes_in!S19=0,0,1000*11630*RES_hh_tes_in!S19/RES_hh_num_in!S19)</f>
        <v>819.45631528792228</v>
      </c>
      <c r="T19" s="72">
        <f>IF(RES_hh_tes_in!T19=0,0,1000*11630*RES_hh_tes_in!T19/RES_hh_num_in!T19)</f>
        <v>846.97210545303369</v>
      </c>
      <c r="U19" s="72">
        <f>IF(RES_hh_tes_in!U19=0,0,1000*11630*RES_hh_tes_in!U19/RES_hh_num_in!U19)</f>
        <v>829.51377969187604</v>
      </c>
      <c r="V19" s="72">
        <f>IF(RES_hh_tes_in!V19=0,0,1000*11630*RES_hh_tes_in!V19/RES_hh_num_in!V19)</f>
        <v>897.28563161433851</v>
      </c>
      <c r="W19" s="72">
        <f>IF(RES_hh_tes_in!W19=0,0,1000*11630*RES_hh_tes_in!W19/RES_hh_num_in!W19)</f>
        <v>945.24555703100032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786.40724495513382</v>
      </c>
      <c r="D21" s="72">
        <f>IF(RES_hh_tes_in!D21=0,0,1000*11630*RES_hh_tes_in!D21/RES_hh_num_in!D21)</f>
        <v>475.13380627045098</v>
      </c>
      <c r="E21" s="72">
        <f>IF(RES_hh_tes_in!E21=0,0,1000*11630*RES_hh_tes_in!E21/RES_hh_num_in!E21)</f>
        <v>492.04321903840031</v>
      </c>
      <c r="F21" s="72">
        <f>IF(RES_hh_tes_in!F21=0,0,1000*11630*RES_hh_tes_in!F21/RES_hh_num_in!F21)</f>
        <v>498.34290536882185</v>
      </c>
      <c r="G21" s="72">
        <f>IF(RES_hh_tes_in!G21=0,0,1000*11630*RES_hh_tes_in!G21/RES_hh_num_in!G21)</f>
        <v>700.18202040657093</v>
      </c>
      <c r="H21" s="72">
        <f>IF(RES_hh_tes_in!H21=0,0,1000*11630*RES_hh_tes_in!H21/RES_hh_num_in!H21)</f>
        <v>755.96269020692353</v>
      </c>
      <c r="I21" s="72">
        <f>IF(RES_hh_tes_in!I21=0,0,1000*11630*RES_hh_tes_in!I21/RES_hh_num_in!I21)</f>
        <v>787.68020597563134</v>
      </c>
      <c r="J21" s="72">
        <f>IF(RES_hh_tes_in!J21=0,0,1000*11630*RES_hh_tes_in!J21/RES_hh_num_in!J21)</f>
        <v>814.22130611748457</v>
      </c>
      <c r="K21" s="72">
        <f>IF(RES_hh_tes_in!K21=0,0,1000*11630*RES_hh_tes_in!K21/RES_hh_num_in!K21)</f>
        <v>980.41041003096825</v>
      </c>
      <c r="L21" s="72">
        <f>IF(RES_hh_tes_in!L21=0,0,1000*11630*RES_hh_tes_in!L21/RES_hh_num_in!L21)</f>
        <v>860.05850243056636</v>
      </c>
      <c r="M21" s="72">
        <f>IF(RES_hh_tes_in!M21=0,0,1000*11630*RES_hh_tes_in!M21/RES_hh_num_in!M21)</f>
        <v>928.7070135472444</v>
      </c>
      <c r="N21" s="72">
        <f>IF(RES_hh_tes_in!N21=0,0,1000*11630*RES_hh_tes_in!N21/RES_hh_num_in!N21)</f>
        <v>0</v>
      </c>
      <c r="O21" s="72">
        <f>IF(RES_hh_tes_in!O21=0,0,1000*11630*RES_hh_tes_in!O21/RES_hh_num_in!O21)</f>
        <v>738.0564128279176</v>
      </c>
      <c r="P21" s="72">
        <f>IF(RES_hh_tes_in!P21=0,0,1000*11630*RES_hh_tes_in!P21/RES_hh_num_in!P21)</f>
        <v>665.51126228775615</v>
      </c>
      <c r="Q21" s="72">
        <f>IF(RES_hh_tes_in!Q21=0,0,1000*11630*RES_hh_tes_in!Q21/RES_hh_num_in!Q21)</f>
        <v>883.57157644991548</v>
      </c>
      <c r="R21" s="72">
        <f>IF(RES_hh_tes_in!R21=0,0,1000*11630*RES_hh_tes_in!R21/RES_hh_num_in!R21)</f>
        <v>866.88602330438823</v>
      </c>
      <c r="S21" s="72">
        <f>IF(RES_hh_tes_in!S21=0,0,1000*11630*RES_hh_tes_in!S21/RES_hh_num_in!S21)</f>
        <v>814.70929116519437</v>
      </c>
      <c r="T21" s="72">
        <f>IF(RES_hh_tes_in!T21=0,0,1000*11630*RES_hh_tes_in!T21/RES_hh_num_in!T21)</f>
        <v>880.3662376301196</v>
      </c>
      <c r="U21" s="72">
        <f>IF(RES_hh_tes_in!U21=0,0,1000*11630*RES_hh_tes_in!U21/RES_hh_num_in!U21)</f>
        <v>862.25564945442784</v>
      </c>
      <c r="V21" s="72">
        <f>IF(RES_hh_tes_in!V21=0,0,1000*11630*RES_hh_tes_in!V21/RES_hh_num_in!V21)</f>
        <v>900.71868631662232</v>
      </c>
      <c r="W21" s="72">
        <f>IF(RES_hh_tes_in!W21=0,0,1000*11630*RES_hh_tes_in!W21/RES_hh_num_in!W21)</f>
        <v>963.85583226085896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723.08506286597105</v>
      </c>
      <c r="D22" s="72">
        <f>IF(RES_hh_tes_in!D22=0,0,1000*11630*RES_hh_tes_in!D22/RES_hh_num_in!D22)</f>
        <v>704.95270446231189</v>
      </c>
      <c r="E22" s="72">
        <f>IF(RES_hh_tes_in!E22=0,0,1000*11630*RES_hh_tes_in!E22/RES_hh_num_in!E22)</f>
        <v>659.91838492103057</v>
      </c>
      <c r="F22" s="72">
        <f>IF(RES_hh_tes_in!F22=0,0,1000*11630*RES_hh_tes_in!F22/RES_hh_num_in!F22)</f>
        <v>736.05705669342956</v>
      </c>
      <c r="G22" s="72">
        <f>IF(RES_hh_tes_in!G22=0,0,1000*11630*RES_hh_tes_in!G22/RES_hh_num_in!G22)</f>
        <v>748.75941499541443</v>
      </c>
      <c r="H22" s="72">
        <f>IF(RES_hh_tes_in!H22=0,0,1000*11630*RES_hh_tes_in!H22/RES_hh_num_in!H22)</f>
        <v>737.72129736620786</v>
      </c>
      <c r="I22" s="72">
        <f>IF(RES_hh_tes_in!I22=0,0,1000*11630*RES_hh_tes_in!I22/RES_hh_num_in!I22)</f>
        <v>753.18101086681065</v>
      </c>
      <c r="J22" s="72">
        <f>IF(RES_hh_tes_in!J22=0,0,1000*11630*RES_hh_tes_in!J22/RES_hh_num_in!J22)</f>
        <v>820.30943499138402</v>
      </c>
      <c r="K22" s="72">
        <f>IF(RES_hh_tes_in!K22=0,0,1000*11630*RES_hh_tes_in!K22/RES_hh_num_in!K22)</f>
        <v>882.22085427287266</v>
      </c>
      <c r="L22" s="72">
        <f>IF(RES_hh_tes_in!L22=0,0,1000*11630*RES_hh_tes_in!L22/RES_hh_num_in!L22)</f>
        <v>891.03910457351799</v>
      </c>
      <c r="M22" s="72">
        <f>IF(RES_hh_tes_in!M22=0,0,1000*11630*RES_hh_tes_in!M22/RES_hh_num_in!M22)</f>
        <v>925.68986149113664</v>
      </c>
      <c r="N22" s="72">
        <f>IF(RES_hh_tes_in!N22=0,0,1000*11630*RES_hh_tes_in!N22/RES_hh_num_in!N22)</f>
        <v>936.46830987057717</v>
      </c>
      <c r="O22" s="72">
        <f>IF(RES_hh_tes_in!O22=0,0,1000*11630*RES_hh_tes_in!O22/RES_hh_num_in!O22)</f>
        <v>932.18994385853057</v>
      </c>
      <c r="P22" s="72">
        <f>IF(RES_hh_tes_in!P22=0,0,1000*11630*RES_hh_tes_in!P22/RES_hh_num_in!P22)</f>
        <v>925.40173801813603</v>
      </c>
      <c r="Q22" s="72">
        <f>IF(RES_hh_tes_in!Q22=0,0,1000*11630*RES_hh_tes_in!Q22/RES_hh_num_in!Q22)</f>
        <v>725.24639722027052</v>
      </c>
      <c r="R22" s="72">
        <f>IF(RES_hh_tes_in!R22=0,0,1000*11630*RES_hh_tes_in!R22/RES_hh_num_in!R22)</f>
        <v>810.47171367413432</v>
      </c>
      <c r="S22" s="72">
        <f>IF(RES_hh_tes_in!S22=0,0,1000*11630*RES_hh_tes_in!S22/RES_hh_num_in!S22)</f>
        <v>855.63358035725298</v>
      </c>
      <c r="T22" s="72">
        <f>IF(RES_hh_tes_in!T22=0,0,1000*11630*RES_hh_tes_in!T22/RES_hh_num_in!T22)</f>
        <v>840.64075535975383</v>
      </c>
      <c r="U22" s="72">
        <f>IF(RES_hh_tes_in!U22=0,0,1000*11630*RES_hh_tes_in!U22/RES_hh_num_in!U22)</f>
        <v>818.45849930584075</v>
      </c>
      <c r="V22" s="72">
        <f>IF(RES_hh_tes_in!V22=0,0,1000*11630*RES_hh_tes_in!V22/RES_hh_num_in!V22)</f>
        <v>982.00720890696061</v>
      </c>
      <c r="W22" s="72">
        <f>IF(RES_hh_tes_in!W22=0,0,1000*11630*RES_hh_tes_in!W22/RES_hh_num_in!W22)</f>
        <v>880.06910135006729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766.47333283589649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691.30424328948163</v>
      </c>
      <c r="F24" s="72">
        <f>IF(RES_hh_tes_in!F24=0,0,1000*11630*RES_hh_tes_in!F24/RES_hh_num_in!F24)</f>
        <v>716.3806999829111</v>
      </c>
      <c r="G24" s="72">
        <f>IF(RES_hh_tes_in!G24=0,0,1000*11630*RES_hh_tes_in!G24/RES_hh_num_in!G24)</f>
        <v>782.9895476136453</v>
      </c>
      <c r="H24" s="72">
        <f>IF(RES_hh_tes_in!H24=0,0,1000*11630*RES_hh_tes_in!H24/RES_hh_num_in!H24)</f>
        <v>751.49603683935459</v>
      </c>
      <c r="I24" s="72">
        <f>IF(RES_hh_tes_in!I24=0,0,1000*11630*RES_hh_tes_in!I24/RES_hh_num_in!I24)</f>
        <v>761.67734578017166</v>
      </c>
      <c r="J24" s="72">
        <f>IF(RES_hh_tes_in!J24=0,0,1000*11630*RES_hh_tes_in!J24/RES_hh_num_in!J24)</f>
        <v>792.40853822160011</v>
      </c>
      <c r="K24" s="72">
        <f>IF(RES_hh_tes_in!K24=0,0,1000*11630*RES_hh_tes_in!K24/RES_hh_num_in!K24)</f>
        <v>896.76778764668177</v>
      </c>
      <c r="L24" s="72">
        <f>IF(RES_hh_tes_in!L24=0,0,1000*11630*RES_hh_tes_in!L24/RES_hh_num_in!L24)</f>
        <v>873.61803677039336</v>
      </c>
      <c r="M24" s="72">
        <f>IF(RES_hh_tes_in!M24=0,0,1000*11630*RES_hh_tes_in!M24/RES_hh_num_in!M24)</f>
        <v>892.78044624446761</v>
      </c>
      <c r="N24" s="72">
        <f>IF(RES_hh_tes_in!N24=0,0,1000*11630*RES_hh_tes_in!N24/RES_hh_num_in!N24)</f>
        <v>867.46491366080238</v>
      </c>
      <c r="O24" s="72">
        <f>IF(RES_hh_tes_in!O24=0,0,1000*11630*RES_hh_tes_in!O24/RES_hh_num_in!O24)</f>
        <v>805.95249794585754</v>
      </c>
      <c r="P24" s="72">
        <f>IF(RES_hh_tes_in!P24=0,0,1000*11630*RES_hh_tes_in!P24/RES_hh_num_in!P24)</f>
        <v>792.19183023139374</v>
      </c>
      <c r="Q24" s="72">
        <f>IF(RES_hh_tes_in!Q24=0,0,1000*11630*RES_hh_tes_in!Q24/RES_hh_num_in!Q24)</f>
        <v>876.538994842188</v>
      </c>
      <c r="R24" s="72">
        <f>IF(RES_hh_tes_in!R24=0,0,1000*11630*RES_hh_tes_in!R24/RES_hh_num_in!R24)</f>
        <v>810.17764248436242</v>
      </c>
      <c r="S24" s="72">
        <f>IF(RES_hh_tes_in!S24=0,0,1000*11630*RES_hh_tes_in!S24/RES_hh_num_in!S24)</f>
        <v>866.33452192714105</v>
      </c>
      <c r="T24" s="72">
        <f>IF(RES_hh_tes_in!T24=0,0,1000*11630*RES_hh_tes_in!T24/RES_hh_num_in!T24)</f>
        <v>872.66020201014555</v>
      </c>
      <c r="U24" s="72">
        <f>IF(RES_hh_tes_in!U24=0,0,1000*11630*RES_hh_tes_in!U24/RES_hh_num_in!U24)</f>
        <v>843.15576381205699</v>
      </c>
      <c r="V24" s="72">
        <f>IF(RES_hh_tes_in!V24=0,0,1000*11630*RES_hh_tes_in!V24/RES_hh_num_in!V24)</f>
        <v>876.2089814795836</v>
      </c>
      <c r="W24" s="72">
        <f>IF(RES_hh_tes_in!W24=0,0,1000*11630*RES_hh_tes_in!W24/RES_hh_num_in!W24)</f>
        <v>949.50541013153793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660.40871022113708</v>
      </c>
      <c r="D25" s="74">
        <f>IF(RES_hh_tes_in!D25=0,0,1000*11630*RES_hh_tes_in!D25/RES_hh_num_in!D25)</f>
        <v>744.99747239677504</v>
      </c>
      <c r="E25" s="74">
        <f>IF(RES_hh_tes_in!E25=0,0,1000*11630*RES_hh_tes_in!E25/RES_hh_num_in!E25)</f>
        <v>722.58721396757687</v>
      </c>
      <c r="F25" s="74">
        <f>IF(RES_hh_tes_in!F25=0,0,1000*11630*RES_hh_tes_in!F25/RES_hh_num_in!F25)</f>
        <v>702.15239729891914</v>
      </c>
      <c r="G25" s="74">
        <f>IF(RES_hh_tes_in!G25=0,0,1000*11630*RES_hh_tes_in!G25/RES_hh_num_in!G25)</f>
        <v>741.17784938535522</v>
      </c>
      <c r="H25" s="74">
        <f>IF(RES_hh_tes_in!H25=0,0,1000*11630*RES_hh_tes_in!H25/RES_hh_num_in!H25)</f>
        <v>759.82044425128583</v>
      </c>
      <c r="I25" s="74">
        <f>IF(RES_hh_tes_in!I25=0,0,1000*11630*RES_hh_tes_in!I25/RES_hh_num_in!I25)</f>
        <v>745.58718147085131</v>
      </c>
      <c r="J25" s="74">
        <f>IF(RES_hh_tes_in!J25=0,0,1000*11630*RES_hh_tes_in!J25/RES_hh_num_in!J25)</f>
        <v>830.74219122525653</v>
      </c>
      <c r="K25" s="74">
        <f>IF(RES_hh_tes_in!K25=0,0,1000*11630*RES_hh_tes_in!K25/RES_hh_num_in!K25)</f>
        <v>859.49315854388556</v>
      </c>
      <c r="L25" s="74">
        <f>IF(RES_hh_tes_in!L25=0,0,1000*11630*RES_hh_tes_in!L25/RES_hh_num_in!L25)</f>
        <v>664.02624661599214</v>
      </c>
      <c r="M25" s="74">
        <f>IF(RES_hh_tes_in!M25=0,0,1000*11630*RES_hh_tes_in!M25/RES_hh_num_in!M25)</f>
        <v>889.20011357174042</v>
      </c>
      <c r="N25" s="74">
        <f>IF(RES_hh_tes_in!N25=0,0,1000*11630*RES_hh_tes_in!N25/RES_hh_num_in!N25)</f>
        <v>836.14089674409968</v>
      </c>
      <c r="O25" s="74">
        <f>IF(RES_hh_tes_in!O25=0,0,1000*11630*RES_hh_tes_in!O25/RES_hh_num_in!O25)</f>
        <v>779.72695549697517</v>
      </c>
      <c r="P25" s="74">
        <f>IF(RES_hh_tes_in!P25=0,0,1000*11630*RES_hh_tes_in!P25/RES_hh_num_in!P25)</f>
        <v>784.67971275128525</v>
      </c>
      <c r="Q25" s="74">
        <f>IF(RES_hh_tes_in!Q25=0,0,1000*11630*RES_hh_tes_in!Q25/RES_hh_num_in!Q25)</f>
        <v>784.32539346304452</v>
      </c>
      <c r="R25" s="74">
        <f>IF(RES_hh_tes_in!R25=0,0,1000*11630*RES_hh_tes_in!R25/RES_hh_num_in!R25)</f>
        <v>766.32939457326461</v>
      </c>
      <c r="S25" s="74">
        <f>IF(RES_hh_tes_in!S25=0,0,1000*11630*RES_hh_tes_in!S25/RES_hh_num_in!S25)</f>
        <v>785.48749368615597</v>
      </c>
      <c r="T25" s="74">
        <f>IF(RES_hh_tes_in!T25=0,0,1000*11630*RES_hh_tes_in!T25/RES_hh_num_in!T25)</f>
        <v>773.47807731906937</v>
      </c>
      <c r="U25" s="74">
        <f>IF(RES_hh_tes_in!U25=0,0,1000*11630*RES_hh_tes_in!U25/RES_hh_num_in!U25)</f>
        <v>798.60040164844906</v>
      </c>
      <c r="V25" s="74">
        <f>IF(RES_hh_tes_in!V25=0,0,1000*11630*RES_hh_tes_in!V25/RES_hh_num_in!V25)</f>
        <v>854.13520893268947</v>
      </c>
      <c r="W25" s="74">
        <f>IF(RES_hh_tes_in!W25=0,0,1000*11630*RES_hh_tes_in!W25/RES_hh_num_in!W25)</f>
        <v>888.3756175825655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585.18323220557431</v>
      </c>
      <c r="M26" s="77">
        <f>IF(RES_hh_tes_in!M26=0,0,1000*11630*RES_hh_tes_in!M26/RES_hh_num_in!M26)</f>
        <v>620.39102632969411</v>
      </c>
      <c r="N26" s="77">
        <f>IF(RES_hh_tes_in!N26=0,0,1000*11630*RES_hh_tes_in!N26/RES_hh_num_in!N26)</f>
        <v>589.53760140130032</v>
      </c>
      <c r="O26" s="77">
        <f>IF(RES_hh_tes_in!O26=0,0,1000*11630*RES_hh_tes_in!O26/RES_hh_num_in!O26)</f>
        <v>557.75844281092839</v>
      </c>
      <c r="P26" s="77">
        <f>IF(RES_hh_tes_in!P26=0,0,1000*11630*RES_hh_tes_in!P26/RES_hh_num_in!P26)</f>
        <v>550.29443229982348</v>
      </c>
      <c r="Q26" s="77">
        <f>IF(RES_hh_tes_in!Q26=0,0,1000*11630*RES_hh_tes_in!Q26/RES_hh_num_in!Q26)</f>
        <v>558.16161105711615</v>
      </c>
      <c r="R26" s="77">
        <f>IF(RES_hh_tes_in!R26=0,0,1000*11630*RES_hh_tes_in!R26/RES_hh_num_in!R26)</f>
        <v>548.63959953493202</v>
      </c>
      <c r="S26" s="77">
        <f>IF(RES_hh_tes_in!S26=0,0,1000*11630*RES_hh_tes_in!S26/RES_hh_num_in!S26)</f>
        <v>558.06600818844754</v>
      </c>
      <c r="T26" s="77">
        <f>IF(RES_hh_tes_in!T26=0,0,1000*11630*RES_hh_tes_in!T26/RES_hh_num_in!T26)</f>
        <v>583.13269517882816</v>
      </c>
      <c r="U26" s="77">
        <f>IF(RES_hh_tes_in!U26=0,0,1000*11630*RES_hh_tes_in!U26/RES_hh_num_in!U26)</f>
        <v>578.88134883016403</v>
      </c>
      <c r="V26" s="77">
        <f>IF(RES_hh_tes_in!V26=0,0,1000*11630*RES_hh_tes_in!V26/RES_hh_num_in!V26)</f>
        <v>602.65102515836406</v>
      </c>
      <c r="W26" s="77">
        <f>IF(RES_hh_tes_in!W26=0,0,1000*11630*RES_hh_tes_in!W26/RES_hh_num_in!W26)</f>
        <v>633.55882308567436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460.42457520860404</v>
      </c>
      <c r="D27" s="69">
        <f>IF(RES_hh_tes_in!D27=0,0,1000*11630*RES_hh_tes_in!D27/RES_hh_num_in!D27)</f>
        <v>453.94371296370855</v>
      </c>
      <c r="E27" s="69">
        <f>IF(RES_hh_tes_in!E27=0,0,1000*11630*RES_hh_tes_in!E27/RES_hh_num_in!E27)</f>
        <v>471.12377506265119</v>
      </c>
      <c r="F27" s="69">
        <f>IF(RES_hh_tes_in!F27=0,0,1000*11630*RES_hh_tes_in!F27/RES_hh_num_in!F27)</f>
        <v>490.75125329365221</v>
      </c>
      <c r="G27" s="69">
        <f>IF(RES_hh_tes_in!G27=0,0,1000*11630*RES_hh_tes_in!G27/RES_hh_num_in!G27)</f>
        <v>492.14017082477824</v>
      </c>
      <c r="H27" s="69">
        <f>IF(RES_hh_tes_in!H27=0,0,1000*11630*RES_hh_tes_in!H27/RES_hh_num_in!H27)</f>
        <v>502.93218044431063</v>
      </c>
      <c r="I27" s="69">
        <f>IF(RES_hh_tes_in!I27=0,0,1000*11630*RES_hh_tes_in!I27/RES_hh_num_in!I27)</f>
        <v>516.69295584771362</v>
      </c>
      <c r="J27" s="69">
        <f>IF(RES_hh_tes_in!J27=0,0,1000*11630*RES_hh_tes_in!J27/RES_hh_num_in!J27)</f>
        <v>522.54619545504454</v>
      </c>
      <c r="K27" s="69">
        <f>IF(RES_hh_tes_in!K27=0,0,1000*11630*RES_hh_tes_in!K27/RES_hh_num_in!K27)</f>
        <v>534.06549162815645</v>
      </c>
      <c r="L27" s="69">
        <f>IF(RES_hh_tes_in!L27=0,0,1000*11630*RES_hh_tes_in!L27/RES_hh_num_in!L27)</f>
        <v>522.7308276147935</v>
      </c>
      <c r="M27" s="69">
        <f>IF(RES_hh_tes_in!M27=0,0,1000*11630*RES_hh_tes_in!M27/RES_hh_num_in!M27)</f>
        <v>563.80733904374438</v>
      </c>
      <c r="N27" s="69">
        <f>IF(RES_hh_tes_in!N27=0,0,1000*11630*RES_hh_tes_in!N27/RES_hh_num_in!N27)</f>
        <v>524.69498220573735</v>
      </c>
      <c r="O27" s="69">
        <f>IF(RES_hh_tes_in!O27=0,0,1000*11630*RES_hh_tes_in!O27/RES_hh_num_in!O27)</f>
        <v>502.6699504583334</v>
      </c>
      <c r="P27" s="69">
        <f>IF(RES_hh_tes_in!P27=0,0,1000*11630*RES_hh_tes_in!P27/RES_hh_num_in!P27)</f>
        <v>490.67934339781209</v>
      </c>
      <c r="Q27" s="69">
        <f>IF(RES_hh_tes_in!Q27=0,0,1000*11630*RES_hh_tes_in!Q27/RES_hh_num_in!Q27)</f>
        <v>553.32234380634452</v>
      </c>
      <c r="R27" s="69">
        <f>IF(RES_hh_tes_in!R27=0,0,1000*11630*RES_hh_tes_in!R27/RES_hh_num_in!R27)</f>
        <v>547.84840574620205</v>
      </c>
      <c r="S27" s="69">
        <f>IF(RES_hh_tes_in!S27=0,0,1000*11630*RES_hh_tes_in!S27/RES_hh_num_in!S27)</f>
        <v>561.99826079346849</v>
      </c>
      <c r="T27" s="69">
        <f>IF(RES_hh_tes_in!T27=0,0,1000*11630*RES_hh_tes_in!T27/RES_hh_num_in!T27)</f>
        <v>554.5468295674965</v>
      </c>
      <c r="U27" s="69">
        <f>IF(RES_hh_tes_in!U27=0,0,1000*11630*RES_hh_tes_in!U27/RES_hh_num_in!U27)</f>
        <v>548.39130999271072</v>
      </c>
      <c r="V27" s="69">
        <f>IF(RES_hh_tes_in!V27=0,0,1000*11630*RES_hh_tes_in!V27/RES_hh_num_in!V27)</f>
        <v>580.24033434198805</v>
      </c>
      <c r="W27" s="69">
        <f>IF(RES_hh_tes_in!W27=0,0,1000*11630*RES_hh_tes_in!W27/RES_hh_num_in!W27)</f>
        <v>614.50289763246349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361.06351127082337</v>
      </c>
      <c r="D28" s="72">
        <f>IF(RES_hh_tes_in!D28=0,0,1000*11630*RES_hh_tes_in!D28/RES_hh_num_in!D28)</f>
        <v>539.20325939324266</v>
      </c>
      <c r="E28" s="72">
        <f>IF(RES_hh_tes_in!E28=0,0,1000*11630*RES_hh_tes_in!E28/RES_hh_num_in!E28)</f>
        <v>586.99825040966175</v>
      </c>
      <c r="F28" s="72">
        <f>IF(RES_hh_tes_in!F28=0,0,1000*11630*RES_hh_tes_in!F28/RES_hh_num_in!F28)</f>
        <v>516.2584413126292</v>
      </c>
      <c r="G28" s="72">
        <f>IF(RES_hh_tes_in!G28=0,0,1000*11630*RES_hh_tes_in!G28/RES_hh_num_in!G28)</f>
        <v>470.39787964504706</v>
      </c>
      <c r="H28" s="72">
        <f>IF(RES_hh_tes_in!H28=0,0,1000*11630*RES_hh_tes_in!H28/RES_hh_num_in!H28)</f>
        <v>518.67097759851868</v>
      </c>
      <c r="I28" s="72">
        <f>IF(RES_hh_tes_in!I28=0,0,1000*11630*RES_hh_tes_in!I28/RES_hh_num_in!I28)</f>
        <v>537.64550152893912</v>
      </c>
      <c r="J28" s="72">
        <f>IF(RES_hh_tes_in!J28=0,0,1000*11630*RES_hh_tes_in!J28/RES_hh_num_in!J28)</f>
        <v>541.49427285196975</v>
      </c>
      <c r="K28" s="72">
        <f>IF(RES_hh_tes_in!K28=0,0,1000*11630*RES_hh_tes_in!K28/RES_hh_num_in!K28)</f>
        <v>431.3855296982473</v>
      </c>
      <c r="L28" s="72">
        <f>IF(RES_hh_tes_in!L28=0,0,1000*11630*RES_hh_tes_in!L28/RES_hh_num_in!L28)</f>
        <v>544.09055997624102</v>
      </c>
      <c r="M28" s="72">
        <f>IF(RES_hh_tes_in!M28=0,0,1000*11630*RES_hh_tes_in!M28/RES_hh_num_in!M28)</f>
        <v>572.1511847763785</v>
      </c>
      <c r="N28" s="72">
        <f>IF(RES_hh_tes_in!N28=0,0,1000*11630*RES_hh_tes_in!N28/RES_hh_num_in!N28)</f>
        <v>569.13307123294305</v>
      </c>
      <c r="O28" s="72">
        <f>IF(RES_hh_tes_in!O28=0,0,1000*11630*RES_hh_tes_in!O28/RES_hh_num_in!O28)</f>
        <v>552.32268291995365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479.36440507124689</v>
      </c>
      <c r="S28" s="72">
        <f>IF(RES_hh_tes_in!S28=0,0,1000*11630*RES_hh_tes_in!S28/RES_hh_num_in!S28)</f>
        <v>628.57170151584285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508.76991605710384</v>
      </c>
      <c r="V28" s="72">
        <f>IF(RES_hh_tes_in!V28=0,0,1000*11630*RES_hh_tes_in!V28/RES_hh_num_in!V28)</f>
        <v>528.28003637819745</v>
      </c>
      <c r="W28" s="72">
        <f>IF(RES_hh_tes_in!W28=0,0,1000*11630*RES_hh_tes_in!W28/RES_hh_num_in!W28)</f>
        <v>668.31724945732356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455.38834962950807</v>
      </c>
      <c r="D29" s="72">
        <f>IF(RES_hh_tes_in!D29=0,0,1000*11630*RES_hh_tes_in!D29/RES_hh_num_in!D29)</f>
        <v>438.87231073280799</v>
      </c>
      <c r="E29" s="72">
        <f>IF(RES_hh_tes_in!E29=0,0,1000*11630*RES_hh_tes_in!E29/RES_hh_num_in!E29)</f>
        <v>505.80134467572907</v>
      </c>
      <c r="F29" s="72">
        <f>IF(RES_hh_tes_in!F29=0,0,1000*11630*RES_hh_tes_in!F29/RES_hh_num_in!F29)</f>
        <v>521.91450345002249</v>
      </c>
      <c r="G29" s="72">
        <f>IF(RES_hh_tes_in!G29=0,0,1000*11630*RES_hh_tes_in!G29/RES_hh_num_in!G29)</f>
        <v>513.83807081769464</v>
      </c>
      <c r="H29" s="72">
        <f>IF(RES_hh_tes_in!H29=0,0,1000*11630*RES_hh_tes_in!H29/RES_hh_num_in!H29)</f>
        <v>543.35465853257529</v>
      </c>
      <c r="I29" s="72">
        <f>IF(RES_hh_tes_in!I29=0,0,1000*11630*RES_hh_tes_in!I29/RES_hh_num_in!I29)</f>
        <v>513.60352175530022</v>
      </c>
      <c r="J29" s="72">
        <f>IF(RES_hh_tes_in!J29=0,0,1000*11630*RES_hh_tes_in!J29/RES_hh_num_in!J29)</f>
        <v>476.59837731865281</v>
      </c>
      <c r="K29" s="72">
        <f>IF(RES_hh_tes_in!K29=0,0,1000*11630*RES_hh_tes_in!K29/RES_hh_num_in!K29)</f>
        <v>533.01974827715026</v>
      </c>
      <c r="L29" s="72">
        <f>IF(RES_hh_tes_in!L29=0,0,1000*11630*RES_hh_tes_in!L29/RES_hh_num_in!L29)</f>
        <v>465.40004007772131</v>
      </c>
      <c r="M29" s="72">
        <f>IF(RES_hh_tes_in!M29=0,0,1000*11630*RES_hh_tes_in!M29/RES_hh_num_in!M29)</f>
        <v>582.30802482101171</v>
      </c>
      <c r="N29" s="72">
        <f>IF(RES_hh_tes_in!N29=0,0,1000*11630*RES_hh_tes_in!N29/RES_hh_num_in!N29)</f>
        <v>525.11855787339709</v>
      </c>
      <c r="O29" s="72">
        <f>IF(RES_hh_tes_in!O29=0,0,1000*11630*RES_hh_tes_in!O29/RES_hh_num_in!O29)</f>
        <v>497.38537177551575</v>
      </c>
      <c r="P29" s="72">
        <f>IF(RES_hh_tes_in!P29=0,0,1000*11630*RES_hh_tes_in!P29/RES_hh_num_in!P29)</f>
        <v>459.30995261145807</v>
      </c>
      <c r="Q29" s="72">
        <f>IF(RES_hh_tes_in!Q29=0,0,1000*11630*RES_hh_tes_in!Q29/RES_hh_num_in!Q29)</f>
        <v>658.18181595003693</v>
      </c>
      <c r="R29" s="72">
        <f>IF(RES_hh_tes_in!R29=0,0,1000*11630*RES_hh_tes_in!R29/RES_hh_num_in!R29)</f>
        <v>551.29121034203285</v>
      </c>
      <c r="S29" s="72">
        <f>IF(RES_hh_tes_in!S29=0,0,1000*11630*RES_hh_tes_in!S29/RES_hh_num_in!S29)</f>
        <v>540.0996564288796</v>
      </c>
      <c r="T29" s="72">
        <f>IF(RES_hh_tes_in!T29=0,0,1000*11630*RES_hh_tes_in!T29/RES_hh_num_in!T29)</f>
        <v>549.60787685301364</v>
      </c>
      <c r="U29" s="72">
        <f>IF(RES_hh_tes_in!U29=0,0,1000*11630*RES_hh_tes_in!U29/RES_hh_num_in!U29)</f>
        <v>530.32665237976778</v>
      </c>
      <c r="V29" s="72">
        <f>IF(RES_hh_tes_in!V29=0,0,1000*11630*RES_hh_tes_in!V29/RES_hh_num_in!V29)</f>
        <v>580.73787482474961</v>
      </c>
      <c r="W29" s="72">
        <f>IF(RES_hh_tes_in!W29=0,0,1000*11630*RES_hh_tes_in!W29/RES_hh_num_in!W29)</f>
        <v>610.55628650073402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481.24528488502852</v>
      </c>
      <c r="D30" s="72">
        <f>IF(RES_hh_tes_in!D30=0,0,1000*11630*RES_hh_tes_in!D30/RES_hh_num_in!D30)</f>
        <v>309.40280272458534</v>
      </c>
      <c r="E30" s="72">
        <f>IF(RES_hh_tes_in!E30=0,0,1000*11630*RES_hh_tes_in!E30/RES_hh_num_in!E30)</f>
        <v>328.51991289662817</v>
      </c>
      <c r="F30" s="72">
        <f>IF(RES_hh_tes_in!F30=0,0,1000*11630*RES_hh_tes_in!F30/RES_hh_num_in!F30)</f>
        <v>347.50817491566136</v>
      </c>
      <c r="G30" s="72">
        <f>IF(RES_hh_tes_in!G30=0,0,1000*11630*RES_hh_tes_in!G30/RES_hh_num_in!G30)</f>
        <v>456.11853858598664</v>
      </c>
      <c r="H30" s="72">
        <f>IF(RES_hh_tes_in!H30=0,0,1000*11630*RES_hh_tes_in!H30/RES_hh_num_in!H30)</f>
        <v>503.36895866775541</v>
      </c>
      <c r="I30" s="72">
        <f>IF(RES_hh_tes_in!I30=0,0,1000*11630*RES_hh_tes_in!I30/RES_hh_num_in!I30)</f>
        <v>540.85709155228892</v>
      </c>
      <c r="J30" s="72">
        <f>IF(RES_hh_tes_in!J30=0,0,1000*11630*RES_hh_tes_in!J30/RES_hh_num_in!J30)</f>
        <v>519.53165657951945</v>
      </c>
      <c r="K30" s="72">
        <f>IF(RES_hh_tes_in!K30=0,0,1000*11630*RES_hh_tes_in!K30/RES_hh_num_in!K30)</f>
        <v>595.82458785704034</v>
      </c>
      <c r="L30" s="72">
        <f>IF(RES_hh_tes_in!L30=0,0,1000*11630*RES_hh_tes_in!L30/RES_hh_num_in!L30)</f>
        <v>512.36196297306378</v>
      </c>
      <c r="M30" s="72">
        <f>IF(RES_hh_tes_in!M30=0,0,1000*11630*RES_hh_tes_in!M30/RES_hh_num_in!M30)</f>
        <v>564.28107058190312</v>
      </c>
      <c r="N30" s="72">
        <f>IF(RES_hh_tes_in!N30=0,0,1000*11630*RES_hh_tes_in!N30/RES_hh_num_in!N30)</f>
        <v>549.5404864982346</v>
      </c>
      <c r="O30" s="72">
        <f>IF(RES_hh_tes_in!O30=0,0,1000*11630*RES_hh_tes_in!O30/RES_hh_num_in!O30)</f>
        <v>483.16070169307437</v>
      </c>
      <c r="P30" s="72">
        <f>IF(RES_hh_tes_in!P30=0,0,1000*11630*RES_hh_tes_in!P30/RES_hh_num_in!P30)</f>
        <v>491.26919075561614</v>
      </c>
      <c r="Q30" s="72">
        <f>IF(RES_hh_tes_in!Q30=0,0,1000*11630*RES_hh_tes_in!Q30/RES_hh_num_in!Q30)</f>
        <v>522.29861037210469</v>
      </c>
      <c r="R30" s="72">
        <f>IF(RES_hh_tes_in!R30=0,0,1000*11630*RES_hh_tes_in!R30/RES_hh_num_in!R30)</f>
        <v>551.89648184703879</v>
      </c>
      <c r="S30" s="72">
        <f>IF(RES_hh_tes_in!S30=0,0,1000*11630*RES_hh_tes_in!S30/RES_hh_num_in!S30)</f>
        <v>531.83238185109974</v>
      </c>
      <c r="T30" s="72">
        <f>IF(RES_hh_tes_in!T30=0,0,1000*11630*RES_hh_tes_in!T30/RES_hh_num_in!T30)</f>
        <v>568.48956020900482</v>
      </c>
      <c r="U30" s="72">
        <f>IF(RES_hh_tes_in!U30=0,0,1000*11630*RES_hh_tes_in!U30/RES_hh_num_in!U30)</f>
        <v>555.83287713535753</v>
      </c>
      <c r="V30" s="72">
        <f>IF(RES_hh_tes_in!V30=0,0,1000*11630*RES_hh_tes_in!V30/RES_hh_num_in!V30)</f>
        <v>583.10141530050942</v>
      </c>
      <c r="W30" s="72">
        <f>IF(RES_hh_tes_in!W30=0,0,1000*11630*RES_hh_tes_in!W30/RES_hh_num_in!W30)</f>
        <v>623.23999793995438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451.4855643332416</v>
      </c>
      <c r="D31" s="72">
        <f>IF(RES_hh_tes_in!D31=0,0,1000*11630*RES_hh_tes_in!D31/RES_hh_num_in!D31)</f>
        <v>477.12448479049283</v>
      </c>
      <c r="E31" s="72">
        <f>IF(RES_hh_tes_in!E31=0,0,1000*11630*RES_hh_tes_in!E31/RES_hh_num_in!E31)</f>
        <v>448.89895654364977</v>
      </c>
      <c r="F31" s="72">
        <f>IF(RES_hh_tes_in!F31=0,0,1000*11630*RES_hh_tes_in!F31/RES_hh_num_in!F31)</f>
        <v>517.47915025913642</v>
      </c>
      <c r="G31" s="72">
        <f>IF(RES_hh_tes_in!G31=0,0,1000*11630*RES_hh_tes_in!G31/RES_hh_num_in!G31)</f>
        <v>491.76671036863456</v>
      </c>
      <c r="H31" s="72">
        <f>IF(RES_hh_tes_in!H31=0,0,1000*11630*RES_hh_tes_in!H31/RES_hh_num_in!H31)</f>
        <v>495.26234261420393</v>
      </c>
      <c r="I31" s="72">
        <f>IF(RES_hh_tes_in!I31=0,0,1000*11630*RES_hh_tes_in!I31/RES_hh_num_in!I31)</f>
        <v>521.71761576488427</v>
      </c>
      <c r="J31" s="72">
        <f>IF(RES_hh_tes_in!J31=0,0,1000*11630*RES_hh_tes_in!J31/RES_hh_num_in!J31)</f>
        <v>527.32557521695719</v>
      </c>
      <c r="K31" s="72">
        <f>IF(RES_hh_tes_in!K31=0,0,1000*11630*RES_hh_tes_in!K31/RES_hh_num_in!K31)</f>
        <v>539.2747006877031</v>
      </c>
      <c r="L31" s="72">
        <f>IF(RES_hh_tes_in!L31=0,0,1000*11630*RES_hh_tes_in!L31/RES_hh_num_in!L31)</f>
        <v>527.52596155448487</v>
      </c>
      <c r="M31" s="72">
        <f>IF(RES_hh_tes_in!M31=0,0,1000*11630*RES_hh_tes_in!M31/RES_hh_num_in!M31)</f>
        <v>542.18581052650745</v>
      </c>
      <c r="N31" s="72">
        <f>IF(RES_hh_tes_in!N31=0,0,1000*11630*RES_hh_tes_in!N31/RES_hh_num_in!N31)</f>
        <v>531.94671220292628</v>
      </c>
      <c r="O31" s="72">
        <f>IF(RES_hh_tes_in!O31=0,0,1000*11630*RES_hh_tes_in!O31/RES_hh_num_in!O31)</f>
        <v>491.71594347032965</v>
      </c>
      <c r="P31" s="72">
        <f>IF(RES_hh_tes_in!P31=0,0,1000*11630*RES_hh_tes_in!P31/RES_hh_num_in!P31)</f>
        <v>436.28656407794415</v>
      </c>
      <c r="Q31" s="72">
        <f>IF(RES_hh_tes_in!Q31=0,0,1000*11630*RES_hh_tes_in!Q31/RES_hh_num_in!Q31)</f>
        <v>592.69926984868721</v>
      </c>
      <c r="R31" s="72">
        <f>IF(RES_hh_tes_in!R31=0,0,1000*11630*RES_hh_tes_in!R31/RES_hh_num_in!R31)</f>
        <v>578.9207334207166</v>
      </c>
      <c r="S31" s="72">
        <f>IF(RES_hh_tes_in!S31=0,0,1000*11630*RES_hh_tes_in!S31/RES_hh_num_in!S31)</f>
        <v>565.16508549031857</v>
      </c>
      <c r="T31" s="72">
        <f>IF(RES_hh_tes_in!T31=0,0,1000*11630*RES_hh_tes_in!T31/RES_hh_num_in!T31)</f>
        <v>548.07398307513461</v>
      </c>
      <c r="U31" s="72">
        <f>IF(RES_hh_tes_in!U31=0,0,1000*11630*RES_hh_tes_in!U31/RES_hh_num_in!U31)</f>
        <v>532.272973334413</v>
      </c>
      <c r="V31" s="72">
        <f>IF(RES_hh_tes_in!V31=0,0,1000*11630*RES_hh_tes_in!V31/RES_hh_num_in!V31)</f>
        <v>647.82370746249637</v>
      </c>
      <c r="W31" s="72">
        <f>IF(RES_hh_tes_in!W31=0,0,1000*11630*RES_hh_tes_in!W31/RES_hh_num_in!W31)</f>
        <v>577.8860015585833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462.16100731379146</v>
      </c>
      <c r="D32" s="77">
        <f>IF(RES_hh_tes_in!D32=0,0,1000*11630*RES_hh_tes_in!D32/RES_hh_num_in!D32)</f>
        <v>455.1374489202372</v>
      </c>
      <c r="E32" s="77">
        <f>IF(RES_hh_tes_in!E32=0,0,1000*11630*RES_hh_tes_in!E32/RES_hh_num_in!E32)</f>
        <v>462.42621360249609</v>
      </c>
      <c r="F32" s="77">
        <f>IF(RES_hh_tes_in!F32=0,0,1000*11630*RES_hh_tes_in!F32/RES_hh_num_in!F32)</f>
        <v>487.33652135954662</v>
      </c>
      <c r="G32" s="77">
        <f>IF(RES_hh_tes_in!G32=0,0,1000*11630*RES_hh_tes_in!G32/RES_hh_num_in!G32)</f>
        <v>491.90733183178395</v>
      </c>
      <c r="H32" s="77">
        <f>IF(RES_hh_tes_in!H32=0,0,1000*11630*RES_hh_tes_in!H32/RES_hh_num_in!H32)</f>
        <v>499.23805034479</v>
      </c>
      <c r="I32" s="77">
        <f>IF(RES_hh_tes_in!I32=0,0,1000*11630*RES_hh_tes_in!I32/RES_hh_num_in!I32)</f>
        <v>515.9403130157184</v>
      </c>
      <c r="J32" s="77">
        <f>IF(RES_hh_tes_in!J32=0,0,1000*11630*RES_hh_tes_in!J32/RES_hh_num_in!J32)</f>
        <v>529.7964601180189</v>
      </c>
      <c r="K32" s="77">
        <f>IF(RES_hh_tes_in!K32=0,0,1000*11630*RES_hh_tes_in!K32/RES_hh_num_in!K32)</f>
        <v>533.51063417242904</v>
      </c>
      <c r="L32" s="77">
        <f>IF(RES_hh_tes_in!L32=0,0,1000*11630*RES_hh_tes_in!L32/RES_hh_num_in!L32)</f>
        <v>531.71107079546994</v>
      </c>
      <c r="M32" s="77">
        <f>IF(RES_hh_tes_in!M32=0,0,1000*11630*RES_hh_tes_in!M32/RES_hh_num_in!M32)</f>
        <v>560.96676962428023</v>
      </c>
      <c r="N32" s="77">
        <f>IF(RES_hh_tes_in!N32=0,0,1000*11630*RES_hh_tes_in!N32/RES_hh_num_in!N32)</f>
        <v>522.90571691278819</v>
      </c>
      <c r="O32" s="77">
        <f>IF(RES_hh_tes_in!O32=0,0,1000*11630*RES_hh_tes_in!O32/RES_hh_num_in!O32)</f>
        <v>503.86444191822676</v>
      </c>
      <c r="P32" s="77">
        <f>IF(RES_hh_tes_in!P32=0,0,1000*11630*RES_hh_tes_in!P32/RES_hh_num_in!P32)</f>
        <v>499.98335572253245</v>
      </c>
      <c r="Q32" s="77">
        <f>IF(RES_hh_tes_in!Q32=0,0,1000*11630*RES_hh_tes_in!Q32/RES_hh_num_in!Q32)</f>
        <v>537.74385829811695</v>
      </c>
      <c r="R32" s="77">
        <f>IF(RES_hh_tes_in!R32=0,0,1000*11630*RES_hh_tes_in!R32/RES_hh_num_in!R32)</f>
        <v>544.48329437222776</v>
      </c>
      <c r="S32" s="77">
        <f>IF(RES_hh_tes_in!S32=0,0,1000*11630*RES_hh_tes_in!S32/RES_hh_num_in!S32)</f>
        <v>564.37132056299652</v>
      </c>
      <c r="T32" s="77">
        <f>IF(RES_hh_tes_in!T32=0,0,1000*11630*RES_hh_tes_in!T32/RES_hh_num_in!T32)</f>
        <v>554.62758280450657</v>
      </c>
      <c r="U32" s="77">
        <f>IF(RES_hh_tes_in!U32=0,0,1000*11630*RES_hh_tes_in!U32/RES_hh_num_in!U32)</f>
        <v>550.24370250598031</v>
      </c>
      <c r="V32" s="77">
        <f>IF(RES_hh_tes_in!V32=0,0,1000*11630*RES_hh_tes_in!V32/RES_hh_num_in!V32)</f>
        <v>577.89411442150993</v>
      </c>
      <c r="W32" s="77">
        <f>IF(RES_hh_tes_in!W32=0,0,1000*11630*RES_hh_tes_in!W32/RES_hh_num_in!W32)</f>
        <v>615.96746094128707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207.76571759235139</v>
      </c>
      <c r="D3" s="65">
        <f>IF(RES_hh_emi_in!D3=0,0,1000000*RES_hh_emi_in!D3/RES_hh_num_in!D3)</f>
        <v>481.11348231996612</v>
      </c>
      <c r="E3" s="65">
        <f>IF(RES_hh_emi_in!E3=0,0,1000000*RES_hh_emi_in!E3/RES_hh_num_in!E3)</f>
        <v>638.34858205190199</v>
      </c>
      <c r="F3" s="65">
        <f>IF(RES_hh_emi_in!F3=0,0,1000000*RES_hh_emi_in!F3/RES_hh_num_in!F3)</f>
        <v>412.25993110268126</v>
      </c>
      <c r="G3" s="65">
        <f>IF(RES_hh_emi_in!G3=0,0,1000000*RES_hh_emi_in!G3/RES_hh_num_in!G3)</f>
        <v>386.41524769439218</v>
      </c>
      <c r="H3" s="65">
        <f>IF(RES_hh_emi_in!H3=0,0,1000000*RES_hh_emi_in!H3/RES_hh_num_in!H3)</f>
        <v>238.39966988420593</v>
      </c>
      <c r="I3" s="65">
        <f>IF(RES_hh_emi_in!I3=0,0,1000000*RES_hh_emi_in!I3/RES_hh_num_in!I3)</f>
        <v>110.2435337452976</v>
      </c>
      <c r="J3" s="65">
        <f>IF(RES_hh_emi_in!J3=0,0,1000000*RES_hh_emi_in!J3/RES_hh_num_in!J3)</f>
        <v>95.309859555067121</v>
      </c>
      <c r="K3" s="65">
        <f>IF(RES_hh_emi_in!K3=0,0,1000000*RES_hh_emi_in!K3/RES_hh_num_in!K3)</f>
        <v>157.11713386260308</v>
      </c>
      <c r="L3" s="65">
        <f>IF(RES_hh_emi_in!L3=0,0,1000000*RES_hh_emi_in!L3/RES_hh_num_in!L3)</f>
        <v>346.624480403142</v>
      </c>
      <c r="M3" s="65">
        <f>IF(RES_hh_emi_in!M3=0,0,1000000*RES_hh_emi_in!M3/RES_hh_num_in!M3)</f>
        <v>501.62102838954559</v>
      </c>
      <c r="N3" s="65">
        <f>IF(RES_hh_emi_in!N3=0,0,1000000*RES_hh_emi_in!N3/RES_hh_num_in!N3)</f>
        <v>302.08121621173802</v>
      </c>
      <c r="O3" s="65">
        <f>IF(RES_hh_emi_in!O3=0,0,1000000*RES_hh_emi_in!O3/RES_hh_num_in!O3)</f>
        <v>178.9539002330643</v>
      </c>
      <c r="P3" s="65">
        <f>IF(RES_hh_emi_in!P3=0,0,1000000*RES_hh_emi_in!P3/RES_hh_num_in!P3)</f>
        <v>61.383405385946908</v>
      </c>
      <c r="Q3" s="65">
        <f>IF(RES_hh_emi_in!Q3=0,0,1000000*RES_hh_emi_in!Q3/RES_hh_num_in!Q3)</f>
        <v>102.79347050765138</v>
      </c>
      <c r="R3" s="65">
        <f>IF(RES_hh_emi_in!R3=0,0,1000000*RES_hh_emi_in!R3/RES_hh_num_in!R3)</f>
        <v>287.97933141562083</v>
      </c>
      <c r="S3" s="65">
        <f>IF(RES_hh_emi_in!S3=0,0,1000000*RES_hh_emi_in!S3/RES_hh_num_in!S3)</f>
        <v>256.86973234861796</v>
      </c>
      <c r="T3" s="65">
        <f>IF(RES_hh_emi_in!T3=0,0,1000000*RES_hh_emi_in!T3/RES_hh_num_in!T3)</f>
        <v>109.20844872828438</v>
      </c>
      <c r="U3" s="65">
        <f>IF(RES_hh_emi_in!U3=0,0,1000000*RES_hh_emi_in!U3/RES_hh_num_in!U3)</f>
        <v>122.86077828459804</v>
      </c>
      <c r="V3" s="65">
        <f>IF(RES_hh_emi_in!V3=0,0,1000000*RES_hh_emi_in!V3/RES_hh_num_in!V3)</f>
        <v>165.8797278388619</v>
      </c>
      <c r="W3" s="65">
        <f>IF(RES_hh_emi_in!W3=0,0,1000000*RES_hh_emi_in!W3/RES_hh_num_in!W3)</f>
        <v>206.04465060144224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181.44757563709726</v>
      </c>
      <c r="D4" s="69">
        <f>IF(RES_hh_emi_in!D4=0,0,1000000*RES_hh_emi_in!D4/RES_hh_num_in!D4)</f>
        <v>427.28327342445152</v>
      </c>
      <c r="E4" s="69">
        <f>IF(RES_hh_emi_in!E4=0,0,1000000*RES_hh_emi_in!E4/RES_hh_num_in!E4)</f>
        <v>588.80349864592426</v>
      </c>
      <c r="F4" s="69">
        <f>IF(RES_hh_emi_in!F4=0,0,1000000*RES_hh_emi_in!F4/RES_hh_num_in!F4)</f>
        <v>373.72417494723481</v>
      </c>
      <c r="G4" s="69">
        <f>IF(RES_hh_emi_in!G4=0,0,1000000*RES_hh_emi_in!G4/RES_hh_num_in!G4)</f>
        <v>348.25771146640437</v>
      </c>
      <c r="H4" s="69">
        <f>IF(RES_hh_emi_in!H4=0,0,1000000*RES_hh_emi_in!H4/RES_hh_num_in!H4)</f>
        <v>200.28041854024775</v>
      </c>
      <c r="I4" s="69">
        <f>IF(RES_hh_emi_in!I4=0,0,1000000*RES_hh_emi_in!I4/RES_hh_num_in!I4)</f>
        <v>78.336704126208176</v>
      </c>
      <c r="J4" s="69">
        <f>IF(RES_hh_emi_in!J4=0,0,1000000*RES_hh_emi_in!J4/RES_hh_num_in!J4)</f>
        <v>57.840184728231485</v>
      </c>
      <c r="K4" s="69">
        <f>IF(RES_hh_emi_in!K4=0,0,1000000*RES_hh_emi_in!K4/RES_hh_num_in!K4)</f>
        <v>113.63977508668783</v>
      </c>
      <c r="L4" s="69">
        <f>IF(RES_hh_emi_in!L4=0,0,1000000*RES_hh_emi_in!L4/RES_hh_num_in!L4)</f>
        <v>301.2770710562981</v>
      </c>
      <c r="M4" s="69">
        <f>IF(RES_hh_emi_in!M4=0,0,1000000*RES_hh_emi_in!M4/RES_hh_num_in!M4)</f>
        <v>450.31425539141253</v>
      </c>
      <c r="N4" s="69">
        <f>IF(RES_hh_emi_in!N4=0,0,1000000*RES_hh_emi_in!N4/RES_hh_num_in!N4)</f>
        <v>269.85283130745455</v>
      </c>
      <c r="O4" s="69">
        <f>IF(RES_hh_emi_in!O4=0,0,1000000*RES_hh_emi_in!O4/RES_hh_num_in!O4)</f>
        <v>150.78339999523186</v>
      </c>
      <c r="P4" s="69">
        <f>IF(RES_hh_emi_in!P4=0,0,1000000*RES_hh_emi_in!P4/RES_hh_num_in!P4)</f>
        <v>35.150302226228121</v>
      </c>
      <c r="Q4" s="69">
        <f>IF(RES_hh_emi_in!Q4=0,0,1000000*RES_hh_emi_in!Q4/RES_hh_num_in!Q4)</f>
        <v>67.301053269746504</v>
      </c>
      <c r="R4" s="69">
        <f>IF(RES_hh_emi_in!R4=0,0,1000000*RES_hh_emi_in!R4/RES_hh_num_in!R4)</f>
        <v>246.68704211864042</v>
      </c>
      <c r="S4" s="69">
        <f>IF(RES_hh_emi_in!S4=0,0,1000000*RES_hh_emi_in!S4/RES_hh_num_in!S4)</f>
        <v>225.88818749239732</v>
      </c>
      <c r="T4" s="69">
        <f>IF(RES_hh_emi_in!T4=0,0,1000000*RES_hh_emi_in!T4/RES_hh_num_in!T4)</f>
        <v>77.574705701589593</v>
      </c>
      <c r="U4" s="69">
        <f>IF(RES_hh_emi_in!U4=0,0,1000000*RES_hh_emi_in!U4/RES_hh_num_in!U4)</f>
        <v>89.11032006328567</v>
      </c>
      <c r="V4" s="69">
        <f>IF(RES_hh_emi_in!V4=0,0,1000000*RES_hh_emi_in!V4/RES_hh_num_in!V4)</f>
        <v>132.09405011840718</v>
      </c>
      <c r="W4" s="69">
        <f>IF(RES_hh_emi_in!W4=0,0,1000000*RES_hh_emi_in!W4/RES_hh_num_in!W4)</f>
        <v>167.26345943787979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1126.2127550547866</v>
      </c>
      <c r="D5" s="72">
        <f>IF(RES_hh_emi_in!D5=0,0,1000000*RES_hh_emi_in!D5/RES_hh_num_in!D5)</f>
        <v>2049.3415611832352</v>
      </c>
      <c r="E5" s="72">
        <f>IF(RES_hh_emi_in!E5=0,0,1000000*RES_hh_emi_in!E5/RES_hh_num_in!E5)</f>
        <v>2365.0696049809731</v>
      </c>
      <c r="F5" s="72">
        <f>IF(RES_hh_emi_in!F5=0,0,1000000*RES_hh_emi_in!F5/RES_hh_num_in!F5)</f>
        <v>1737.2824127071212</v>
      </c>
      <c r="G5" s="72">
        <f>IF(RES_hh_emi_in!G5=0,0,1000000*RES_hh_emi_in!G5/RES_hh_num_in!G5)</f>
        <v>1557.6122031119951</v>
      </c>
      <c r="H5" s="72">
        <f>IF(RES_hh_emi_in!H5=0,0,1000000*RES_hh_emi_in!H5/RES_hh_num_in!H5)</f>
        <v>1733.365436318584</v>
      </c>
      <c r="I5" s="72">
        <f>IF(RES_hh_emi_in!I5=0,0,1000000*RES_hh_emi_in!I5/RES_hh_num_in!I5)</f>
        <v>1589.7483804325032</v>
      </c>
      <c r="J5" s="72">
        <f>IF(RES_hh_emi_in!J5=0,0,1000000*RES_hh_emi_in!J5/RES_hh_num_in!J5)</f>
        <v>1563.4922966302975</v>
      </c>
      <c r="K5" s="72">
        <f>IF(RES_hh_emi_in!K5=0,0,1000000*RES_hh_emi_in!K5/RES_hh_num_in!K5)</f>
        <v>1145.5036223662928</v>
      </c>
      <c r="L5" s="72">
        <f>IF(RES_hh_emi_in!L5=0,0,1000000*RES_hh_emi_in!L5/RES_hh_num_in!L5)</f>
        <v>1539.5949324900148</v>
      </c>
      <c r="M5" s="72">
        <f>IF(RES_hh_emi_in!M5=0,0,1000000*RES_hh_emi_in!M5/RES_hh_num_in!M5)</f>
        <v>1881.5296449202187</v>
      </c>
      <c r="N5" s="72">
        <f>IF(RES_hh_emi_in!N5=0,0,1000000*RES_hh_emi_in!N5/RES_hh_num_in!N5)</f>
        <v>1935.0492962233175</v>
      </c>
      <c r="O5" s="72">
        <f>IF(RES_hh_emi_in!O5=0,0,1000000*RES_hh_emi_in!O5/RES_hh_num_in!O5)</f>
        <v>1610.1249734166709</v>
      </c>
      <c r="P5" s="72">
        <f>IF(RES_hh_emi_in!P5=0,0,1000000*RES_hh_emi_in!P5/RES_hh_num_in!P5)</f>
        <v>0</v>
      </c>
      <c r="Q5" s="72">
        <f>IF(RES_hh_emi_in!Q5=0,0,1000000*RES_hh_emi_in!Q5/RES_hh_num_in!Q5)</f>
        <v>1168.4288581802696</v>
      </c>
      <c r="R5" s="72">
        <f>IF(RES_hh_emi_in!R5=0,0,1000000*RES_hh_emi_in!R5/RES_hh_num_in!R5)</f>
        <v>1267.1392234539983</v>
      </c>
      <c r="S5" s="72">
        <f>IF(RES_hh_emi_in!S5=0,0,1000000*RES_hh_emi_in!S5/RES_hh_num_in!S5)</f>
        <v>1258.5934468012026</v>
      </c>
      <c r="T5" s="72">
        <f>IF(RES_hh_emi_in!T5=0,0,1000000*RES_hh_emi_in!T5/RES_hh_num_in!T5)</f>
        <v>0</v>
      </c>
      <c r="U5" s="72">
        <f>IF(RES_hh_emi_in!U5=0,0,1000000*RES_hh_emi_in!U5/RES_hh_num_in!U5)</f>
        <v>835.94553185797577</v>
      </c>
      <c r="V5" s="72">
        <f>IF(RES_hh_emi_in!V5=0,0,1000000*RES_hh_emi_in!V5/RES_hh_num_in!V5)</f>
        <v>744.05585377909517</v>
      </c>
      <c r="W5" s="72">
        <f>IF(RES_hh_emi_in!W5=0,0,1000000*RES_hh_emi_in!W5/RES_hh_num_in!W5)</f>
        <v>974.92413095709514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1264.0260348079944</v>
      </c>
      <c r="D6" s="72">
        <f>IF(RES_hh_emi_in!D6=0,0,1000000*RES_hh_emi_in!D6/RES_hh_num_in!D6)</f>
        <v>0</v>
      </c>
      <c r="E6" s="72">
        <f>IF(RES_hh_emi_in!E6=0,0,1000000*RES_hh_emi_in!E6/RES_hh_num_in!E6)</f>
        <v>1284.3226066853522</v>
      </c>
      <c r="F6" s="72">
        <f>IF(RES_hh_emi_in!F6=0,0,1000000*RES_hh_emi_in!F6/RES_hh_num_in!F6)</f>
        <v>1270.0519104273067</v>
      </c>
      <c r="G6" s="72">
        <f>IF(RES_hh_emi_in!G6=0,0,1000000*RES_hh_emi_in!G6/RES_hh_num_in!G6)</f>
        <v>1222.3016538229529</v>
      </c>
      <c r="H6" s="72">
        <f>IF(RES_hh_emi_in!H6=0,0,1000000*RES_hh_emi_in!H6/RES_hh_num_in!H6)</f>
        <v>1173.1695470375369</v>
      </c>
      <c r="I6" s="72">
        <f>IF(RES_hh_emi_in!I6=0,0,1000000*RES_hh_emi_in!I6/RES_hh_num_in!I6)</f>
        <v>1134.6058465392832</v>
      </c>
      <c r="J6" s="72">
        <f>IF(RES_hh_emi_in!J6=0,0,1000000*RES_hh_emi_in!J6/RES_hh_num_in!J6)</f>
        <v>1037.2363503269403</v>
      </c>
      <c r="K6" s="72">
        <f>IF(RES_hh_emi_in!K6=0,0,1000000*RES_hh_emi_in!K6/RES_hh_num_in!K6)</f>
        <v>630.18293234386624</v>
      </c>
      <c r="L6" s="72">
        <f>IF(RES_hh_emi_in!L6=0,0,1000000*RES_hh_emi_in!L6/RES_hh_num_in!L6)</f>
        <v>385.86015260381066</v>
      </c>
      <c r="M6" s="72">
        <f>IF(RES_hh_emi_in!M6=0,0,1000000*RES_hh_emi_in!M6/RES_hh_num_in!M6)</f>
        <v>1707.063496542866</v>
      </c>
      <c r="N6" s="72">
        <f>IF(RES_hh_emi_in!N6=0,0,1000000*RES_hh_emi_in!N6/RES_hh_num_in!N6)</f>
        <v>1130.2511013786466</v>
      </c>
      <c r="O6" s="72">
        <f>IF(RES_hh_emi_in!O6=0,0,1000000*RES_hh_emi_in!O6/RES_hh_num_in!O6)</f>
        <v>870.57495741511127</v>
      </c>
      <c r="P6" s="72">
        <f>IF(RES_hh_emi_in!P6=0,0,1000000*RES_hh_emi_in!P6/RES_hh_num_in!P6)</f>
        <v>554.99679768611247</v>
      </c>
      <c r="Q6" s="72">
        <f>IF(RES_hh_emi_in!Q6=0,0,1000000*RES_hh_emi_in!Q6/RES_hh_num_in!Q6)</f>
        <v>1592.8357104549007</v>
      </c>
      <c r="R6" s="72">
        <f>IF(RES_hh_emi_in!R6=0,0,1000000*RES_hh_emi_in!R6/RES_hh_num_in!R6)</f>
        <v>1230.0772443630499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1777.5212793270409</v>
      </c>
      <c r="L7" s="72">
        <f>IF(RES_hh_emi_in!L7=0,0,1000000*RES_hh_emi_in!L7/RES_hh_num_in!L7)</f>
        <v>1838.5136581854945</v>
      </c>
      <c r="M7" s="72">
        <f>IF(RES_hh_emi_in!M7=0,0,1000000*RES_hh_emi_in!M7/RES_hh_num_in!M7)</f>
        <v>1047.2113267659943</v>
      </c>
      <c r="N7" s="72">
        <f>IF(RES_hh_emi_in!N7=0,0,1000000*RES_hh_emi_in!N7/RES_hh_num_in!N7)</f>
        <v>1275.6904920992911</v>
      </c>
      <c r="O7" s="72">
        <f>IF(RES_hh_emi_in!O7=0,0,1000000*RES_hh_emi_in!O7/RES_hh_num_in!O7)</f>
        <v>1446.408592755362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1026.0455852895013</v>
      </c>
      <c r="D8" s="72">
        <f>IF(RES_hh_emi_in!D8=0,0,1000000*RES_hh_emi_in!D8/RES_hh_num_in!D8)</f>
        <v>724.74522251904625</v>
      </c>
      <c r="E8" s="72">
        <f>IF(RES_hh_emi_in!E8=0,0,1000000*RES_hh_emi_in!E8/RES_hh_num_in!E8)</f>
        <v>801.08702056726986</v>
      </c>
      <c r="F8" s="72">
        <f>IF(RES_hh_emi_in!F8=0,0,1000000*RES_hh_emi_in!F8/RES_hh_num_in!F8)</f>
        <v>705.4004908818672</v>
      </c>
      <c r="G8" s="72">
        <f>IF(RES_hh_emi_in!G8=0,0,1000000*RES_hh_emi_in!G8/RES_hh_num_in!G8)</f>
        <v>905.88509389392016</v>
      </c>
      <c r="H8" s="72">
        <f>IF(RES_hh_emi_in!H8=0,0,1000000*RES_hh_emi_in!H8/RES_hh_num_in!H8)</f>
        <v>1004.313904461522</v>
      </c>
      <c r="I8" s="72">
        <f>IF(RES_hh_emi_in!I8=0,0,1000000*RES_hh_emi_in!I8/RES_hh_num_in!I8)</f>
        <v>942.10466821924012</v>
      </c>
      <c r="J8" s="72">
        <f>IF(RES_hh_emi_in!J8=0,0,1000000*RES_hh_emi_in!J8/RES_hh_num_in!J8)</f>
        <v>883.09403366230538</v>
      </c>
      <c r="K8" s="72">
        <f>IF(RES_hh_emi_in!K8=0,0,1000000*RES_hh_emi_in!K8/RES_hh_num_in!K8)</f>
        <v>967.46087316213357</v>
      </c>
      <c r="L8" s="72">
        <f>IF(RES_hh_emi_in!L8=0,0,1000000*RES_hh_emi_in!L8/RES_hh_num_in!L8)</f>
        <v>899.95691322027221</v>
      </c>
      <c r="M8" s="72">
        <f>IF(RES_hh_emi_in!M8=0,0,1000000*RES_hh_emi_in!M8/RES_hh_num_in!M8)</f>
        <v>992.16743261023021</v>
      </c>
      <c r="N8" s="72">
        <f>IF(RES_hh_emi_in!N8=0,0,1000000*RES_hh_emi_in!N8/RES_hh_num_in!N8)</f>
        <v>980.44389380507914</v>
      </c>
      <c r="O8" s="72">
        <f>IF(RES_hh_emi_in!O8=0,0,1000000*RES_hh_emi_in!O8/RES_hh_num_in!O8)</f>
        <v>781.36960998627467</v>
      </c>
      <c r="P8" s="72">
        <f>IF(RES_hh_emi_in!P8=0,0,1000000*RES_hh_emi_in!P8/RES_hh_num_in!P8)</f>
        <v>707.70132779301593</v>
      </c>
      <c r="Q8" s="72">
        <f>IF(RES_hh_emi_in!Q8=0,0,1000000*RES_hh_emi_in!Q8/RES_hh_num_in!Q8)</f>
        <v>669.68137975020193</v>
      </c>
      <c r="R8" s="72">
        <f>IF(RES_hh_emi_in!R8=0,0,1000000*RES_hh_emi_in!R8/RES_hh_num_in!R8)</f>
        <v>663.29786877198455</v>
      </c>
      <c r="S8" s="72">
        <f>IF(RES_hh_emi_in!S8=0,0,1000000*RES_hh_emi_in!S8/RES_hh_num_in!S8)</f>
        <v>667.46924875813488</v>
      </c>
      <c r="T8" s="72">
        <f>IF(RES_hh_emi_in!T8=0,0,1000000*RES_hh_emi_in!T8/RES_hh_num_in!T8)</f>
        <v>632.80690442326943</v>
      </c>
      <c r="U8" s="72">
        <f>IF(RES_hh_emi_in!U8=0,0,1000000*RES_hh_emi_in!U8/RES_hh_num_in!U8)</f>
        <v>553.22937333264167</v>
      </c>
      <c r="V8" s="72">
        <f>IF(RES_hh_emi_in!V8=0,0,1000000*RES_hh_emi_in!V8/RES_hh_num_in!V8)</f>
        <v>585.00856520177217</v>
      </c>
      <c r="W8" s="72">
        <f>IF(RES_hh_emi_in!W8=0,0,1000000*RES_hh_emi_in!W8/RES_hh_num_in!W8)</f>
        <v>580.79199909506826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1.9385794391090583</v>
      </c>
      <c r="D17" s="69">
        <f>IF(RES_hh_emi_in!D17=0,0,1000000*RES_hh_emi_in!D17/RES_hh_num_in!D17)</f>
        <v>2.9603082710873627</v>
      </c>
      <c r="E17" s="69">
        <f>IF(RES_hh_emi_in!E17=0,0,1000000*RES_hh_emi_in!E17/RES_hh_num_in!E17)</f>
        <v>4.3587343385352799</v>
      </c>
      <c r="F17" s="69">
        <f>IF(RES_hh_emi_in!F17=0,0,1000000*RES_hh_emi_in!F17/RES_hh_num_in!F17)</f>
        <v>4.6757407893555891</v>
      </c>
      <c r="G17" s="69">
        <f>IF(RES_hh_emi_in!G17=0,0,1000000*RES_hh_emi_in!G17/RES_hh_num_in!G17)</f>
        <v>9.6601680485953754</v>
      </c>
      <c r="H17" s="69">
        <f>IF(RES_hh_emi_in!H17=0,0,1000000*RES_hh_emi_in!H17/RES_hh_num_in!H17)</f>
        <v>11.987161659196021</v>
      </c>
      <c r="I17" s="69">
        <f>IF(RES_hh_emi_in!I17=0,0,1000000*RES_hh_emi_in!I17/RES_hh_num_in!I17)</f>
        <v>9.8358023431104193</v>
      </c>
      <c r="J17" s="69">
        <f>IF(RES_hh_emi_in!J17=0,0,1000000*RES_hh_emi_in!J17/RES_hh_num_in!J17)</f>
        <v>8.0472637756033514</v>
      </c>
      <c r="K17" s="69">
        <f>IF(RES_hh_emi_in!K17=0,0,1000000*RES_hh_emi_in!K17/RES_hh_num_in!K17)</f>
        <v>7.2910433563570454</v>
      </c>
      <c r="L17" s="69">
        <f>IF(RES_hh_emi_in!L17=0,0,1000000*RES_hh_emi_in!L17/RES_hh_num_in!L17)</f>
        <v>3.7978697186415822</v>
      </c>
      <c r="M17" s="69">
        <f>IF(RES_hh_emi_in!M17=0,0,1000000*RES_hh_emi_in!M17/RES_hh_num_in!M17)</f>
        <v>4.5312331506939092</v>
      </c>
      <c r="N17" s="69">
        <f>IF(RES_hh_emi_in!N17=0,0,1000000*RES_hh_emi_in!N17/RES_hh_num_in!N17)</f>
        <v>3.6911126980404192</v>
      </c>
      <c r="O17" s="69">
        <f>IF(RES_hh_emi_in!O17=0,0,1000000*RES_hh_emi_in!O17/RES_hh_num_in!O17)</f>
        <v>3.3340130425679915</v>
      </c>
      <c r="P17" s="69">
        <f>IF(RES_hh_emi_in!P17=0,0,1000000*RES_hh_emi_in!P17/RES_hh_num_in!P17)</f>
        <v>3.6425728282109699</v>
      </c>
      <c r="Q17" s="69">
        <f>IF(RES_hh_emi_in!Q17=0,0,1000000*RES_hh_emi_in!Q17/RES_hh_num_in!Q17)</f>
        <v>8.6184152042244229</v>
      </c>
      <c r="R17" s="69">
        <f>IF(RES_hh_emi_in!R17=0,0,1000000*RES_hh_emi_in!R17/RES_hh_num_in!R17)</f>
        <v>15.284055063591218</v>
      </c>
      <c r="S17" s="69">
        <f>IF(RES_hh_emi_in!S17=0,0,1000000*RES_hh_emi_in!S17/RES_hh_num_in!S17)</f>
        <v>12.891633841833841</v>
      </c>
      <c r="T17" s="69">
        <f>IF(RES_hh_emi_in!T17=0,0,1000000*RES_hh_emi_in!T17/RES_hh_num_in!T17)</f>
        <v>14.472134398904991</v>
      </c>
      <c r="U17" s="69">
        <f>IF(RES_hh_emi_in!U17=0,0,1000000*RES_hh_emi_in!U17/RES_hh_num_in!U17)</f>
        <v>14.6926775795823</v>
      </c>
      <c r="V17" s="69">
        <f>IF(RES_hh_emi_in!V17=0,0,1000000*RES_hh_emi_in!V17/RES_hh_num_in!V17)</f>
        <v>13.482449514163106</v>
      </c>
      <c r="W17" s="69">
        <f>IF(RES_hh_emi_in!W17=0,0,1000000*RES_hh_emi_in!W17/RES_hh_num_in!W17)</f>
        <v>11.764934702870399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353.75769937411081</v>
      </c>
      <c r="D18" s="72">
        <f>IF(RES_hh_emi_in!D18=0,0,1000000*RES_hh_emi_in!D18/RES_hh_num_in!D18)</f>
        <v>448.74182154184638</v>
      </c>
      <c r="E18" s="72">
        <f>IF(RES_hh_emi_in!E18=0,0,1000000*RES_hh_emi_in!E18/RES_hh_num_in!E18)</f>
        <v>471.38913567492813</v>
      </c>
      <c r="F18" s="72">
        <f>IF(RES_hh_emi_in!F18=0,0,1000000*RES_hh_emi_in!F18/RES_hh_num_in!F18)</f>
        <v>413.30391549432272</v>
      </c>
      <c r="G18" s="72">
        <f>IF(RES_hh_emi_in!G18=0,0,1000000*RES_hh_emi_in!G18/RES_hh_num_in!G18)</f>
        <v>425.33780849290554</v>
      </c>
      <c r="H18" s="72">
        <f>IF(RES_hh_emi_in!H18=0,0,1000000*RES_hh_emi_in!H18/RES_hh_num_in!H18)</f>
        <v>454.80708216987028</v>
      </c>
      <c r="I18" s="72">
        <f>IF(RES_hh_emi_in!I18=0,0,1000000*RES_hh_emi_in!I18/RES_hh_num_in!I18)</f>
        <v>460.75600332562522</v>
      </c>
      <c r="J18" s="72">
        <f>IF(RES_hh_emi_in!J18=0,0,1000000*RES_hh_emi_in!J18/RES_hh_num_in!J18)</f>
        <v>494.15768671505521</v>
      </c>
      <c r="K18" s="72">
        <f>IF(RES_hh_emi_in!K18=0,0,1000000*RES_hh_emi_in!K18/RES_hh_num_in!K18)</f>
        <v>380.90497399407565</v>
      </c>
      <c r="L18" s="72">
        <f>IF(RES_hh_emi_in!L18=0,0,1000000*RES_hh_emi_in!L18/RES_hh_num_in!L18)</f>
        <v>499.16103868996402</v>
      </c>
      <c r="M18" s="72">
        <f>IF(RES_hh_emi_in!M18=0,0,1000000*RES_hh_emi_in!M18/RES_hh_num_in!M18)</f>
        <v>612.9465077869861</v>
      </c>
      <c r="N18" s="72">
        <f>IF(RES_hh_emi_in!N18=0,0,1000000*RES_hh_emi_in!N18/RES_hh_num_in!N18)</f>
        <v>595.81006021762778</v>
      </c>
      <c r="O18" s="72">
        <f>IF(RES_hh_emi_in!O18=0,0,1000000*RES_hh_emi_in!O18/RES_hh_num_in!O18)</f>
        <v>493.14322504787026</v>
      </c>
      <c r="P18" s="72">
        <f>IF(RES_hh_emi_in!P18=0,0,1000000*RES_hh_emi_in!P18/RES_hh_num_in!P18)</f>
        <v>0</v>
      </c>
      <c r="Q18" s="72">
        <f>IF(RES_hh_emi_in!Q18=0,0,1000000*RES_hh_emi_in!Q18/RES_hh_num_in!Q18)</f>
        <v>428.69704308887265</v>
      </c>
      <c r="R18" s="72">
        <f>IF(RES_hh_emi_in!R18=0,0,1000000*RES_hh_emi_in!R18/RES_hh_num_in!R18)</f>
        <v>459.07583211280496</v>
      </c>
      <c r="S18" s="72">
        <f>IF(RES_hh_emi_in!S18=0,0,1000000*RES_hh_emi_in!S18/RES_hh_num_in!S18)</f>
        <v>471.08781073315492</v>
      </c>
      <c r="T18" s="72">
        <f>IF(RES_hh_emi_in!T18=0,0,1000000*RES_hh_emi_in!T18/RES_hh_num_in!T18)</f>
        <v>0</v>
      </c>
      <c r="U18" s="72">
        <f>IF(RES_hh_emi_in!U18=0,0,1000000*RES_hh_emi_in!U18/RES_hh_num_in!U18)</f>
        <v>353.23831478004763</v>
      </c>
      <c r="V18" s="72">
        <f>IF(RES_hh_emi_in!V18=0,0,1000000*RES_hh_emi_in!V18/RES_hh_num_in!V18)</f>
        <v>335.17340426011543</v>
      </c>
      <c r="W18" s="72">
        <f>IF(RES_hh_emi_in!W18=0,0,1000000*RES_hh_emi_in!W18/RES_hh_num_in!W18)</f>
        <v>487.32765744608071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319.27373044908916</v>
      </c>
      <c r="D19" s="72">
        <f>IF(RES_hh_emi_in!D19=0,0,1000000*RES_hh_emi_in!D19/RES_hh_num_in!D19)</f>
        <v>302.80097152383223</v>
      </c>
      <c r="E19" s="72">
        <f>IF(RES_hh_emi_in!E19=0,0,1000000*RES_hh_emi_in!E19/RES_hh_num_in!E19)</f>
        <v>311.75415827374422</v>
      </c>
      <c r="F19" s="72">
        <f>IF(RES_hh_emi_in!F19=0,0,1000000*RES_hh_emi_in!F19/RES_hh_num_in!F19)</f>
        <v>315.30983938455125</v>
      </c>
      <c r="G19" s="72">
        <f>IF(RES_hh_emi_in!G19=0,0,1000000*RES_hh_emi_in!G19/RES_hh_num_in!G19)</f>
        <v>322.14607907484185</v>
      </c>
      <c r="H19" s="72">
        <f>IF(RES_hh_emi_in!H19=0,0,1000000*RES_hh_emi_in!H19/RES_hh_num_in!H19)</f>
        <v>330.55950386232752</v>
      </c>
      <c r="I19" s="72">
        <f>IF(RES_hh_emi_in!I19=0,0,1000000*RES_hh_emi_in!I19/RES_hh_num_in!I19)</f>
        <v>336.63030892172236</v>
      </c>
      <c r="J19" s="72">
        <f>IF(RES_hh_emi_in!J19=0,0,1000000*RES_hh_emi_in!J19/RES_hh_num_in!J19)</f>
        <v>350.00587543096185</v>
      </c>
      <c r="K19" s="72">
        <f>IF(RES_hh_emi_in!K19=0,0,1000000*RES_hh_emi_in!K19/RES_hh_num_in!K19)</f>
        <v>364.38000379635531</v>
      </c>
      <c r="L19" s="72">
        <f>IF(RES_hh_emi_in!L19=0,0,1000000*RES_hh_emi_in!L19/RES_hh_num_in!L19)</f>
        <v>371.43308970347977</v>
      </c>
      <c r="M19" s="72">
        <f>IF(RES_hh_emi_in!M19=0,0,1000000*RES_hh_emi_in!M19/RES_hh_num_in!M19)</f>
        <v>380.9907089799114</v>
      </c>
      <c r="N19" s="72">
        <f>IF(RES_hh_emi_in!N19=0,0,1000000*RES_hh_emi_in!N19/RES_hh_num_in!N19)</f>
        <v>354.76050773274721</v>
      </c>
      <c r="O19" s="72">
        <f>IF(RES_hh_emi_in!O19=0,0,1000000*RES_hh_emi_in!O19/RES_hh_num_in!O19)</f>
        <v>325.21212961243026</v>
      </c>
      <c r="P19" s="72">
        <f>IF(RES_hh_emi_in!P19=0,0,1000000*RES_hh_emi_in!P19/RES_hh_num_in!P19)</f>
        <v>313.66891093370958</v>
      </c>
      <c r="Q19" s="72">
        <f>IF(RES_hh_emi_in!Q19=0,0,1000000*RES_hh_emi_in!Q19/RES_hh_num_in!Q19)</f>
        <v>300.79254406872127</v>
      </c>
      <c r="R19" s="72">
        <f>IF(RES_hh_emi_in!R19=0,0,1000000*RES_hh_emi_in!R19/RES_hh_num_in!R19)</f>
        <v>272.05457533274677</v>
      </c>
      <c r="S19" s="72">
        <f>IF(RES_hh_emi_in!S19=0,0,1000000*RES_hh_emi_in!S19/RES_hh_num_in!S19)</f>
        <v>274.60713967752224</v>
      </c>
      <c r="T19" s="72">
        <f>IF(RES_hh_emi_in!T19=0,0,1000000*RES_hh_emi_in!T19/RES_hh_num_in!T19)</f>
        <v>277.41137147585471</v>
      </c>
      <c r="U19" s="72">
        <f>IF(RES_hh_emi_in!U19=0,0,1000000*RES_hh_emi_in!U19/RES_hh_num_in!U19)</f>
        <v>266.66931962573511</v>
      </c>
      <c r="V19" s="72">
        <f>IF(RES_hh_emi_in!V19=0,0,1000000*RES_hh_emi_in!V19/RES_hh_num_in!V19)</f>
        <v>284.64050922194627</v>
      </c>
      <c r="W19" s="72">
        <f>IF(RES_hh_emi_in!W19=0,0,1000000*RES_hh_emi_in!W19/RES_hh_num_in!W19)</f>
        <v>298.00021565851074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310.69215119751561</v>
      </c>
      <c r="D21" s="72">
        <f>IF(RES_hh_emi_in!D21=0,0,1000000*RES_hh_emi_in!D21/RES_hh_num_in!D21)</f>
        <v>185.33997456563998</v>
      </c>
      <c r="E21" s="72">
        <f>IF(RES_hh_emi_in!E21=0,0,1000000*RES_hh_emi_in!E21/RES_hh_num_in!E21)</f>
        <v>189.43568599402445</v>
      </c>
      <c r="F21" s="72">
        <f>IF(RES_hh_emi_in!F21=0,0,1000000*RES_hh_emi_in!F21/RES_hh_num_in!F21)</f>
        <v>189.37418057444125</v>
      </c>
      <c r="G21" s="72">
        <f>IF(RES_hh_emi_in!G21=0,0,1000000*RES_hh_emi_in!G21/RES_hh_num_in!G21)</f>
        <v>262.54385869398317</v>
      </c>
      <c r="H21" s="72">
        <f>IF(RES_hh_emi_in!H21=0,0,1000000*RES_hh_emi_in!H21/RES_hh_num_in!H21)</f>
        <v>279.62912313926057</v>
      </c>
      <c r="I21" s="72">
        <f>IF(RES_hh_emi_in!I21=0,0,1000000*RES_hh_emi_in!I21/RES_hh_num_in!I21)</f>
        <v>287.33198349371378</v>
      </c>
      <c r="J21" s="72">
        <f>IF(RES_hh_emi_in!J21=0,0,1000000*RES_hh_emi_in!J21/RES_hh_num_in!J21)</f>
        <v>292.71250629142821</v>
      </c>
      <c r="K21" s="72">
        <f>IF(RES_hh_emi_in!K21=0,0,1000000*RES_hh_emi_in!K21/RES_hh_num_in!K21)</f>
        <v>347.03293826114259</v>
      </c>
      <c r="L21" s="72">
        <f>IF(RES_hh_emi_in!L21=0,0,1000000*RES_hh_emi_in!L21/RES_hh_num_in!L21)</f>
        <v>299.46395855994257</v>
      </c>
      <c r="M21" s="72">
        <f>IF(RES_hh_emi_in!M21=0,0,1000000*RES_hh_emi_in!M21/RES_hh_num_in!M21)</f>
        <v>315.57815828513179</v>
      </c>
      <c r="N21" s="72">
        <f>IF(RES_hh_emi_in!N21=0,0,1000000*RES_hh_emi_in!N21/RES_hh_num_in!N21)</f>
        <v>0</v>
      </c>
      <c r="O21" s="72">
        <f>IF(RES_hh_emi_in!O21=0,0,1000000*RES_hh_emi_in!O21/RES_hh_num_in!O21)</f>
        <v>232.06439582924028</v>
      </c>
      <c r="P21" s="72">
        <f>IF(RES_hh_emi_in!P21=0,0,1000000*RES_hh_emi_in!P21/RES_hh_num_in!P21)</f>
        <v>199.31571727010439</v>
      </c>
      <c r="Q21" s="72">
        <f>IF(RES_hh_emi_in!Q21=0,0,1000000*RES_hh_emi_in!Q21/RES_hh_num_in!Q21)</f>
        <v>253.90692335774659</v>
      </c>
      <c r="R21" s="72">
        <f>IF(RES_hh_emi_in!R21=0,0,1000000*RES_hh_emi_in!R21/RES_hh_num_in!R21)</f>
        <v>242.65094685125777</v>
      </c>
      <c r="S21" s="72">
        <f>IF(RES_hh_emi_in!S21=0,0,1000000*RES_hh_emi_in!S21/RES_hh_num_in!S21)</f>
        <v>222.77403174625988</v>
      </c>
      <c r="T21" s="72">
        <f>IF(RES_hh_emi_in!T21=0,0,1000000*RES_hh_emi_in!T21/RES_hh_num_in!T21)</f>
        <v>235.93780058958501</v>
      </c>
      <c r="U21" s="72">
        <f>IF(RES_hh_emi_in!U21=0,0,1000000*RES_hh_emi_in!U21/RES_hh_num_in!U21)</f>
        <v>227.33815388800667</v>
      </c>
      <c r="V21" s="72">
        <f>IF(RES_hh_emi_in!V21=0,0,1000000*RES_hh_emi_in!V21/RES_hh_num_in!V21)</f>
        <v>234.6306119604117</v>
      </c>
      <c r="W21" s="72">
        <f>IF(RES_hh_emi_in!W21=0,0,1000000*RES_hh_emi_in!W21/RES_hh_num_in!W21)</f>
        <v>249.5325925740095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24.379562516145064</v>
      </c>
      <c r="D27" s="69">
        <f>IF(RES_hh_emi_in!D27=0,0,1000000*RES_hh_emi_in!D27/RES_hh_num_in!D27)</f>
        <v>50.869900624427238</v>
      </c>
      <c r="E27" s="69">
        <f>IF(RES_hh_emi_in!E27=0,0,1000000*RES_hh_emi_in!E27/RES_hh_num_in!E27)</f>
        <v>45.186349067442386</v>
      </c>
      <c r="F27" s="69">
        <f>IF(RES_hh_emi_in!F27=0,0,1000000*RES_hh_emi_in!F27/RES_hh_num_in!F27)</f>
        <v>33.86001536609087</v>
      </c>
      <c r="G27" s="69">
        <f>IF(RES_hh_emi_in!G27=0,0,1000000*RES_hh_emi_in!G27/RES_hh_num_in!G27)</f>
        <v>28.497368179392403</v>
      </c>
      <c r="H27" s="69">
        <f>IF(RES_hh_emi_in!H27=0,0,1000000*RES_hh_emi_in!H27/RES_hh_num_in!H27)</f>
        <v>26.13208968476216</v>
      </c>
      <c r="I27" s="69">
        <f>IF(RES_hh_emi_in!I27=0,0,1000000*RES_hh_emi_in!I27/RES_hh_num_in!I27)</f>
        <v>22.071027275978999</v>
      </c>
      <c r="J27" s="69">
        <f>IF(RES_hh_emi_in!J27=0,0,1000000*RES_hh_emi_in!J27/RES_hh_num_in!J27)</f>
        <v>29.422411051232285</v>
      </c>
      <c r="K27" s="69">
        <f>IF(RES_hh_emi_in!K27=0,0,1000000*RES_hh_emi_in!K27/RES_hh_num_in!K27)</f>
        <v>36.186315419558213</v>
      </c>
      <c r="L27" s="69">
        <f>IF(RES_hh_emi_in!L27=0,0,1000000*RES_hh_emi_in!L27/RES_hh_num_in!L27)</f>
        <v>41.549539628202332</v>
      </c>
      <c r="M27" s="69">
        <f>IF(RES_hh_emi_in!M27=0,0,1000000*RES_hh_emi_in!M27/RES_hh_num_in!M27)</f>
        <v>46.775539847439155</v>
      </c>
      <c r="N27" s="69">
        <f>IF(RES_hh_emi_in!N27=0,0,1000000*RES_hh_emi_in!N27/RES_hh_num_in!N27)</f>
        <v>28.537272206242967</v>
      </c>
      <c r="O27" s="69">
        <f>IF(RES_hh_emi_in!O27=0,0,1000000*RES_hh_emi_in!O27/RES_hh_num_in!O27)</f>
        <v>24.836487195264439</v>
      </c>
      <c r="P27" s="69">
        <f>IF(RES_hh_emi_in!P27=0,0,1000000*RES_hh_emi_in!P27/RES_hh_num_in!P27)</f>
        <v>22.590530331507821</v>
      </c>
      <c r="Q27" s="69">
        <f>IF(RES_hh_emi_in!Q27=0,0,1000000*RES_hh_emi_in!Q27/RES_hh_num_in!Q27)</f>
        <v>26.874002033680455</v>
      </c>
      <c r="R27" s="69">
        <f>IF(RES_hh_emi_in!R27=0,0,1000000*RES_hh_emi_in!R27/RES_hh_num_in!R27)</f>
        <v>26.008234233389224</v>
      </c>
      <c r="S27" s="69">
        <f>IF(RES_hh_emi_in!S27=0,0,1000000*RES_hh_emi_in!S27/RES_hh_num_in!S27)</f>
        <v>18.089911014386821</v>
      </c>
      <c r="T27" s="69">
        <f>IF(RES_hh_emi_in!T27=0,0,1000000*RES_hh_emi_in!T27/RES_hh_num_in!T27)</f>
        <v>17.161608627789782</v>
      </c>
      <c r="U27" s="69">
        <f>IF(RES_hh_emi_in!U27=0,0,1000000*RES_hh_emi_in!U27/RES_hh_num_in!U27)</f>
        <v>19.05778064173008</v>
      </c>
      <c r="V27" s="69">
        <f>IF(RES_hh_emi_in!V27=0,0,1000000*RES_hh_emi_in!V27/RES_hh_num_in!V27)</f>
        <v>20.303228206291578</v>
      </c>
      <c r="W27" s="69">
        <f>IF(RES_hh_emi_in!W27=0,0,1000000*RES_hh_emi_in!W27/RES_hh_num_in!W27)</f>
        <v>27.016256460692041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224.86702636521292</v>
      </c>
      <c r="D28" s="72">
        <f>IF(RES_hh_emi_in!D28=0,0,1000000*RES_hh_emi_in!D28/RES_hh_num_in!D28)</f>
        <v>334.20298824607863</v>
      </c>
      <c r="E28" s="72">
        <f>IF(RES_hh_emi_in!E28=0,0,1000000*RES_hh_emi_in!E28/RES_hh_num_in!E28)</f>
        <v>363.00186822554593</v>
      </c>
      <c r="F28" s="72">
        <f>IF(RES_hh_emi_in!F28=0,0,1000000*RES_hh_emi_in!F28/RES_hh_num_in!F28)</f>
        <v>319.33266083197492</v>
      </c>
      <c r="G28" s="72">
        <f>IF(RES_hh_emi_in!G28=0,0,1000000*RES_hh_emi_in!G28/RES_hh_num_in!G28)</f>
        <v>290.69016652977427</v>
      </c>
      <c r="H28" s="72">
        <f>IF(RES_hh_emi_in!H28=0,0,1000000*RES_hh_emi_in!H28/RES_hh_num_in!H28)</f>
        <v>320.561049326297</v>
      </c>
      <c r="I28" s="72">
        <f>IF(RES_hh_emi_in!I28=0,0,1000000*RES_hh_emi_in!I28/RES_hh_num_in!I28)</f>
        <v>334.84940009939561</v>
      </c>
      <c r="J28" s="72">
        <f>IF(RES_hh_emi_in!J28=0,0,1000000*RES_hh_emi_in!J28/RES_hh_num_in!J28)</f>
        <v>335.36820723450995</v>
      </c>
      <c r="K28" s="72">
        <f>IF(RES_hh_emi_in!K28=0,0,1000000*RES_hh_emi_in!K28/RES_hh_num_in!K28)</f>
        <v>267.64610611237225</v>
      </c>
      <c r="L28" s="72">
        <f>IF(RES_hh_emi_in!L28=0,0,1000000*RES_hh_emi_in!L28/RES_hh_num_in!L28)</f>
        <v>331.68355553514385</v>
      </c>
      <c r="M28" s="72">
        <f>IF(RES_hh_emi_in!M28=0,0,1000000*RES_hh_emi_in!M28/RES_hh_num_in!M28)</f>
        <v>350.21003694594037</v>
      </c>
      <c r="N28" s="72">
        <f>IF(RES_hh_emi_in!N28=0,0,1000000*RES_hh_emi_in!N28/RES_hh_num_in!N28)</f>
        <v>352.29076942302049</v>
      </c>
      <c r="O28" s="72">
        <f>IF(RES_hh_emi_in!O28=0,0,1000000*RES_hh_emi_in!O28/RES_hh_num_in!O28)</f>
        <v>338.10340551616684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287.10433358259695</v>
      </c>
      <c r="S28" s="72">
        <f>IF(RES_hh_emi_in!S28=0,0,1000000*RES_hh_emi_in!S28/RES_hh_num_in!S28)</f>
        <v>366.33361152662684</v>
      </c>
      <c r="T28" s="72">
        <f>IF(RES_hh_emi_in!T28=0,0,1000000*RES_hh_emi_in!T28/RES_hh_num_in!T28)</f>
        <v>0</v>
      </c>
      <c r="U28" s="72">
        <f>IF(RES_hh_emi_in!U28=0,0,1000000*RES_hh_emi_in!U28/RES_hh_num_in!U28)</f>
        <v>289.46242127422266</v>
      </c>
      <c r="V28" s="72">
        <f>IF(RES_hh_emi_in!V28=0,0,1000000*RES_hh_emi_in!V28/RES_hh_num_in!V28)</f>
        <v>288.8206800238425</v>
      </c>
      <c r="W28" s="72">
        <f>IF(RES_hh_emi_in!W28=0,0,1000000*RES_hh_emi_in!W28/RES_hh_num_in!W28)</f>
        <v>373.41012027253197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180.69661866480686</v>
      </c>
      <c r="D29" s="72">
        <f>IF(RES_hh_emi_in!D29=0,0,1000000*RES_hh_emi_in!D29/RES_hh_num_in!D29)</f>
        <v>173.868489861142</v>
      </c>
      <c r="E29" s="72">
        <f>IF(RES_hh_emi_in!E29=0,0,1000000*RES_hh_emi_in!E29/RES_hh_num_in!E29)</f>
        <v>200.07277450710794</v>
      </c>
      <c r="F29" s="72">
        <f>IF(RES_hh_emi_in!F29=0,0,1000000*RES_hh_emi_in!F29/RES_hh_num_in!F29)</f>
        <v>206.12708170850388</v>
      </c>
      <c r="G29" s="72">
        <f>IF(RES_hh_emi_in!G29=0,0,1000000*RES_hh_emi_in!G29/RES_hh_num_in!G29)</f>
        <v>202.62803583397113</v>
      </c>
      <c r="H29" s="72">
        <f>IF(RES_hh_emi_in!H29=0,0,1000000*RES_hh_emi_in!H29/RES_hh_num_in!H29)</f>
        <v>213.94549492629176</v>
      </c>
      <c r="I29" s="72">
        <f>IF(RES_hh_emi_in!I29=0,0,1000000*RES_hh_emi_in!I29/RES_hh_num_in!I29)</f>
        <v>201.93192295863267</v>
      </c>
      <c r="J29" s="72">
        <f>IF(RES_hh_emi_in!J29=0,0,1000000*RES_hh_emi_in!J29/RES_hh_num_in!J29)</f>
        <v>187.11347337251624</v>
      </c>
      <c r="K29" s="72">
        <f>IF(RES_hh_emi_in!K29=0,0,1000000*RES_hh_emi_in!K29/RES_hh_num_in!K29)</f>
        <v>208.97577750731332</v>
      </c>
      <c r="L29" s="72">
        <f>IF(RES_hh_emi_in!L29=0,0,1000000*RES_hh_emi_in!L29/RES_hh_num_in!L29)</f>
        <v>182.22395536106214</v>
      </c>
      <c r="M29" s="72">
        <f>IF(RES_hh_emi_in!M29=0,0,1000000*RES_hh_emi_in!M29/RES_hh_num_in!M29)</f>
        <v>227.83658905178925</v>
      </c>
      <c r="N29" s="72">
        <f>IF(RES_hh_emi_in!N29=0,0,1000000*RES_hh_emi_in!N29/RES_hh_num_in!N29)</f>
        <v>205.46036800788451</v>
      </c>
      <c r="O29" s="72">
        <f>IF(RES_hh_emi_in!O29=0,0,1000000*RES_hh_emi_in!O29/RES_hh_num_in!O29)</f>
        <v>194.60935058283357</v>
      </c>
      <c r="P29" s="72">
        <f>IF(RES_hh_emi_in!P29=0,0,1000000*RES_hh_emi_in!P29/RES_hh_num_in!P29)</f>
        <v>179.71178218383628</v>
      </c>
      <c r="Q29" s="72">
        <f>IF(RES_hh_emi_in!Q29=0,0,1000000*RES_hh_emi_in!Q29/RES_hh_num_in!Q29)</f>
        <v>257.52332705368889</v>
      </c>
      <c r="R29" s="72">
        <f>IF(RES_hh_emi_in!R29=0,0,1000000*RES_hh_emi_in!R29/RES_hh_num_in!R29)</f>
        <v>214.73789705958552</v>
      </c>
      <c r="S29" s="72">
        <f>IF(RES_hh_emi_in!S29=0,0,1000000*RES_hh_emi_in!S29/RES_hh_num_in!S29)</f>
        <v>208.85399418778712</v>
      </c>
      <c r="T29" s="72">
        <f>IF(RES_hh_emi_in!T29=0,0,1000000*RES_hh_emi_in!T29/RES_hh_num_in!T29)</f>
        <v>210.74895827547812</v>
      </c>
      <c r="U29" s="72">
        <f>IF(RES_hh_emi_in!U29=0,0,1000000*RES_hh_emi_in!U29/RES_hh_num_in!U29)</f>
        <v>201.60492441035862</v>
      </c>
      <c r="V29" s="72">
        <f>IF(RES_hh_emi_in!V29=0,0,1000000*RES_hh_emi_in!V29/RES_hh_num_in!V29)</f>
        <v>219.01351872839135</v>
      </c>
      <c r="W29" s="72">
        <f>IF(RES_hh_emi_in!W29=0,0,1000000*RES_hh_emi_in!W29/RES_hh_num_in!W29)</f>
        <v>228.57612591999609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171.22885321600765</v>
      </c>
      <c r="D30" s="72">
        <f>IF(RES_hh_emi_in!D30=0,0,1000000*RES_hh_emi_in!D30/RES_hh_num_in!D30)</f>
        <v>109.90773725729831</v>
      </c>
      <c r="E30" s="72">
        <f>IF(RES_hh_emi_in!E30=0,0,1000000*RES_hh_emi_in!E30/RES_hh_num_in!E30)</f>
        <v>116.51192327016106</v>
      </c>
      <c r="F30" s="72">
        <f>IF(RES_hh_emi_in!F30=0,0,1000000*RES_hh_emi_in!F30/RES_hh_num_in!F30)</f>
        <v>123.04977142701598</v>
      </c>
      <c r="G30" s="72">
        <f>IF(RES_hh_emi_in!G30=0,0,1000000*RES_hh_emi_in!G30/RES_hh_num_in!G30)</f>
        <v>161.25413175499651</v>
      </c>
      <c r="H30" s="72">
        <f>IF(RES_hh_emi_in!H30=0,0,1000000*RES_hh_emi_in!H30/RES_hh_num_in!H30)</f>
        <v>177.68310307706719</v>
      </c>
      <c r="I30" s="72">
        <f>IF(RES_hh_emi_in!I30=0,0,1000000*RES_hh_emi_in!I30/RES_hh_num_in!I30)</f>
        <v>190.62501932875398</v>
      </c>
      <c r="J30" s="72">
        <f>IF(RES_hh_emi_in!J30=0,0,1000000*RES_hh_emi_in!J30/RES_hh_num_in!J30)</f>
        <v>182.83777241255203</v>
      </c>
      <c r="K30" s="72">
        <f>IF(RES_hh_emi_in!K30=0,0,1000000*RES_hh_emi_in!K30/RES_hh_num_in!K30)</f>
        <v>209.38919697583117</v>
      </c>
      <c r="L30" s="72">
        <f>IF(RES_hh_emi_in!L30=0,0,1000000*RES_hh_emi_in!L30/RES_hh_num_in!L30)</f>
        <v>179.8132747628724</v>
      </c>
      <c r="M30" s="72">
        <f>IF(RES_hh_emi_in!M30=0,0,1000000*RES_hh_emi_in!M30/RES_hh_num_in!M30)</f>
        <v>197.88945755297473</v>
      </c>
      <c r="N30" s="72">
        <f>IF(RES_hh_emi_in!N30=0,0,1000000*RES_hh_emi_in!N30/RES_hh_num_in!N30)</f>
        <v>192.72003695674053</v>
      </c>
      <c r="O30" s="72">
        <f>IF(RES_hh_emi_in!O30=0,0,1000000*RES_hh_emi_in!O30/RES_hh_num_in!O30)</f>
        <v>169.4411068412393</v>
      </c>
      <c r="P30" s="72">
        <f>IF(RES_hh_emi_in!P30=0,0,1000000*RES_hh_emi_in!P30/RES_hh_num_in!P30)</f>
        <v>172.28469771432299</v>
      </c>
      <c r="Q30" s="72">
        <f>IF(RES_hh_emi_in!Q30=0,0,1000000*RES_hh_emi_in!Q30/RES_hh_num_in!Q30)</f>
        <v>183.16649995120895</v>
      </c>
      <c r="R30" s="72">
        <f>IF(RES_hh_emi_in!R30=0,0,1000000*RES_hh_emi_in!R30/RES_hh_num_in!R30)</f>
        <v>192.65623383127385</v>
      </c>
      <c r="S30" s="72">
        <f>IF(RES_hh_emi_in!S30=0,0,1000000*RES_hh_emi_in!S30/RES_hh_num_in!S30)</f>
        <v>184.26662240041111</v>
      </c>
      <c r="T30" s="72">
        <f>IF(RES_hh_emi_in!T30=0,0,1000000*RES_hh_emi_in!T30/RES_hh_num_in!T30)</f>
        <v>195.26713088367919</v>
      </c>
      <c r="U30" s="72">
        <f>IF(RES_hh_emi_in!U30=0,0,1000000*RES_hh_emi_in!U30/RES_hh_num_in!U30)</f>
        <v>189.22794529208281</v>
      </c>
      <c r="V30" s="72">
        <f>IF(RES_hh_emi_in!V30=0,0,1000000*RES_hh_emi_in!V30/RES_hh_num_in!V30)</f>
        <v>196.88688679052927</v>
      </c>
      <c r="W30" s="72">
        <f>IF(RES_hh_emi_in!W30=0,0,1000000*RES_hh_emi_in!W30/RES_hh_num_in!W30)</f>
        <v>208.85742974634545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91.094645627365082</v>
      </c>
      <c r="D3" s="65">
        <f>IF(RES_hh_fech_in!D3=0,0,RES_hh_fech_in!D3/RES_summary!D$21)</f>
        <v>111.75245813540485</v>
      </c>
      <c r="E3" s="65">
        <f>IF(RES_hh_fech_in!E3=0,0,RES_hh_fech_in!E3/RES_summary!E$21)</f>
        <v>111.88417968638349</v>
      </c>
      <c r="F3" s="65">
        <f>IF(RES_hh_fech_in!F3=0,0,RES_hh_fech_in!F3/RES_summary!F$21)</f>
        <v>98.057613904217604</v>
      </c>
      <c r="G3" s="65">
        <f>IF(RES_hh_fech_in!G3=0,0,RES_hh_fech_in!G3/RES_summary!G$21)</f>
        <v>94.400932835975425</v>
      </c>
      <c r="H3" s="65">
        <f>IF(RES_hh_fech_in!H3=0,0,RES_hh_fech_in!H3/RES_summary!H$21)</f>
        <v>98.785883788603357</v>
      </c>
      <c r="I3" s="65">
        <f>IF(RES_hh_fech_in!I3=0,0,RES_hh_fech_in!I3/RES_summary!I$21)</f>
        <v>90.300727012556294</v>
      </c>
      <c r="J3" s="65">
        <f>IF(RES_hh_fech_in!J3=0,0,RES_hh_fech_in!J3/RES_summary!J$21)</f>
        <v>93.366109941677919</v>
      </c>
      <c r="K3" s="65">
        <f>IF(RES_hh_fech_in!K3=0,0,RES_hh_fech_in!K3/RES_summary!K$21)</f>
        <v>92.793302834393799</v>
      </c>
      <c r="L3" s="65">
        <f>IF(RES_hh_fech_in!L3=0,0,RES_hh_fech_in!L3/RES_summary!L$21)</f>
        <v>96.048514415624737</v>
      </c>
      <c r="M3" s="65">
        <f>IF(RES_hh_fech_in!M3=0,0,RES_hh_fech_in!M3/RES_summary!M$21)</f>
        <v>102.59064286896083</v>
      </c>
      <c r="N3" s="65">
        <f>IF(RES_hh_fech_in!N3=0,0,RES_hh_fech_in!N3/RES_summary!N$21)</f>
        <v>93.35420772484764</v>
      </c>
      <c r="O3" s="65">
        <f>IF(RES_hh_fech_in!O3=0,0,RES_hh_fech_in!O3/RES_summary!O$21)</f>
        <v>83.484453902548694</v>
      </c>
      <c r="P3" s="65">
        <f>IF(RES_hh_fech_in!P3=0,0,RES_hh_fech_in!P3/RES_summary!P$21)</f>
        <v>78.754503417516261</v>
      </c>
      <c r="Q3" s="65">
        <f>IF(RES_hh_fech_in!Q3=0,0,RES_hh_fech_in!Q3/RES_summary!Q$21)</f>
        <v>74.683708174069665</v>
      </c>
      <c r="R3" s="65">
        <f>IF(RES_hh_fech_in!R3=0,0,RES_hh_fech_in!R3/RES_summary!R$21)</f>
        <v>73.229132531645334</v>
      </c>
      <c r="S3" s="65">
        <f>IF(RES_hh_fech_in!S3=0,0,RES_hh_fech_in!S3/RES_summary!S$21)</f>
        <v>71.830672176625242</v>
      </c>
      <c r="T3" s="65">
        <f>IF(RES_hh_fech_in!T3=0,0,RES_hh_fech_in!T3/RES_summary!T$21)</f>
        <v>66.74663726936322</v>
      </c>
      <c r="U3" s="65">
        <f>IF(RES_hh_fech_in!U3=0,0,RES_hh_fech_in!U3/RES_summary!U$21)</f>
        <v>60.607671461283921</v>
      </c>
      <c r="V3" s="65">
        <f>IF(RES_hh_fech_in!V3=0,0,RES_hh_fech_in!V3/RES_summary!V$21)</f>
        <v>63.78453522918759</v>
      </c>
      <c r="W3" s="65">
        <f>IF(RES_hh_fech_in!W3=0,0,RES_hh_fech_in!W3/RES_summary!W$21)</f>
        <v>58.936020550392072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64.326702507611088</v>
      </c>
      <c r="D4" s="69">
        <f>IF(RES_hh_fech_in!D4=0,0,RES_hh_fech_in!D4/RES_summary!D$21)</f>
        <v>82.41019029590845</v>
      </c>
      <c r="E4" s="69">
        <f>IF(RES_hh_fech_in!E4=0,0,RES_hh_fech_in!E4/RES_summary!E$21)</f>
        <v>82.995662278120534</v>
      </c>
      <c r="F4" s="69">
        <f>IF(RES_hh_fech_in!F4=0,0,RES_hh_fech_in!F4/RES_summary!F$21)</f>
        <v>70.50509287671575</v>
      </c>
      <c r="G4" s="69">
        <f>IF(RES_hh_fech_in!G4=0,0,RES_hh_fech_in!G4/RES_summary!G$21)</f>
        <v>66.261338018659828</v>
      </c>
      <c r="H4" s="69">
        <f>IF(RES_hh_fech_in!H4=0,0,RES_hh_fech_in!H4/RES_summary!H$21)</f>
        <v>69.7943151840919</v>
      </c>
      <c r="I4" s="69">
        <f>IF(RES_hh_fech_in!I4=0,0,RES_hh_fech_in!I4/RES_summary!I$21)</f>
        <v>61.380460484951648</v>
      </c>
      <c r="J4" s="69">
        <f>IF(RES_hh_fech_in!J4=0,0,RES_hh_fech_in!J4/RES_summary!J$21)</f>
        <v>61.94205386769007</v>
      </c>
      <c r="K4" s="69">
        <f>IF(RES_hh_fech_in!K4=0,0,RES_hh_fech_in!K4/RES_summary!K$21)</f>
        <v>60.472879693606444</v>
      </c>
      <c r="L4" s="69">
        <f>IF(RES_hh_fech_in!L4=0,0,RES_hh_fech_in!L4/RES_summary!L$21)</f>
        <v>64.928707549948996</v>
      </c>
      <c r="M4" s="69">
        <f>IF(RES_hh_fech_in!M4=0,0,RES_hh_fech_in!M4/RES_summary!M$21)</f>
        <v>69.537967659380485</v>
      </c>
      <c r="N4" s="69">
        <f>IF(RES_hh_fech_in!N4=0,0,RES_hh_fech_in!N4/RES_summary!N$21)</f>
        <v>64.381176512798945</v>
      </c>
      <c r="O4" s="69">
        <f>IF(RES_hh_fech_in!O4=0,0,RES_hh_fech_in!O4/RES_summary!O$21)</f>
        <v>57.370183689481593</v>
      </c>
      <c r="P4" s="69">
        <f>IF(RES_hh_fech_in!P4=0,0,RES_hh_fech_in!P4/RES_summary!P$21)</f>
        <v>52.987142904787838</v>
      </c>
      <c r="Q4" s="69">
        <f>IF(RES_hh_fech_in!Q4=0,0,RES_hh_fech_in!Q4/RES_summary!Q$21)</f>
        <v>48.031082585733728</v>
      </c>
      <c r="R4" s="69">
        <f>IF(RES_hh_fech_in!R4=0,0,RES_hh_fech_in!R4/RES_summary!R$21)</f>
        <v>47.094689337039554</v>
      </c>
      <c r="S4" s="69">
        <f>IF(RES_hh_fech_in!S4=0,0,RES_hh_fech_in!S4/RES_summary!S$21)</f>
        <v>45.770160578111735</v>
      </c>
      <c r="T4" s="69">
        <f>IF(RES_hh_fech_in!T4=0,0,RES_hh_fech_in!T4/RES_summary!T$21)</f>
        <v>41.195390617035955</v>
      </c>
      <c r="U4" s="69">
        <f>IF(RES_hh_fech_in!U4=0,0,RES_hh_fech_in!U4/RES_summary!U$21)</f>
        <v>36.101127915673587</v>
      </c>
      <c r="V4" s="69">
        <f>IF(RES_hh_fech_in!V4=0,0,RES_hh_fech_in!V4/RES_summary!V$21)</f>
        <v>38.270039115613493</v>
      </c>
      <c r="W4" s="69">
        <f>IF(RES_hh_fech_in!W4=0,0,RES_hh_fech_in!W4/RES_summary!W$21)</f>
        <v>33.011055211074158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46.855487270099061</v>
      </c>
      <c r="D5" s="72">
        <f>IF(RES_hh_fech_in!D5=0,0,RES_hh_fech_in!D5/RES_summary!D$21)</f>
        <v>85.073113250471465</v>
      </c>
      <c r="E5" s="72">
        <f>IF(RES_hh_fech_in!E5=0,0,RES_hh_fech_in!E5/RES_summary!E$21)</f>
        <v>98.94258853819133</v>
      </c>
      <c r="F5" s="72">
        <f>IF(RES_hh_fech_in!F5=0,0,RES_hh_fech_in!F5/RES_summary!F$21)</f>
        <v>72.565990754896049</v>
      </c>
      <c r="G5" s="72">
        <f>IF(RES_hh_fech_in!G5=0,0,RES_hh_fech_in!G5/RES_summary!G$21)</f>
        <v>65.033973449580827</v>
      </c>
      <c r="H5" s="72">
        <f>IF(RES_hh_fech_in!H5=0,0,RES_hh_fech_in!H5/RES_summary!H$21)</f>
        <v>72.038049293976385</v>
      </c>
      <c r="I5" s="72">
        <f>IF(RES_hh_fech_in!I5=0,0,RES_hh_fech_in!I5/RES_summary!I$21)</f>
        <v>64.283332384594829</v>
      </c>
      <c r="J5" s="72">
        <f>IF(RES_hh_fech_in!J5=0,0,RES_hh_fech_in!J5/RES_summary!J$21)</f>
        <v>64.506636455876688</v>
      </c>
      <c r="K5" s="72">
        <f>IF(RES_hh_fech_in!K5=0,0,RES_hh_fech_in!K5/RES_summary!K$21)</f>
        <v>47.067574672374121</v>
      </c>
      <c r="L5" s="72">
        <f>IF(RES_hh_fech_in!L5=0,0,RES_hh_fech_in!L5/RES_summary!L$21)</f>
        <v>64.639060523181968</v>
      </c>
      <c r="M5" s="72">
        <f>IF(RES_hh_fech_in!M5=0,0,RES_hh_fech_in!M5/RES_summary!M$21)</f>
        <v>77.593099624875137</v>
      </c>
      <c r="N5" s="72">
        <f>IF(RES_hh_fech_in!N5=0,0,RES_hh_fech_in!N5/RES_summary!N$21)</f>
        <v>72.469127395293853</v>
      </c>
      <c r="O5" s="72">
        <f>IF(RES_hh_fech_in!O5=0,0,RES_hh_fech_in!O5/RES_summary!O$21)</f>
        <v>60.62045927139026</v>
      </c>
      <c r="P5" s="72">
        <f>IF(RES_hh_fech_in!P5=0,0,RES_hh_fech_in!P5/RES_summary!P$21)</f>
        <v>0</v>
      </c>
      <c r="Q5" s="72">
        <f>IF(RES_hh_fech_in!Q5=0,0,RES_hh_fech_in!Q5/RES_summary!Q$21)</f>
        <v>45.017380073523441</v>
      </c>
      <c r="R5" s="72">
        <f>IF(RES_hh_fech_in!R5=0,0,RES_hh_fech_in!R5/RES_summary!R$21)</f>
        <v>47.946684796766689</v>
      </c>
      <c r="S5" s="72">
        <f>IF(RES_hh_fech_in!S5=0,0,RES_hh_fech_in!S5/RES_summary!S$21)</f>
        <v>48.418683809934009</v>
      </c>
      <c r="T5" s="72">
        <f>IF(RES_hh_fech_in!T5=0,0,RES_hh_fech_in!T5/RES_summary!T$21)</f>
        <v>0</v>
      </c>
      <c r="U5" s="72">
        <f>IF(RES_hh_fech_in!U5=0,0,RES_hh_fech_in!U5/RES_summary!U$21)</f>
        <v>32.056058075127353</v>
      </c>
      <c r="V5" s="72">
        <f>IF(RES_hh_fech_in!V5=0,0,RES_hh_fech_in!V5/RES_summary!V$21)</f>
        <v>29.674962108005822</v>
      </c>
      <c r="W5" s="72">
        <f>IF(RES_hh_fech_in!W5=0,0,RES_hh_fech_in!W5/RES_summary!W$21)</f>
        <v>36.884259117001889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82.729290001787433</v>
      </c>
      <c r="D6" s="72">
        <f>IF(RES_hh_fech_in!D6=0,0,RES_hh_fech_in!D6/RES_summary!D$21)</f>
        <v>0</v>
      </c>
      <c r="E6" s="72">
        <f>IF(RES_hh_fech_in!E6=0,0,RES_hh_fech_in!E6/RES_summary!E$21)</f>
        <v>84.095264854651987</v>
      </c>
      <c r="F6" s="72">
        <f>IF(RES_hh_fech_in!F6=0,0,RES_hh_fech_in!F6/RES_summary!F$21)</f>
        <v>83.133161016812352</v>
      </c>
      <c r="G6" s="72">
        <f>IF(RES_hh_fech_in!G6=0,0,RES_hh_fech_in!G6/RES_summary!G$21)</f>
        <v>79.976084012281078</v>
      </c>
      <c r="H6" s="72">
        <f>IF(RES_hh_fech_in!H6=0,0,RES_hh_fech_in!H6/RES_summary!H$21)</f>
        <v>76.489813526327765</v>
      </c>
      <c r="I6" s="72">
        <f>IF(RES_hh_fech_in!I6=0,0,RES_hh_fech_in!I6/RES_summary!I$21)</f>
        <v>72.598977356242102</v>
      </c>
      <c r="J6" s="72">
        <f>IF(RES_hh_fech_in!J6=0,0,RES_hh_fech_in!J6/RES_summary!J$21)</f>
        <v>67.402301677790845</v>
      </c>
      <c r="K6" s="72">
        <f>IF(RES_hh_fech_in!K6=0,0,RES_hh_fech_in!K6/RES_summary!K$21)</f>
        <v>40.891259985305425</v>
      </c>
      <c r="L6" s="72">
        <f>IF(RES_hh_fech_in!L6=0,0,RES_hh_fech_in!L6/RES_summary!L$21)</f>
        <v>25.158261923374752</v>
      </c>
      <c r="M6" s="72">
        <f>IF(RES_hh_fech_in!M6=0,0,RES_hh_fech_in!M6/RES_summary!M$21)</f>
        <v>109.82111505788654</v>
      </c>
      <c r="N6" s="72">
        <f>IF(RES_hh_fech_in!N6=0,0,RES_hh_fech_in!N6/RES_summary!N$21)</f>
        <v>66.777434475454669</v>
      </c>
      <c r="O6" s="72">
        <f>IF(RES_hh_fech_in!O6=0,0,RES_hh_fech_in!O6/RES_summary!O$21)</f>
        <v>51.136243693563273</v>
      </c>
      <c r="P6" s="72">
        <f>IF(RES_hh_fech_in!P6=0,0,RES_hh_fech_in!P6/RES_summary!P$21)</f>
        <v>32.541961849843332</v>
      </c>
      <c r="Q6" s="72">
        <f>IF(RES_hh_fech_in!Q6=0,0,RES_hh_fech_in!Q6/RES_summary!Q$21)</f>
        <v>94.214408040957622</v>
      </c>
      <c r="R6" s="72">
        <f>IF(RES_hh_fech_in!R6=0,0,RES_hh_fech_in!R6/RES_summary!R$21)</f>
        <v>71.250714449653273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98.217712641730031</v>
      </c>
      <c r="L7" s="72">
        <f>IF(RES_hh_fech_in!L7=0,0,RES_hh_fech_in!L7/RES_summary!L$21)</f>
        <v>102.07719191783737</v>
      </c>
      <c r="M7" s="72">
        <f>IF(RES_hh_fech_in!M7=0,0,RES_hh_fech_in!M7/RES_summary!M$21)</f>
        <v>57.369578037680313</v>
      </c>
      <c r="N7" s="72">
        <f>IF(RES_hh_fech_in!N7=0,0,RES_hh_fech_in!N7/RES_summary!N$21)</f>
        <v>64.181706606366731</v>
      </c>
      <c r="O7" s="72">
        <f>IF(RES_hh_fech_in!O7=0,0,RES_hh_fech_in!O7/RES_summary!O$21)</f>
        <v>72.347711341121041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75.532947460387803</v>
      </c>
      <c r="D8" s="72">
        <f>IF(RES_hh_fech_in!D8=0,0,RES_hh_fech_in!D8/RES_summary!D$21)</f>
        <v>53.032792650920747</v>
      </c>
      <c r="E8" s="72">
        <f>IF(RES_hh_fech_in!E8=0,0,RES_hh_fech_in!E8/RES_summary!E$21)</f>
        <v>58.998858468978895</v>
      </c>
      <c r="F8" s="72">
        <f>IF(RES_hh_fech_in!F8=0,0,RES_hh_fech_in!F8/RES_summary!F$21)</f>
        <v>51.934395109577522</v>
      </c>
      <c r="G8" s="72">
        <f>IF(RES_hh_fech_in!G8=0,0,RES_hh_fech_in!G8/RES_summary!G$21)</f>
        <v>66.668601862452419</v>
      </c>
      <c r="H8" s="72">
        <f>IF(RES_hh_fech_in!H8=0,0,RES_hh_fech_in!H8/RES_summary!H$21)</f>
        <v>73.651024861764668</v>
      </c>
      <c r="I8" s="72">
        <f>IF(RES_hh_fech_in!I8=0,0,RES_hh_fech_in!I8/RES_summary!I$21)</f>
        <v>67.803348123515562</v>
      </c>
      <c r="J8" s="72">
        <f>IF(RES_hh_fech_in!J8=0,0,RES_hh_fech_in!J8/RES_summary!J$21)</f>
        <v>64.54616553804631</v>
      </c>
      <c r="K8" s="72">
        <f>IF(RES_hh_fech_in!K8=0,0,RES_hh_fech_in!K8/RES_summary!K$21)</f>
        <v>70.609602063378503</v>
      </c>
      <c r="L8" s="72">
        <f>IF(RES_hh_fech_in!L8=0,0,RES_hh_fech_in!L8/RES_summary!L$21)</f>
        <v>65.999237480330891</v>
      </c>
      <c r="M8" s="72">
        <f>IF(RES_hh_fech_in!M8=0,0,RES_hh_fech_in!M8/RES_summary!M$21)</f>
        <v>71.793915375920591</v>
      </c>
      <c r="N8" s="72">
        <f>IF(RES_hh_fech_in!N8=0,0,RES_hh_fech_in!N8/RES_summary!N$21)</f>
        <v>65.154442795883938</v>
      </c>
      <c r="O8" s="72">
        <f>IF(RES_hh_fech_in!O8=0,0,RES_hh_fech_in!O8/RES_summary!O$21)</f>
        <v>51.623288536705033</v>
      </c>
      <c r="P8" s="72">
        <f>IF(RES_hh_fech_in!P8=0,0,RES_hh_fech_in!P8/RES_summary!P$21)</f>
        <v>46.673434801832755</v>
      </c>
      <c r="Q8" s="72">
        <f>IF(RES_hh_fech_in!Q8=0,0,RES_hh_fech_in!Q8/RES_summary!Q$21)</f>
        <v>44.55342151927556</v>
      </c>
      <c r="R8" s="72">
        <f>IF(RES_hh_fech_in!R8=0,0,RES_hh_fech_in!R8/RES_summary!R$21)</f>
        <v>43.21474343523046</v>
      </c>
      <c r="S8" s="72">
        <f>IF(RES_hh_fech_in!S8=0,0,RES_hh_fech_in!S8/RES_summary!S$21)</f>
        <v>43.223468499395452</v>
      </c>
      <c r="T8" s="72">
        <f>IF(RES_hh_fech_in!T8=0,0,RES_hh_fech_in!T8/RES_summary!T$21)</f>
        <v>41.111905618813886</v>
      </c>
      <c r="U8" s="72">
        <f>IF(RES_hh_fech_in!U8=0,0,RES_hh_fech_in!U8/RES_summary!U$21)</f>
        <v>35.24650270410342</v>
      </c>
      <c r="V8" s="72">
        <f>IF(RES_hh_fech_in!V8=0,0,RES_hh_fech_in!V8/RES_summary!V$21)</f>
        <v>37.442056699297829</v>
      </c>
      <c r="W8" s="72">
        <f>IF(RES_hh_fech_in!W8=0,0,RES_hh_fech_in!W8/RES_summary!W$21)</f>
        <v>36.208258418704112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74.056229914075544</v>
      </c>
      <c r="D9" s="72">
        <f>IF(RES_hh_fech_in!D9=0,0,RES_hh_fech_in!D9/RES_summary!D$21)</f>
        <v>81.749913845459034</v>
      </c>
      <c r="E9" s="72">
        <f>IF(RES_hh_fech_in!E9=0,0,RES_hh_fech_in!E9/RES_summary!E$21)</f>
        <v>79.004099261378784</v>
      </c>
      <c r="F9" s="72">
        <f>IF(RES_hh_fech_in!F9=0,0,RES_hh_fech_in!F9/RES_summary!F$21)</f>
        <v>77.728677154425313</v>
      </c>
      <c r="G9" s="72">
        <f>IF(RES_hh_fech_in!G9=0,0,RES_hh_fech_in!G9/RES_summary!G$21)</f>
        <v>74.056109460180934</v>
      </c>
      <c r="H9" s="72">
        <f>IF(RES_hh_fech_in!H9=0,0,RES_hh_fech_in!H9/RES_summary!H$21)</f>
        <v>75.168950479670926</v>
      </c>
      <c r="I9" s="72">
        <f>IF(RES_hh_fech_in!I9=0,0,RES_hh_fech_in!I9/RES_summary!I$21)</f>
        <v>66.268255742736542</v>
      </c>
      <c r="J9" s="72">
        <f>IF(RES_hh_fech_in!J9=0,0,RES_hh_fech_in!J9/RES_summary!J$21)</f>
        <v>66.971580503745002</v>
      </c>
      <c r="K9" s="72">
        <f>IF(RES_hh_fech_in!K9=0,0,RES_hh_fech_in!K9/RES_summary!K$21)</f>
        <v>66.2451700894824</v>
      </c>
      <c r="L9" s="72">
        <f>IF(RES_hh_fech_in!L9=0,0,RES_hh_fech_in!L9/RES_summary!L$21)</f>
        <v>69.720256479451763</v>
      </c>
      <c r="M9" s="72">
        <f>IF(RES_hh_fech_in!M9=0,0,RES_hh_fech_in!M9/RES_summary!M$21)</f>
        <v>71.958126531982614</v>
      </c>
      <c r="N9" s="72">
        <f>IF(RES_hh_fech_in!N9=0,0,RES_hh_fech_in!N9/RES_summary!N$21)</f>
        <v>65.844311159715531</v>
      </c>
      <c r="O9" s="72">
        <f>IF(RES_hh_fech_in!O9=0,0,RES_hh_fech_in!O9/RES_summary!O$21)</f>
        <v>61.033687542798162</v>
      </c>
      <c r="P9" s="72">
        <f>IF(RES_hh_fech_in!P9=0,0,RES_hh_fech_in!P9/RES_summary!P$21)</f>
        <v>55.46633798641377</v>
      </c>
      <c r="Q9" s="72">
        <f>IF(RES_hh_fech_in!Q9=0,0,RES_hh_fech_in!Q9/RES_summary!Q$21)</f>
        <v>48.817144405589623</v>
      </c>
      <c r="R9" s="72">
        <f>IF(RES_hh_fech_in!R9=0,0,RES_hh_fech_in!R9/RES_summary!R$21)</f>
        <v>49.025105403896887</v>
      </c>
      <c r="S9" s="72">
        <f>IF(RES_hh_fech_in!S9=0,0,RES_hh_fech_in!S9/RES_summary!S$21)</f>
        <v>46.826692080806723</v>
      </c>
      <c r="T9" s="72">
        <f>IF(RES_hh_fech_in!T9=0,0,RES_hh_fech_in!T9/RES_summary!T$21)</f>
        <v>42.253339480360516</v>
      </c>
      <c r="U9" s="72">
        <f>IF(RES_hh_fech_in!U9=0,0,RES_hh_fech_in!U9/RES_summary!U$21)</f>
        <v>37.922590162367442</v>
      </c>
      <c r="V9" s="72">
        <f>IF(RES_hh_fech_in!V9=0,0,RES_hh_fech_in!V9/RES_summary!V$21)</f>
        <v>41.658978384195734</v>
      </c>
      <c r="W9" s="72">
        <f>IF(RES_hh_fech_in!W9=0,0,RES_hh_fech_in!W9/RES_summary!W$21)</f>
        <v>32.931475221586261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55.750662685737112</v>
      </c>
      <c r="D11" s="72">
        <f>IF(RES_hh_fech_in!D11=0,0,RES_hh_fech_in!D11/RES_summary!D$21)</f>
        <v>0</v>
      </c>
      <c r="E11" s="72">
        <f>IF(RES_hh_fech_in!E11=0,0,RES_hh_fech_in!E11/RES_summary!E$21)</f>
        <v>64.580971353614544</v>
      </c>
      <c r="F11" s="72">
        <f>IF(RES_hh_fech_in!F11=0,0,RES_hh_fech_in!F11/RES_summary!F$21)</f>
        <v>57.166525525756619</v>
      </c>
      <c r="G11" s="72">
        <f>IF(RES_hh_fech_in!G11=0,0,RES_hh_fech_in!G11/RES_summary!G$21)</f>
        <v>58.631318714618118</v>
      </c>
      <c r="H11" s="72">
        <f>IF(RES_hh_fech_in!H11=0,0,RES_hh_fech_in!H11/RES_summary!H$21)</f>
        <v>58.603104264565694</v>
      </c>
      <c r="I11" s="72">
        <f>IF(RES_hh_fech_in!I11=0,0,RES_hh_fech_in!I11/RES_summary!I$21)</f>
        <v>53.275805715411252</v>
      </c>
      <c r="J11" s="72">
        <f>IF(RES_hh_fech_in!J11=0,0,RES_hh_fech_in!J11/RES_summary!J$21)</f>
        <v>51.810731662984551</v>
      </c>
      <c r="K11" s="72">
        <f>IF(RES_hh_fech_in!K11=0,0,RES_hh_fech_in!K11/RES_summary!K$21)</f>
        <v>54.162365884285272</v>
      </c>
      <c r="L11" s="72">
        <f>IF(RES_hh_fech_in!L11=0,0,RES_hh_fech_in!L11/RES_summary!L$21)</f>
        <v>56.767592170937263</v>
      </c>
      <c r="M11" s="72">
        <f>IF(RES_hh_fech_in!M11=0,0,RES_hh_fech_in!M11/RES_summary!M$21)</f>
        <v>59.952958409539619</v>
      </c>
      <c r="N11" s="72">
        <f>IF(RES_hh_fech_in!N11=0,0,RES_hh_fech_in!N11/RES_summary!N$21)</f>
        <v>57.050807912540421</v>
      </c>
      <c r="O11" s="72">
        <f>IF(RES_hh_fech_in!O11=0,0,RES_hh_fech_in!O11/RES_summary!O$21)</f>
        <v>51.027185024084886</v>
      </c>
      <c r="P11" s="72">
        <f>IF(RES_hh_fech_in!P11=0,0,RES_hh_fech_in!P11/RES_summary!P$21)</f>
        <v>46.205250198348786</v>
      </c>
      <c r="Q11" s="72">
        <f>IF(RES_hh_fech_in!Q11=0,0,RES_hh_fech_in!Q11/RES_summary!Q$21)</f>
        <v>45.143966060541793</v>
      </c>
      <c r="R11" s="72">
        <f>IF(RES_hh_fech_in!R11=0,0,RES_hh_fech_in!R11/RES_summary!R$21)</f>
        <v>42.406058451245052</v>
      </c>
      <c r="S11" s="72">
        <f>IF(RES_hh_fech_in!S11=0,0,RES_hh_fech_in!S11/RES_summary!S$21)</f>
        <v>42.029837335274024</v>
      </c>
      <c r="T11" s="72">
        <f>IF(RES_hh_fech_in!T11=0,0,RES_hh_fech_in!T11/RES_summary!T$21)</f>
        <v>38.020250290113474</v>
      </c>
      <c r="U11" s="72">
        <f>IF(RES_hh_fech_in!U11=0,0,RES_hh_fech_in!U11/RES_summary!U$21)</f>
        <v>34.300053731917529</v>
      </c>
      <c r="V11" s="72">
        <f>IF(RES_hh_fech_in!V11=0,0,RES_hh_fech_in!V11/RES_summary!V$21)</f>
        <v>35.700565605486617</v>
      </c>
      <c r="W11" s="72">
        <f>IF(RES_hh_fech_in!W11=0,0,RES_hh_fech_in!W11/RES_summary!W$21)</f>
        <v>32.130825519683242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0</v>
      </c>
      <c r="D12" s="72">
        <f>IF(RES_hh_fech_in!D12=0,0,RES_hh_fech_in!D12/RES_summary!D$21)</f>
        <v>0</v>
      </c>
      <c r="E12" s="72">
        <f>IF(RES_hh_fech_in!E12=0,0,RES_hh_fech_in!E12/RES_summary!E$21)</f>
        <v>0</v>
      </c>
      <c r="F12" s="72">
        <f>IF(RES_hh_fech_in!F12=0,0,RES_hh_fech_in!F12/RES_summary!F$21)</f>
        <v>0</v>
      </c>
      <c r="G12" s="72">
        <f>IF(RES_hh_fech_in!G12=0,0,RES_hh_fech_in!G12/RES_summary!G$21)</f>
        <v>0</v>
      </c>
      <c r="H12" s="72">
        <f>IF(RES_hh_fech_in!H12=0,0,RES_hh_fech_in!H12/RES_summary!H$21)</f>
        <v>0</v>
      </c>
      <c r="I12" s="72">
        <f>IF(RES_hh_fech_in!I12=0,0,RES_hh_fech_in!I12/RES_summary!I$21)</f>
        <v>0</v>
      </c>
      <c r="J12" s="72">
        <f>IF(RES_hh_fech_in!J12=0,0,RES_hh_fech_in!J12/RES_summary!J$21)</f>
        <v>0</v>
      </c>
      <c r="K12" s="72">
        <f>IF(RES_hh_fech_in!K12=0,0,RES_hh_fech_in!K12/RES_summary!K$21)</f>
        <v>0</v>
      </c>
      <c r="L12" s="72">
        <f>IF(RES_hh_fech_in!L12=0,0,RES_hh_fech_in!L12/RES_summary!L$21)</f>
        <v>0</v>
      </c>
      <c r="M12" s="72">
        <f>IF(RES_hh_fech_in!M12=0,0,RES_hh_fech_in!M12/RES_summary!M$21)</f>
        <v>0</v>
      </c>
      <c r="N12" s="72">
        <f>IF(RES_hh_fech_in!N12=0,0,RES_hh_fech_in!N12/RES_summary!N$21)</f>
        <v>0</v>
      </c>
      <c r="O12" s="72">
        <f>IF(RES_hh_fech_in!O12=0,0,RES_hh_fech_in!O12/RES_summary!O$21)</f>
        <v>0</v>
      </c>
      <c r="P12" s="72">
        <f>IF(RES_hh_fech_in!P12=0,0,RES_hh_fech_in!P12/RES_summary!P$21)</f>
        <v>0</v>
      </c>
      <c r="Q12" s="72">
        <f>IF(RES_hh_fech_in!Q12=0,0,RES_hh_fech_in!Q12/RES_summary!Q$21)</f>
        <v>0</v>
      </c>
      <c r="R12" s="72">
        <f>IF(RES_hh_fech_in!R12=0,0,RES_hh_fech_in!R12/RES_summary!R$21)</f>
        <v>0</v>
      </c>
      <c r="S12" s="72">
        <f>IF(RES_hh_fech_in!S12=0,0,RES_hh_fech_in!S12/RES_summary!S$21)</f>
        <v>0</v>
      </c>
      <c r="T12" s="72">
        <f>IF(RES_hh_fech_in!T12=0,0,RES_hh_fech_in!T12/RES_summary!T$21)</f>
        <v>0</v>
      </c>
      <c r="U12" s="72">
        <f>IF(RES_hh_fech_in!U12=0,0,RES_hh_fech_in!U12/RES_summary!U$21)</f>
        <v>0</v>
      </c>
      <c r="V12" s="72">
        <f>IF(RES_hh_fech_in!V12=0,0,RES_hh_fech_in!V12/RES_summary!V$21)</f>
        <v>0</v>
      </c>
      <c r="W12" s="72">
        <f>IF(RES_hh_fech_in!W12=0,0,RES_hh_fech_in!W12/RES_summary!W$21)</f>
        <v>0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73.147727479293906</v>
      </c>
      <c r="D13" s="74">
        <f>IF(RES_hh_fech_in!D13=0,0,RES_hh_fech_in!D13/RES_summary!D$21)</f>
        <v>60.370135137220046</v>
      </c>
      <c r="E13" s="74">
        <f>IF(RES_hh_fech_in!E13=0,0,RES_hh_fech_in!E13/RES_summary!E$21)</f>
        <v>0</v>
      </c>
      <c r="F13" s="74">
        <f>IF(RES_hh_fech_in!F13=0,0,RES_hh_fech_in!F13/RES_summary!F$21)</f>
        <v>0</v>
      </c>
      <c r="G13" s="74">
        <f>IF(RES_hh_fech_in!G13=0,0,RES_hh_fech_in!G13/RES_summary!G$21)</f>
        <v>0</v>
      </c>
      <c r="H13" s="74">
        <f>IF(RES_hh_fech_in!H13=0,0,RES_hh_fech_in!H13/RES_summary!H$21)</f>
        <v>62.114210225146586</v>
      </c>
      <c r="I13" s="74">
        <f>IF(RES_hh_fech_in!I13=0,0,RES_hh_fech_in!I13/RES_summary!I$21)</f>
        <v>50.800523315293937</v>
      </c>
      <c r="J13" s="74">
        <f>IF(RES_hh_fech_in!J13=0,0,RES_hh_fech_in!J13/RES_summary!J$21)</f>
        <v>58.250040315434333</v>
      </c>
      <c r="K13" s="74">
        <f>IF(RES_hh_fech_in!K13=0,0,RES_hh_fech_in!K13/RES_summary!K$21)</f>
        <v>57.216603658125159</v>
      </c>
      <c r="L13" s="74">
        <f>IF(RES_hh_fech_in!L13=0,0,RES_hh_fech_in!L13/RES_summary!L$21)</f>
        <v>60.704541039664647</v>
      </c>
      <c r="M13" s="74">
        <f>IF(RES_hh_fech_in!M13=0,0,RES_hh_fech_in!M13/RES_summary!M$21)</f>
        <v>65.796203449000643</v>
      </c>
      <c r="N13" s="74">
        <f>IF(RES_hh_fech_in!N13=0,0,RES_hh_fech_in!N13/RES_summary!N$21)</f>
        <v>58.440476386574865</v>
      </c>
      <c r="O13" s="74">
        <f>IF(RES_hh_fech_in!O13=0,0,RES_hh_fech_in!O13/RES_summary!O$21)</f>
        <v>51.179127051933634</v>
      </c>
      <c r="P13" s="74">
        <f>IF(RES_hh_fech_in!P13=0,0,RES_hh_fech_in!P13/RES_summary!P$21)</f>
        <v>0</v>
      </c>
      <c r="Q13" s="74">
        <f>IF(RES_hh_fech_in!Q13=0,0,RES_hh_fech_in!Q13/RES_summary!Q$21)</f>
        <v>0</v>
      </c>
      <c r="R13" s="74">
        <f>IF(RES_hh_fech_in!R13=0,0,RES_hh_fech_in!R13/RES_summary!R$21)</f>
        <v>37.792892330282442</v>
      </c>
      <c r="S13" s="74">
        <f>IF(RES_hh_fech_in!S13=0,0,RES_hh_fech_in!S13/RES_summary!S$21)</f>
        <v>0</v>
      </c>
      <c r="T13" s="74">
        <f>IF(RES_hh_fech_in!T13=0,0,RES_hh_fech_in!T13/RES_summary!T$21)</f>
        <v>32.196705081470427</v>
      </c>
      <c r="U13" s="74">
        <f>IF(RES_hh_fech_in!U13=0,0,RES_hh_fech_in!U13/RES_summary!U$21)</f>
        <v>30.223237491812622</v>
      </c>
      <c r="V13" s="74">
        <f>IF(RES_hh_fech_in!V13=0,0,RES_hh_fech_in!V13/RES_summary!V$21)</f>
        <v>29.376275517981881</v>
      </c>
      <c r="W13" s="74">
        <f>IF(RES_hh_fech_in!W13=0,0,RES_hh_fech_in!W13/RES_summary!W$21)</f>
        <v>27.745550436076396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0.26920791974041458</v>
      </c>
      <c r="D14" s="76">
        <f>IF(RES_hh_fech_in!D14=0,0,RES_hh_fech_in!D14/RES_summary!D$21)</f>
        <v>0.38991698910548939</v>
      </c>
      <c r="E14" s="76">
        <f>IF(RES_hh_fech_in!E14=0,0,RES_hh_fech_in!E14/RES_summary!E$21)</f>
        <v>0.39655651255307933</v>
      </c>
      <c r="F14" s="76">
        <f>IF(RES_hh_fech_in!F14=0,0,RES_hh_fech_in!F14/RES_summary!F$21)</f>
        <v>0.319732745205489</v>
      </c>
      <c r="G14" s="76">
        <f>IF(RES_hh_fech_in!G14=0,0,RES_hh_fech_in!G14/RES_summary!G$21)</f>
        <v>0.30586190396323337</v>
      </c>
      <c r="H14" s="76">
        <f>IF(RES_hh_fech_in!H14=0,0,RES_hh_fech_in!H14/RES_summary!H$21)</f>
        <v>0.35160278191873762</v>
      </c>
      <c r="I14" s="76">
        <f>IF(RES_hh_fech_in!I14=0,0,RES_hh_fech_in!I14/RES_summary!I$21)</f>
        <v>0.31302545191761716</v>
      </c>
      <c r="J14" s="76">
        <f>IF(RES_hh_fech_in!J14=0,0,RES_hh_fech_in!J14/RES_summary!J$21)</f>
        <v>0.31373856651882603</v>
      </c>
      <c r="K14" s="76">
        <f>IF(RES_hh_fech_in!K14=0,0,RES_hh_fech_in!K14/RES_summary!K$21)</f>
        <v>0.29304275679238317</v>
      </c>
      <c r="L14" s="76">
        <f>IF(RES_hh_fech_in!L14=0,0,RES_hh_fech_in!L14/RES_summary!L$21)</f>
        <v>0.30019010719267908</v>
      </c>
      <c r="M14" s="76">
        <f>IF(RES_hh_fech_in!M14=0,0,RES_hh_fech_in!M14/RES_summary!M$21)</f>
        <v>0.31274661353726974</v>
      </c>
      <c r="N14" s="76">
        <f>IF(RES_hh_fech_in!N14=0,0,RES_hh_fech_in!N14/RES_summary!N$21)</f>
        <v>0.28440963261424607</v>
      </c>
      <c r="O14" s="76">
        <f>IF(RES_hh_fech_in!O14=0,0,RES_hh_fech_in!O14/RES_summary!O$21)</f>
        <v>0.25137587745555301</v>
      </c>
      <c r="P14" s="76">
        <f>IF(RES_hh_fech_in!P14=0,0,RES_hh_fech_in!P14/RES_summary!P$21)</f>
        <v>0.2518929493988486</v>
      </c>
      <c r="Q14" s="76">
        <f>IF(RES_hh_fech_in!Q14=0,0,RES_hh_fech_in!Q14/RES_summary!Q$21)</f>
        <v>0.23633876577004484</v>
      </c>
      <c r="R14" s="76">
        <f>IF(RES_hh_fech_in!R14=0,0,RES_hh_fech_in!R14/RES_summary!R$21)</f>
        <v>0.25518307054291783</v>
      </c>
      <c r="S14" s="76">
        <f>IF(RES_hh_fech_in!S14=0,0,RES_hh_fech_in!S14/RES_summary!S$21)</f>
        <v>0.25635498408160029</v>
      </c>
      <c r="T14" s="76">
        <f>IF(RES_hh_fech_in!T14=0,0,RES_hh_fech_in!T14/RES_summary!T$21)</f>
        <v>0.24516601094709975</v>
      </c>
      <c r="U14" s="76">
        <f>IF(RES_hh_fech_in!U14=0,0,RES_hh_fech_in!U14/RES_summary!U$21)</f>
        <v>0.2190987807479701</v>
      </c>
      <c r="V14" s="76">
        <f>IF(RES_hh_fech_in!V14=0,0,RES_hh_fech_in!V14/RES_summary!V$21)</f>
        <v>0.233856567555427</v>
      </c>
      <c r="W14" s="76">
        <f>IF(RES_hh_fech_in!W14=0,0,RES_hh_fech_in!W14/RES_summary!W$21)</f>
        <v>0.21058998026315096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0.47752103980595861</v>
      </c>
      <c r="D15" s="69">
        <f>IF(RES_hh_fech_in!D15=0,0,RES_hh_fech_in!D15/RES_summary!D$21)</f>
        <v>0.40042345333287938</v>
      </c>
      <c r="E15" s="69">
        <f>IF(RES_hh_fech_in!E15=0,0,RES_hh_fech_in!E15/RES_summary!E$21)</f>
        <v>0.44300226937610615</v>
      </c>
      <c r="F15" s="69">
        <f>IF(RES_hh_fech_in!F15=0,0,RES_hh_fech_in!F15/RES_summary!F$21)</f>
        <v>0.27775389011967405</v>
      </c>
      <c r="G15" s="69">
        <f>IF(RES_hh_fech_in!G15=0,0,RES_hh_fech_in!G15/RES_summary!G$21)</f>
        <v>0.28078165760004647</v>
      </c>
      <c r="H15" s="69">
        <f>IF(RES_hh_fech_in!H15=0,0,RES_hh_fech_in!H15/RES_summary!H$21)</f>
        <v>0.32894415335108884</v>
      </c>
      <c r="I15" s="69">
        <f>IF(RES_hh_fech_in!I15=0,0,RES_hh_fech_in!I15/RES_summary!I$21)</f>
        <v>0.57420473375587977</v>
      </c>
      <c r="J15" s="69">
        <f>IF(RES_hh_fech_in!J15=0,0,RES_hh_fech_in!J15/RES_summary!J$21)</f>
        <v>0.67107779399234624</v>
      </c>
      <c r="K15" s="69">
        <f>IF(RES_hh_fech_in!K15=0,0,RES_hh_fech_in!K15/RES_summary!K$21)</f>
        <v>0.72600323013274193</v>
      </c>
      <c r="L15" s="69">
        <f>IF(RES_hh_fech_in!L15=0,0,RES_hh_fech_in!L15/RES_summary!L$21)</f>
        <v>0.77956641487823908</v>
      </c>
      <c r="M15" s="69">
        <f>IF(RES_hh_fech_in!M15=0,0,RES_hh_fech_in!M15/RES_summary!M$21)</f>
        <v>0.49967475231177699</v>
      </c>
      <c r="N15" s="69">
        <f>IF(RES_hh_fech_in!N15=0,0,RES_hh_fech_in!N15/RES_summary!N$21)</f>
        <v>1.2389352402445379</v>
      </c>
      <c r="O15" s="69">
        <f>IF(RES_hh_fech_in!O15=0,0,RES_hh_fech_in!O15/RES_summary!O$21)</f>
        <v>0.3885163864513636</v>
      </c>
      <c r="P15" s="69">
        <f>IF(RES_hh_fech_in!P15=0,0,RES_hh_fech_in!P15/RES_summary!P$21)</f>
        <v>0.5111000897161504</v>
      </c>
      <c r="Q15" s="69">
        <f>IF(RES_hh_fech_in!Q15=0,0,RES_hh_fech_in!Q15/RES_summary!Q$21)</f>
        <v>0.26309491298020593</v>
      </c>
      <c r="R15" s="69">
        <f>IF(RES_hh_fech_in!R15=0,0,RES_hh_fech_in!R15/RES_summary!R$21)</f>
        <v>0.93852870246016984</v>
      </c>
      <c r="S15" s="69">
        <f>IF(RES_hh_fech_in!S15=0,0,RES_hh_fech_in!S15/RES_summary!S$21)</f>
        <v>0.77999279486619544</v>
      </c>
      <c r="T15" s="69">
        <f>IF(RES_hh_fech_in!T15=0,0,RES_hh_fech_in!T15/RES_summary!T$21)</f>
        <v>0.47963463374345972</v>
      </c>
      <c r="U15" s="69">
        <f>IF(RES_hh_fech_in!U15=0,0,RES_hh_fech_in!U15/RES_summary!U$21)</f>
        <v>0.56182766346149271</v>
      </c>
      <c r="V15" s="69">
        <f>IF(RES_hh_fech_in!V15=0,0,RES_hh_fech_in!V15/RES_summary!V$21)</f>
        <v>0.44382555435880489</v>
      </c>
      <c r="W15" s="69">
        <f>IF(RES_hh_fech_in!W15=0,0,RES_hh_fech_in!W15/RES_summary!W$21)</f>
        <v>0.38442527222206707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0.47752103980595861</v>
      </c>
      <c r="D16" s="72">
        <f>IF(RES_hh_fech_in!D16=0,0,RES_hh_fech_in!D16/RES_summary!D$21)</f>
        <v>0.40042345333287938</v>
      </c>
      <c r="E16" s="72">
        <f>IF(RES_hh_fech_in!E16=0,0,RES_hh_fech_in!E16/RES_summary!E$21)</f>
        <v>0.44300226937610615</v>
      </c>
      <c r="F16" s="72">
        <f>IF(RES_hh_fech_in!F16=0,0,RES_hh_fech_in!F16/RES_summary!F$21)</f>
        <v>0.27775389011967405</v>
      </c>
      <c r="G16" s="72">
        <f>IF(RES_hh_fech_in!G16=0,0,RES_hh_fech_in!G16/RES_summary!G$21)</f>
        <v>0.28078165760004647</v>
      </c>
      <c r="H16" s="72">
        <f>IF(RES_hh_fech_in!H16=0,0,RES_hh_fech_in!H16/RES_summary!H$21)</f>
        <v>0.32894415335108884</v>
      </c>
      <c r="I16" s="72">
        <f>IF(RES_hh_fech_in!I16=0,0,RES_hh_fech_in!I16/RES_summary!I$21)</f>
        <v>0.57420473375587977</v>
      </c>
      <c r="J16" s="72">
        <f>IF(RES_hh_fech_in!J16=0,0,RES_hh_fech_in!J16/RES_summary!J$21)</f>
        <v>0.67107779399234624</v>
      </c>
      <c r="K16" s="72">
        <f>IF(RES_hh_fech_in!K16=0,0,RES_hh_fech_in!K16/RES_summary!K$21)</f>
        <v>0.72600323013274193</v>
      </c>
      <c r="L16" s="72">
        <f>IF(RES_hh_fech_in!L16=0,0,RES_hh_fech_in!L16/RES_summary!L$21)</f>
        <v>0.77956641487823908</v>
      </c>
      <c r="M16" s="72">
        <f>IF(RES_hh_fech_in!M16=0,0,RES_hh_fech_in!M16/RES_summary!M$21)</f>
        <v>0.49967475231177699</v>
      </c>
      <c r="N16" s="72">
        <f>IF(RES_hh_fech_in!N16=0,0,RES_hh_fech_in!N16/RES_summary!N$21)</f>
        <v>1.2389352402445379</v>
      </c>
      <c r="O16" s="72">
        <f>IF(RES_hh_fech_in!O16=0,0,RES_hh_fech_in!O16/RES_summary!O$21)</f>
        <v>0.3885163864513636</v>
      </c>
      <c r="P16" s="72">
        <f>IF(RES_hh_fech_in!P16=0,0,RES_hh_fech_in!P16/RES_summary!P$21)</f>
        <v>0.5111000897161504</v>
      </c>
      <c r="Q16" s="72">
        <f>IF(RES_hh_fech_in!Q16=0,0,RES_hh_fech_in!Q16/RES_summary!Q$21)</f>
        <v>0.26309491298020593</v>
      </c>
      <c r="R16" s="72">
        <f>IF(RES_hh_fech_in!R16=0,0,RES_hh_fech_in!R16/RES_summary!R$21)</f>
        <v>0.93852870246016984</v>
      </c>
      <c r="S16" s="72">
        <f>IF(RES_hh_fech_in!S16=0,0,RES_hh_fech_in!S16/RES_summary!S$21)</f>
        <v>0.77999279486619544</v>
      </c>
      <c r="T16" s="72">
        <f>IF(RES_hh_fech_in!T16=0,0,RES_hh_fech_in!T16/RES_summary!T$21)</f>
        <v>0.47963463374345972</v>
      </c>
      <c r="U16" s="72">
        <f>IF(RES_hh_fech_in!U16=0,0,RES_hh_fech_in!U16/RES_summary!U$21)</f>
        <v>0.56182766346149271</v>
      </c>
      <c r="V16" s="72">
        <f>IF(RES_hh_fech_in!V16=0,0,RES_hh_fech_in!V16/RES_summary!V$21)</f>
        <v>0.44382555435880489</v>
      </c>
      <c r="W16" s="72">
        <f>IF(RES_hh_fech_in!W16=0,0,RES_hh_fech_in!W16/RES_summary!W$21)</f>
        <v>0.38442527222206707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16.650705302707923</v>
      </c>
      <c r="D17" s="69">
        <f>IF(RES_hh_fech_in!D17=0,0,RES_hh_fech_in!D17/RES_summary!D$21)</f>
        <v>19.101228378663713</v>
      </c>
      <c r="E17" s="69">
        <f>IF(RES_hh_fech_in!E17=0,0,RES_hh_fech_in!E17/RES_summary!E$21)</f>
        <v>18.296532356317716</v>
      </c>
      <c r="F17" s="69">
        <f>IF(RES_hh_fech_in!F17=0,0,RES_hh_fech_in!F17/RES_summary!F$21)</f>
        <v>16.90993740710795</v>
      </c>
      <c r="G17" s="69">
        <f>IF(RES_hh_fech_in!G17=0,0,RES_hh_fech_in!G17/RES_summary!G$21)</f>
        <v>17.595170942037477</v>
      </c>
      <c r="H17" s="69">
        <f>IF(RES_hh_fech_in!H17=0,0,RES_hh_fech_in!H17/RES_summary!H$21)</f>
        <v>18.241091207408893</v>
      </c>
      <c r="I17" s="69">
        <f>IF(RES_hh_fech_in!I17=0,0,RES_hh_fech_in!I17/RES_summary!I$21)</f>
        <v>17.932916595937201</v>
      </c>
      <c r="J17" s="69">
        <f>IF(RES_hh_fech_in!J17=0,0,RES_hh_fech_in!J17/RES_summary!J$21)</f>
        <v>19.896775299234779</v>
      </c>
      <c r="K17" s="69">
        <f>IF(RES_hh_fech_in!K17=0,0,RES_hh_fech_in!K17/RES_summary!K$21)</f>
        <v>20.50398728726643</v>
      </c>
      <c r="L17" s="69">
        <f>IF(RES_hh_fech_in!L17=0,0,RES_hh_fech_in!L17/RES_summary!L$21)</f>
        <v>19.451052190677824</v>
      </c>
      <c r="M17" s="69">
        <f>IF(RES_hh_fech_in!M17=0,0,RES_hh_fech_in!M17/RES_summary!M$21)</f>
        <v>20.963016223112</v>
      </c>
      <c r="N17" s="69">
        <f>IF(RES_hh_fech_in!N17=0,0,RES_hh_fech_in!N17/RES_summary!N$21)</f>
        <v>18.027932098888289</v>
      </c>
      <c r="O17" s="69">
        <f>IF(RES_hh_fech_in!O17=0,0,RES_hh_fech_in!O17/RES_summary!O$21)</f>
        <v>16.497924150676255</v>
      </c>
      <c r="P17" s="69">
        <f>IF(RES_hh_fech_in!P17=0,0,RES_hh_fech_in!P17/RES_summary!P$21)</f>
        <v>16.306608817826096</v>
      </c>
      <c r="Q17" s="69">
        <f>IF(RES_hh_fech_in!Q17=0,0,RES_hh_fech_in!Q17/RES_summary!Q$21)</f>
        <v>16.216047280988281</v>
      </c>
      <c r="R17" s="69">
        <f>IF(RES_hh_fech_in!R17=0,0,RES_hh_fech_in!R17/RES_summary!R$21)</f>
        <v>15.461025276467689</v>
      </c>
      <c r="S17" s="69">
        <f>IF(RES_hh_fech_in!S17=0,0,RES_hh_fech_in!S17/RES_summary!S$21)</f>
        <v>15.722475523623036</v>
      </c>
      <c r="T17" s="69">
        <f>IF(RES_hh_fech_in!T17=0,0,RES_hh_fech_in!T17/RES_summary!T$21)</f>
        <v>15.807808000807801</v>
      </c>
      <c r="U17" s="69">
        <f>IF(RES_hh_fech_in!U17=0,0,RES_hh_fech_in!U17/RES_summary!U$21)</f>
        <v>15.100504482310157</v>
      </c>
      <c r="V17" s="69">
        <f>IF(RES_hh_fech_in!V17=0,0,RES_hh_fech_in!V17/RES_summary!V$21)</f>
        <v>15.809295082508122</v>
      </c>
      <c r="W17" s="69">
        <f>IF(RES_hh_fech_in!W17=0,0,RES_hh_fech_in!W17/RES_summary!W$21)</f>
        <v>16.002452798784741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14.717902372644359</v>
      </c>
      <c r="D18" s="72">
        <f>IF(RES_hh_fech_in!D18=0,0,RES_hh_fech_in!D18/RES_summary!D$21)</f>
        <v>18.628355822838351</v>
      </c>
      <c r="E18" s="72">
        <f>IF(RES_hh_fech_in!E18=0,0,RES_hh_fech_in!E18/RES_summary!E$21)</f>
        <v>19.720544881313671</v>
      </c>
      <c r="F18" s="72">
        <f>IF(RES_hh_fech_in!F18=0,0,RES_hh_fech_in!F18/RES_summary!F$21)</f>
        <v>17.263634220522967</v>
      </c>
      <c r="G18" s="72">
        <f>IF(RES_hh_fech_in!G18=0,0,RES_hh_fech_in!G18/RES_summary!G$21)</f>
        <v>17.758854026287832</v>
      </c>
      <c r="H18" s="72">
        <f>IF(RES_hh_fech_in!H18=0,0,RES_hh_fech_in!H18/RES_summary!H$21)</f>
        <v>18.901620118944688</v>
      </c>
      <c r="I18" s="72">
        <f>IF(RES_hh_fech_in!I18=0,0,RES_hh_fech_in!I18/RES_summary!I$21)</f>
        <v>18.631207098270853</v>
      </c>
      <c r="J18" s="72">
        <f>IF(RES_hh_fech_in!J18=0,0,RES_hh_fech_in!J18/RES_summary!J$21)</f>
        <v>20.387980367736066</v>
      </c>
      <c r="K18" s="72">
        <f>IF(RES_hh_fech_in!K18=0,0,RES_hh_fech_in!K18/RES_summary!K$21)</f>
        <v>15.650996606636683</v>
      </c>
      <c r="L18" s="72">
        <f>IF(RES_hh_fech_in!L18=0,0,RES_hh_fech_in!L18/RES_summary!L$21)</f>
        <v>20.957006229236999</v>
      </c>
      <c r="M18" s="72">
        <f>IF(RES_hh_fech_in!M18=0,0,RES_hh_fech_in!M18/RES_summary!M$21)</f>
        <v>25.277528617122364</v>
      </c>
      <c r="N18" s="72">
        <f>IF(RES_hh_fech_in!N18=0,0,RES_hh_fech_in!N18/RES_summary!N$21)</f>
        <v>22.313558234190829</v>
      </c>
      <c r="O18" s="72">
        <f>IF(RES_hh_fech_in!O18=0,0,RES_hh_fech_in!O18/RES_summary!O$21)</f>
        <v>18.566613947699008</v>
      </c>
      <c r="P18" s="72">
        <f>IF(RES_hh_fech_in!P18=0,0,RES_hh_fech_in!P18/RES_summary!P$21)</f>
        <v>0</v>
      </c>
      <c r="Q18" s="72">
        <f>IF(RES_hh_fech_in!Q18=0,0,RES_hh_fech_in!Q18/RES_summary!Q$21)</f>
        <v>16.516895821268683</v>
      </c>
      <c r="R18" s="72">
        <f>IF(RES_hh_fech_in!R18=0,0,RES_hh_fech_in!R18/RES_summary!R$21)</f>
        <v>17.370754383348256</v>
      </c>
      <c r="S18" s="72">
        <f>IF(RES_hh_fech_in!S18=0,0,RES_hh_fech_in!S18/RES_summary!S$21)</f>
        <v>18.122970378222117</v>
      </c>
      <c r="T18" s="72">
        <f>IF(RES_hh_fech_in!T18=0,0,RES_hh_fech_in!T18/RES_summary!T$21)</f>
        <v>0</v>
      </c>
      <c r="U18" s="72">
        <f>IF(RES_hh_fech_in!U18=0,0,RES_hh_fech_in!U18/RES_summary!U$21)</f>
        <v>13.545652798432728</v>
      </c>
      <c r="V18" s="72">
        <f>IF(RES_hh_fech_in!V18=0,0,RES_hh_fech_in!V18/RES_summary!V$21)</f>
        <v>13.367622901577516</v>
      </c>
      <c r="W18" s="72">
        <f>IF(RES_hh_fech_in!W18=0,0,RES_hh_fech_in!W18/RES_summary!W$21)</f>
        <v>18.437044505685556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20.896159025939198</v>
      </c>
      <c r="D19" s="72">
        <f>IF(RES_hh_fech_in!D19=0,0,RES_hh_fech_in!D19/RES_summary!D$21)</f>
        <v>19.699259547365141</v>
      </c>
      <c r="E19" s="72">
        <f>IF(RES_hh_fech_in!E19=0,0,RES_hh_fech_in!E19/RES_summary!E$21)</f>
        <v>20.41313325258049</v>
      </c>
      <c r="F19" s="72">
        <f>IF(RES_hh_fech_in!F19=0,0,RES_hh_fech_in!F19/RES_summary!F$21)</f>
        <v>20.639080523033044</v>
      </c>
      <c r="G19" s="72">
        <f>IF(RES_hh_fech_in!G19=0,0,RES_hh_fech_in!G19/RES_summary!G$21)</f>
        <v>21.078251676855167</v>
      </c>
      <c r="H19" s="72">
        <f>IF(RES_hh_fech_in!H19=0,0,RES_hh_fech_in!H19/RES_summary!H$21)</f>
        <v>21.552242703224426</v>
      </c>
      <c r="I19" s="72">
        <f>IF(RES_hh_fech_in!I19=0,0,RES_hh_fech_in!I19/RES_summary!I$21)</f>
        <v>21.539652954702767</v>
      </c>
      <c r="J19" s="72">
        <f>IF(RES_hh_fech_in!J19=0,0,RES_hh_fech_in!J19/RES_summary!J$21)</f>
        <v>22.744287352984639</v>
      </c>
      <c r="K19" s="72">
        <f>IF(RES_hh_fech_in!K19=0,0,RES_hh_fech_in!K19/RES_summary!K$21)</f>
        <v>23.64386070131302</v>
      </c>
      <c r="L19" s="72">
        <f>IF(RES_hh_fech_in!L19=0,0,RES_hh_fech_in!L19/RES_summary!L$21)</f>
        <v>24.217610693175814</v>
      </c>
      <c r="M19" s="72">
        <f>IF(RES_hh_fech_in!M19=0,0,RES_hh_fech_in!M19/RES_summary!M$21)</f>
        <v>24.510408998613336</v>
      </c>
      <c r="N19" s="72">
        <f>IF(RES_hh_fech_in!N19=0,0,RES_hh_fech_in!N19/RES_summary!N$21)</f>
        <v>20.959941141137762</v>
      </c>
      <c r="O19" s="72">
        <f>IF(RES_hh_fech_in!O19=0,0,RES_hh_fech_in!O19/RES_summary!O$21)</f>
        <v>19.102463918031432</v>
      </c>
      <c r="P19" s="72">
        <f>IF(RES_hh_fech_in!P19=0,0,RES_hh_fech_in!P19/RES_summary!P$21)</f>
        <v>18.391820954000618</v>
      </c>
      <c r="Q19" s="72">
        <f>IF(RES_hh_fech_in!Q19=0,0,RES_hh_fech_in!Q19/RES_summary!Q$21)</f>
        <v>17.791534491950117</v>
      </c>
      <c r="R19" s="72">
        <f>IF(RES_hh_fech_in!R19=0,0,RES_hh_fech_in!R19/RES_summary!R$21)</f>
        <v>15.758427326889178</v>
      </c>
      <c r="S19" s="72">
        <f>IF(RES_hh_fech_in!S19=0,0,RES_hh_fech_in!S19/RES_summary!S$21)</f>
        <v>15.810065851064969</v>
      </c>
      <c r="T19" s="72">
        <f>IF(RES_hh_fech_in!T19=0,0,RES_hh_fech_in!T19/RES_summary!T$21)</f>
        <v>16.023381027228499</v>
      </c>
      <c r="U19" s="72">
        <f>IF(RES_hh_fech_in!U19=0,0,RES_hh_fech_in!U19/RES_summary!U$21)</f>
        <v>15.104882641347951</v>
      </c>
      <c r="V19" s="72">
        <f>IF(RES_hh_fech_in!V19=0,0,RES_hh_fech_in!V19/RES_summary!V$21)</f>
        <v>16.196742644830088</v>
      </c>
      <c r="W19" s="72">
        <f>IF(RES_hh_fech_in!W19=0,0,RES_hh_fech_in!W19/RES_summary!W$21)</f>
        <v>16.517225257205904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22.871784908206973</v>
      </c>
      <c r="D21" s="72">
        <f>IF(RES_hh_fech_in!D21=0,0,RES_hh_fech_in!D21/RES_summary!D$21)</f>
        <v>13.562140371071159</v>
      </c>
      <c r="E21" s="72">
        <f>IF(RES_hh_fech_in!E21=0,0,RES_hh_fech_in!E21/RES_summary!E$21)</f>
        <v>13.951654364616992</v>
      </c>
      <c r="F21" s="72">
        <f>IF(RES_hh_fech_in!F21=0,0,RES_hh_fech_in!F21/RES_summary!F$21)</f>
        <v>13.942481816549481</v>
      </c>
      <c r="G21" s="72">
        <f>IF(RES_hh_fech_in!G21=0,0,RES_hh_fech_in!G21/RES_summary!G$21)</f>
        <v>19.321911912098198</v>
      </c>
      <c r="H21" s="72">
        <f>IF(RES_hh_fech_in!H21=0,0,RES_hh_fech_in!H21/RES_summary!H$21)</f>
        <v>20.50650838240205</v>
      </c>
      <c r="I21" s="72">
        <f>IF(RES_hh_fech_in!I21=0,0,RES_hh_fech_in!I21/RES_summary!I$21)</f>
        <v>20.679305772541582</v>
      </c>
      <c r="J21" s="72">
        <f>IF(RES_hh_fech_in!J21=0,0,RES_hh_fech_in!J21/RES_summary!J$21)</f>
        <v>21.394629751702968</v>
      </c>
      <c r="K21" s="72">
        <f>IF(RES_hh_fech_in!K21=0,0,RES_hh_fech_in!K21/RES_summary!K$21)</f>
        <v>25.328008969927367</v>
      </c>
      <c r="L21" s="72">
        <f>IF(RES_hh_fech_in!L21=0,0,RES_hh_fech_in!L21/RES_summary!L$21)</f>
        <v>21.961487963991136</v>
      </c>
      <c r="M21" s="72">
        <f>IF(RES_hh_fech_in!M21=0,0,RES_hh_fech_in!M21/RES_summary!M$21)</f>
        <v>22.835451805554467</v>
      </c>
      <c r="N21" s="72">
        <f>IF(RES_hh_fech_in!N21=0,0,RES_hh_fech_in!N21/RES_summary!N$21)</f>
        <v>0</v>
      </c>
      <c r="O21" s="72">
        <f>IF(RES_hh_fech_in!O21=0,0,RES_hh_fech_in!O21/RES_summary!O$21)</f>
        <v>15.331959564180433</v>
      </c>
      <c r="P21" s="72">
        <f>IF(RES_hh_fech_in!P21=0,0,RES_hh_fech_in!P21/RES_summary!P$21)</f>
        <v>13.145021451348128</v>
      </c>
      <c r="Q21" s="72">
        <f>IF(RES_hh_fech_in!Q21=0,0,RES_hh_fech_in!Q21/RES_summary!Q$21)</f>
        <v>16.892245364862504</v>
      </c>
      <c r="R21" s="72">
        <f>IF(RES_hh_fech_in!R21=0,0,RES_hh_fech_in!R21/RES_summary!R$21)</f>
        <v>15.809033778303231</v>
      </c>
      <c r="S21" s="72">
        <f>IF(RES_hh_fech_in!S21=0,0,RES_hh_fech_in!S21/RES_summary!S$21)</f>
        <v>14.426232162130646</v>
      </c>
      <c r="T21" s="72">
        <f>IF(RES_hh_fech_in!T21=0,0,RES_hh_fech_in!T21/RES_summary!T$21)</f>
        <v>15.328297655964812</v>
      </c>
      <c r="U21" s="72">
        <f>IF(RES_hh_fech_in!U21=0,0,RES_hh_fech_in!U21/RES_summary!U$21)</f>
        <v>14.483820350120101</v>
      </c>
      <c r="V21" s="72">
        <f>IF(RES_hh_fech_in!V21=0,0,RES_hh_fech_in!V21/RES_summary!V$21)</f>
        <v>15.016964193306599</v>
      </c>
      <c r="W21" s="72">
        <f>IF(RES_hh_fech_in!W21=0,0,RES_hh_fech_in!W21/RES_summary!W$21)</f>
        <v>15.556585851538227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20.412516313070654</v>
      </c>
      <c r="D22" s="72">
        <f>IF(RES_hh_fech_in!D22=0,0,RES_hh_fech_in!D22/RES_summary!D$21)</f>
        <v>19.329885105191146</v>
      </c>
      <c r="E22" s="72">
        <f>IF(RES_hh_fech_in!E22=0,0,RES_hh_fech_in!E22/RES_summary!E$21)</f>
        <v>17.802100716605846</v>
      </c>
      <c r="F22" s="72">
        <f>IF(RES_hh_fech_in!F22=0,0,RES_hh_fech_in!F22/RES_summary!F$21)</f>
        <v>19.408605914141585</v>
      </c>
      <c r="G22" s="72">
        <f>IF(RES_hh_fech_in!G22=0,0,RES_hh_fech_in!G22/RES_summary!G$21)</f>
        <v>19.303878722965887</v>
      </c>
      <c r="H22" s="72">
        <f>IF(RES_hh_fech_in!H22=0,0,RES_hh_fech_in!H22/RES_summary!H$21)</f>
        <v>18.543683186671188</v>
      </c>
      <c r="I22" s="72">
        <f>IF(RES_hh_fech_in!I22=0,0,RES_hh_fech_in!I22/RES_summary!I$21)</f>
        <v>18.186289181704062</v>
      </c>
      <c r="J22" s="72">
        <f>IF(RES_hh_fech_in!J22=0,0,RES_hh_fech_in!J22/RES_summary!J$21)</f>
        <v>19.697587076466128</v>
      </c>
      <c r="K22" s="72">
        <f>IF(RES_hh_fech_in!K22=0,0,RES_hh_fech_in!K22/RES_summary!K$21)</f>
        <v>20.723773241168679</v>
      </c>
      <c r="L22" s="72">
        <f>IF(RES_hh_fech_in!L22=0,0,RES_hh_fech_in!L22/RES_summary!L$21)</f>
        <v>20.61568269584831</v>
      </c>
      <c r="M22" s="72">
        <f>IF(RES_hh_fech_in!M22=0,0,RES_hh_fech_in!M22/RES_summary!M$21)</f>
        <v>20.754434841266093</v>
      </c>
      <c r="N22" s="72">
        <f>IF(RES_hh_fech_in!N22=0,0,RES_hh_fech_in!N22/RES_summary!N$21)</f>
        <v>18.986071622922516</v>
      </c>
      <c r="O22" s="72">
        <f>IF(RES_hh_fech_in!O22=0,0,RES_hh_fech_in!O22/RES_summary!O$21)</f>
        <v>18.553906099523289</v>
      </c>
      <c r="P22" s="72">
        <f>IF(RES_hh_fech_in!P22=0,0,RES_hh_fech_in!P22/RES_summary!P$21)</f>
        <v>18.186491879510061</v>
      </c>
      <c r="Q22" s="72">
        <f>IF(RES_hh_fech_in!Q22=0,0,RES_hh_fech_in!Q22/RES_summary!Q$21)</f>
        <v>14.194413650888523</v>
      </c>
      <c r="R22" s="72">
        <f>IF(RES_hh_fech_in!R22=0,0,RES_hh_fech_in!R22/RES_summary!R$21)</f>
        <v>15.246900422643927</v>
      </c>
      <c r="S22" s="72">
        <f>IF(RES_hh_fech_in!S22=0,0,RES_hh_fech_in!S22/RES_summary!S$21)</f>
        <v>15.674573090977846</v>
      </c>
      <c r="T22" s="72">
        <f>IF(RES_hh_fech_in!T22=0,0,RES_hh_fech_in!T22/RES_summary!T$21)</f>
        <v>15.141275193090877</v>
      </c>
      <c r="U22" s="72">
        <f>IF(RES_hh_fech_in!U22=0,0,RES_hh_fech_in!U22/RES_summary!U$21)</f>
        <v>14.195276763680534</v>
      </c>
      <c r="V22" s="72">
        <f>IF(RES_hh_fech_in!V22=0,0,RES_hh_fech_in!V22/RES_summary!V$21)</f>
        <v>16.854657376901514</v>
      </c>
      <c r="W22" s="72">
        <f>IF(RES_hh_fech_in!W22=0,0,RES_hh_fech_in!W22/RES_summary!W$21)</f>
        <v>14.538864750355613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15.163182837499122</v>
      </c>
      <c r="D24" s="72">
        <f>IF(RES_hh_fech_in!D24=0,0,RES_hh_fech_in!D24/RES_summary!D$21)</f>
        <v>0</v>
      </c>
      <c r="E24" s="72">
        <f>IF(RES_hh_fech_in!E24=0,0,RES_hh_fech_in!E24/RES_summary!E$21)</f>
        <v>13.622323261223626</v>
      </c>
      <c r="F24" s="72">
        <f>IF(RES_hh_fech_in!F24=0,0,RES_hh_fech_in!F24/RES_summary!F$21)</f>
        <v>14.080417723005153</v>
      </c>
      <c r="G24" s="72">
        <f>IF(RES_hh_fech_in!G24=0,0,RES_hh_fech_in!G24/RES_summary!G$21)</f>
        <v>15.348635122959315</v>
      </c>
      <c r="H24" s="72">
        <f>IF(RES_hh_fech_in!H24=0,0,RES_hh_fech_in!H24/RES_summary!H$21)</f>
        <v>14.64523304377685</v>
      </c>
      <c r="I24" s="72">
        <f>IF(RES_hh_fech_in!I24=0,0,RES_hh_fech_in!I24/RES_summary!I$21)</f>
        <v>14.532983376551357</v>
      </c>
      <c r="J24" s="72">
        <f>IF(RES_hh_fech_in!J24=0,0,RES_hh_fech_in!J24/RES_summary!J$21)</f>
        <v>15.316974722363344</v>
      </c>
      <c r="K24" s="72">
        <f>IF(RES_hh_fech_in!K24=0,0,RES_hh_fech_in!K24/RES_summary!K$21)</f>
        <v>17.263940614601477</v>
      </c>
      <c r="L24" s="72">
        <f>IF(RES_hh_fech_in!L24=0,0,RES_hh_fech_in!L24/RES_summary!L$21)</f>
        <v>16.852883263887346</v>
      </c>
      <c r="M24" s="72">
        <f>IF(RES_hh_fech_in!M24=0,0,RES_hh_fech_in!M24/RES_summary!M$21)</f>
        <v>16.929132351672976</v>
      </c>
      <c r="N24" s="72">
        <f>IF(RES_hh_fech_in!N24=0,0,RES_hh_fech_in!N24/RES_summary!N$21)</f>
        <v>15.029370574374445</v>
      </c>
      <c r="O24" s="72">
        <f>IF(RES_hh_fech_in!O24=0,0,RES_hh_fech_in!O24/RES_summary!O$21)</f>
        <v>13.790384233554928</v>
      </c>
      <c r="P24" s="72">
        <f>IF(RES_hh_fech_in!P24=0,0,RES_hh_fech_in!P24/RES_summary!P$21)</f>
        <v>13.427138818092249</v>
      </c>
      <c r="Q24" s="72">
        <f>IF(RES_hh_fech_in!Q24=0,0,RES_hh_fech_in!Q24/RES_summary!Q$21)</f>
        <v>14.879403378655548</v>
      </c>
      <c r="R24" s="72">
        <f>IF(RES_hh_fech_in!R24=0,0,RES_hh_fech_in!R24/RES_summary!R$21)</f>
        <v>13.394309460719828</v>
      </c>
      <c r="S24" s="72">
        <f>IF(RES_hh_fech_in!S24=0,0,RES_hh_fech_in!S24/RES_summary!S$21)</f>
        <v>14.160653399672995</v>
      </c>
      <c r="T24" s="72">
        <f>IF(RES_hh_fech_in!T24=0,0,RES_hh_fech_in!T24/RES_summary!T$21)</f>
        <v>14.237537987436335</v>
      </c>
      <c r="U24" s="72">
        <f>IF(RES_hh_fech_in!U24=0,0,RES_hh_fech_in!U24/RES_summary!U$21)</f>
        <v>13.424597187435134</v>
      </c>
      <c r="V24" s="72">
        <f>IF(RES_hh_fech_in!V24=0,0,RES_hh_fech_in!V24/RES_summary!V$21)</f>
        <v>13.950704498250907</v>
      </c>
      <c r="W24" s="72">
        <f>IF(RES_hh_fech_in!W24=0,0,RES_hh_fech_in!W24/RES_summary!W$21)</f>
        <v>14.663874874932558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17.099080772017601</v>
      </c>
      <c r="D25" s="74">
        <f>IF(RES_hh_fech_in!D25=0,0,RES_hh_fech_in!D25/RES_summary!D$21)</f>
        <v>19.123588897737275</v>
      </c>
      <c r="E25" s="74">
        <f>IF(RES_hh_fech_in!E25=0,0,RES_hh_fech_in!E25/RES_summary!E$21)</f>
        <v>18.616196230416843</v>
      </c>
      <c r="F25" s="74">
        <f>IF(RES_hh_fech_in!F25=0,0,RES_hh_fech_in!F25/RES_summary!F$21)</f>
        <v>18.032689971547597</v>
      </c>
      <c r="G25" s="74">
        <f>IF(RES_hh_fech_in!G25=0,0,RES_hh_fech_in!G25/RES_summary!G$21)</f>
        <v>18.970409430386123</v>
      </c>
      <c r="H25" s="74">
        <f>IF(RES_hh_fech_in!H25=0,0,RES_hh_fech_in!H25/RES_summary!H$21)</f>
        <v>19.317641569246611</v>
      </c>
      <c r="I25" s="74">
        <f>IF(RES_hh_fech_in!I25=0,0,RES_hh_fech_in!I25/RES_summary!I$21)</f>
        <v>18.540713309082353</v>
      </c>
      <c r="J25" s="74">
        <f>IF(RES_hh_fech_in!J25=0,0,RES_hh_fech_in!J25/RES_summary!J$21)</f>
        <v>20.90222239323117</v>
      </c>
      <c r="K25" s="74">
        <f>IF(RES_hh_fech_in!K25=0,0,RES_hh_fech_in!K25/RES_summary!K$21)</f>
        <v>21.503336245907949</v>
      </c>
      <c r="L25" s="74">
        <f>IF(RES_hh_fech_in!L25=0,0,RES_hh_fech_in!L25/RES_summary!L$21)</f>
        <v>16.613859918857163</v>
      </c>
      <c r="M25" s="74">
        <f>IF(RES_hh_fech_in!M25=0,0,RES_hh_fech_in!M25/RES_summary!M$21)</f>
        <v>21.76485355475738</v>
      </c>
      <c r="N25" s="74">
        <f>IF(RES_hh_fech_in!N25=0,0,RES_hh_fech_in!N25/RES_summary!N$21)</f>
        <v>18.540368573074069</v>
      </c>
      <c r="O25" s="74">
        <f>IF(RES_hh_fech_in!O25=0,0,RES_hh_fech_in!O25/RES_summary!O$21)</f>
        <v>16.842655097168802</v>
      </c>
      <c r="P25" s="74">
        <f>IF(RES_hh_fech_in!P25=0,0,RES_hh_fech_in!P25/RES_summary!P$21)</f>
        <v>16.487535983867886</v>
      </c>
      <c r="Q25" s="74">
        <f>IF(RES_hh_fech_in!Q25=0,0,RES_hh_fech_in!Q25/RES_summary!Q$21)</f>
        <v>16.218238850063791</v>
      </c>
      <c r="R25" s="74">
        <f>IF(RES_hh_fech_in!R25=0,0,RES_hh_fech_in!R25/RES_summary!R$21)</f>
        <v>15.25065205546616</v>
      </c>
      <c r="S25" s="74">
        <f>IF(RES_hh_fech_in!S25=0,0,RES_hh_fech_in!S25/RES_summary!S$21)</f>
        <v>15.276841486977325</v>
      </c>
      <c r="T25" s="74">
        <f>IF(RES_hh_fech_in!T25=0,0,RES_hh_fech_in!T25/RES_summary!T$21)</f>
        <v>14.850817319648039</v>
      </c>
      <c r="U25" s="74">
        <f>IF(RES_hh_fech_in!U25=0,0,RES_hh_fech_in!U25/RES_summary!U$21)</f>
        <v>14.813984417312408</v>
      </c>
      <c r="V25" s="74">
        <f>IF(RES_hh_fech_in!V25=0,0,RES_hh_fech_in!V25/RES_summary!V$21)</f>
        <v>15.710234489452972</v>
      </c>
      <c r="W25" s="74">
        <f>IF(RES_hh_fech_in!W25=0,0,RES_hh_fech_in!W25/RES_summary!W$21)</f>
        <v>15.755348854356933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8.6671125429743263</v>
      </c>
      <c r="M26" s="77">
        <f>IF(RES_hh_fech_in!M26=0,0,RES_hh_fech_in!M26/RES_summary!M$21)</f>
        <v>9.0663721291963952</v>
      </c>
      <c r="N26" s="77">
        <f>IF(RES_hh_fech_in!N26=0,0,RES_hh_fech_in!N26/RES_summary!N$21)</f>
        <v>7.9122164791032628</v>
      </c>
      <c r="O26" s="77">
        <f>IF(RES_hh_fech_in!O26=0,0,RES_hh_fech_in!O26/RES_summary!O$21)</f>
        <v>7.4421884958610818</v>
      </c>
      <c r="P26" s="77">
        <f>IF(RES_hh_fech_in!P26=0,0,RES_hh_fech_in!P26/RES_summary!P$21)</f>
        <v>7.3295993029870239</v>
      </c>
      <c r="Q26" s="77">
        <f>IF(RES_hh_fech_in!Q26=0,0,RES_hh_fech_in!Q26/RES_summary!Q$21)</f>
        <v>7.499601089729854</v>
      </c>
      <c r="R26" s="77">
        <f>IF(RES_hh_fech_in!R26=0,0,RES_hh_fech_in!R26/RES_summary!R$21)</f>
        <v>7.2189801870014767</v>
      </c>
      <c r="S26" s="77">
        <f>IF(RES_hh_fech_in!S26=0,0,RES_hh_fech_in!S26/RES_summary!S$21)</f>
        <v>7.2985953274659918</v>
      </c>
      <c r="T26" s="77">
        <f>IF(RES_hh_fech_in!T26=0,0,RES_hh_fech_in!T26/RES_summary!T$21)</f>
        <v>7.651192925433965</v>
      </c>
      <c r="U26" s="77">
        <f>IF(RES_hh_fech_in!U26=0,0,RES_hh_fech_in!U26/RES_summary!U$21)</f>
        <v>7.4484467896004833</v>
      </c>
      <c r="V26" s="77">
        <f>IF(RES_hh_fech_in!V26=0,0,RES_hh_fech_in!V26/RES_summary!V$21)</f>
        <v>7.7898435164888511</v>
      </c>
      <c r="W26" s="77">
        <f>IF(RES_hh_fech_in!W26=0,0,RES_hh_fech_in!W26/RES_summary!W$21)</f>
        <v>7.9769949411867698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9.6397167772401069</v>
      </c>
      <c r="D27" s="69">
        <f>IF(RES_hh_fech_in!D27=0,0,RES_hh_fech_in!D27/RES_summary!D$21)</f>
        <v>9.840616007499813</v>
      </c>
      <c r="E27" s="69">
        <f>IF(RES_hh_fech_in!E27=0,0,RES_hh_fech_in!E27/RES_summary!E$21)</f>
        <v>10.14898278256913</v>
      </c>
      <c r="F27" s="69">
        <f>IF(RES_hh_fech_in!F27=0,0,RES_hh_fech_in!F27/RES_summary!F$21)</f>
        <v>10.364829730274245</v>
      </c>
      <c r="G27" s="69">
        <f>IF(RES_hh_fech_in!G27=0,0,RES_hh_fech_in!G27/RES_summary!G$21)</f>
        <v>10.263642217678081</v>
      </c>
      <c r="H27" s="69">
        <f>IF(RES_hh_fech_in!H27=0,0,RES_hh_fech_in!H27/RES_summary!H$21)</f>
        <v>10.42153324375146</v>
      </c>
      <c r="I27" s="69">
        <f>IF(RES_hh_fech_in!I27=0,0,RES_hh_fech_in!I27/RES_summary!I$21)</f>
        <v>10.413145197911565</v>
      </c>
      <c r="J27" s="69">
        <f>IF(RES_hh_fech_in!J27=0,0,RES_hh_fech_in!J27/RES_summary!J$21)</f>
        <v>10.856202980760729</v>
      </c>
      <c r="K27" s="69">
        <f>IF(RES_hh_fech_in!K27=0,0,RES_hh_fech_in!K27/RES_summary!K$21)</f>
        <v>11.090432623388203</v>
      </c>
      <c r="L27" s="69">
        <f>IF(RES_hh_fech_in!L27=0,0,RES_hh_fech_in!L27/RES_summary!L$21)</f>
        <v>10.889188260119672</v>
      </c>
      <c r="M27" s="69">
        <f>IF(RES_hh_fech_in!M27=0,0,RES_hh_fech_in!M27/RES_summary!M$21)</f>
        <v>11.589984234156578</v>
      </c>
      <c r="N27" s="69">
        <f>IF(RES_hh_fech_in!N27=0,0,RES_hh_fech_in!N27/RES_summary!N$21)</f>
        <v>9.7061638729158624</v>
      </c>
      <c r="O27" s="69">
        <f>IF(RES_hh_fech_in!O27=0,0,RES_hh_fech_in!O27/RES_summary!O$21)</f>
        <v>9.2278296759394678</v>
      </c>
      <c r="P27" s="69">
        <f>IF(RES_hh_fech_in!P27=0,0,RES_hh_fech_in!P27/RES_summary!P$21)</f>
        <v>8.9496516051861708</v>
      </c>
      <c r="Q27" s="69">
        <f>IF(RES_hh_fech_in!Q27=0,0,RES_hh_fech_in!Q27/RES_summary!Q$21)</f>
        <v>10.173483394367452</v>
      </c>
      <c r="R27" s="69">
        <f>IF(RES_hh_fech_in!R27=0,0,RES_hh_fech_in!R27/RES_summary!R$21)</f>
        <v>9.7348892156779101</v>
      </c>
      <c r="S27" s="69">
        <f>IF(RES_hh_fech_in!S27=0,0,RES_hh_fech_in!S27/RES_summary!S$21)</f>
        <v>9.5580432800242878</v>
      </c>
      <c r="T27" s="69">
        <f>IF(RES_hh_fech_in!T27=0,0,RES_hh_fech_in!T27/RES_summary!T$21)</f>
        <v>9.263804017776021</v>
      </c>
      <c r="U27" s="69">
        <f>IF(RES_hh_fech_in!U27=0,0,RES_hh_fech_in!U27/RES_summary!U$21)</f>
        <v>8.8442113998386809</v>
      </c>
      <c r="V27" s="69">
        <f>IF(RES_hh_fech_in!V27=0,0,RES_hh_fech_in!V27/RES_summary!V$21)</f>
        <v>9.2613754767071619</v>
      </c>
      <c r="W27" s="69">
        <f>IF(RES_hh_fech_in!W27=0,0,RES_hh_fech_in!W27/RES_summary!W$21)</f>
        <v>9.538087268311104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9.3554739493318131</v>
      </c>
      <c r="D28" s="72">
        <f>IF(RES_hh_fech_in!D28=0,0,RES_hh_fech_in!D28/RES_summary!D$21)</f>
        <v>13.873572471388778</v>
      </c>
      <c r="E28" s="72">
        <f>IF(RES_hh_fech_in!E28=0,0,RES_hh_fech_in!E28/RES_summary!E$21)</f>
        <v>15.18616805644665</v>
      </c>
      <c r="F28" s="72">
        <f>IF(RES_hh_fech_in!F28=0,0,RES_hh_fech_in!F28/RES_summary!F$21)</f>
        <v>13.338470903852986</v>
      </c>
      <c r="G28" s="72">
        <f>IF(RES_hh_fech_in!G28=0,0,RES_hh_fech_in!G28/RES_summary!G$21)</f>
        <v>12.136998242811204</v>
      </c>
      <c r="H28" s="72">
        <f>IF(RES_hh_fech_in!H28=0,0,RES_hh_fech_in!H28/RES_summary!H$21)</f>
        <v>13.322402875496287</v>
      </c>
      <c r="I28" s="72">
        <f>IF(RES_hh_fech_in!I28=0,0,RES_hh_fech_in!I28/RES_summary!I$21)</f>
        <v>13.540026554086202</v>
      </c>
      <c r="J28" s="72">
        <f>IF(RES_hh_fech_in!J28=0,0,RES_hh_fech_in!J28/RES_summary!J$21)</f>
        <v>13.836636783923399</v>
      </c>
      <c r="K28" s="72">
        <f>IF(RES_hh_fech_in!K28=0,0,RES_hh_fech_in!K28/RES_summary!K$21)</f>
        <v>10.997305324265502</v>
      </c>
      <c r="L28" s="72">
        <f>IF(RES_hh_fech_in!L28=0,0,RES_hh_fech_in!L28/RES_summary!L$21)</f>
        <v>13.925554682169235</v>
      </c>
      <c r="M28" s="72">
        <f>IF(RES_hh_fech_in!M28=0,0,RES_hh_fech_in!M28/RES_summary!M$21)</f>
        <v>14.442441744004407</v>
      </c>
      <c r="N28" s="72">
        <f>IF(RES_hh_fech_in!N28=0,0,RES_hh_fech_in!N28/RES_summary!N$21)</f>
        <v>13.193568091175186</v>
      </c>
      <c r="O28" s="72">
        <f>IF(RES_hh_fech_in!O28=0,0,RES_hh_fech_in!O28/RES_summary!O$21)</f>
        <v>12.729436572938086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10.863605775336715</v>
      </c>
      <c r="S28" s="72">
        <f>IF(RES_hh_fech_in!S28=0,0,RES_hh_fech_in!S28/RES_summary!S$21)</f>
        <v>14.093026902801443</v>
      </c>
      <c r="T28" s="72">
        <f>IF(RES_hh_fech_in!T28=0,0,RES_hh_fech_in!T28/RES_summary!T$21)</f>
        <v>0</v>
      </c>
      <c r="U28" s="72">
        <f>IF(RES_hh_fech_in!U28=0,0,RES_hh_fech_in!U28/RES_summary!U$21)</f>
        <v>11.10003443203993</v>
      </c>
      <c r="V28" s="72">
        <f>IF(RES_hh_fech_in!V28=0,0,RES_hh_fech_in!V28/RES_summary!V$21)</f>
        <v>11.518950751055566</v>
      </c>
      <c r="W28" s="72">
        <f>IF(RES_hh_fech_in!W28=0,0,RES_hh_fech_in!W28/RES_summary!W$21)</f>
        <v>14.127207641810886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11.826420149751062</v>
      </c>
      <c r="D29" s="72">
        <f>IF(RES_hh_fech_in!D29=0,0,RES_hh_fech_in!D29/RES_summary!D$21)</f>
        <v>11.311326022656061</v>
      </c>
      <c r="E29" s="72">
        <f>IF(RES_hh_fech_in!E29=0,0,RES_hh_fech_in!E29/RES_summary!E$21)</f>
        <v>13.10042576125293</v>
      </c>
      <c r="F29" s="72">
        <f>IF(RES_hh_fech_in!F29=0,0,RES_hh_fech_in!F29/RES_summary!F$21)</f>
        <v>13.492358645272468</v>
      </c>
      <c r="G29" s="72">
        <f>IF(RES_hh_fech_in!G29=0,0,RES_hh_fech_in!G29/RES_summary!G$21)</f>
        <v>13.258099395035657</v>
      </c>
      <c r="H29" s="72">
        <f>IF(RES_hh_fech_in!H29=0,0,RES_hh_fech_in!H29/RES_summary!H$21)</f>
        <v>13.949092910767781</v>
      </c>
      <c r="I29" s="72">
        <f>IF(RES_hh_fech_in!I29=0,0,RES_hh_fech_in!I29/RES_summary!I$21)</f>
        <v>12.920831623679307</v>
      </c>
      <c r="J29" s="72">
        <f>IF(RES_hh_fech_in!J29=0,0,RES_hh_fech_in!J29/RES_summary!J$21)</f>
        <v>12.15911761698124</v>
      </c>
      <c r="K29" s="72">
        <f>IF(RES_hh_fech_in!K29=0,0,RES_hh_fech_in!K29/RES_summary!K$21)</f>
        <v>13.560003627676895</v>
      </c>
      <c r="L29" s="72">
        <f>IF(RES_hh_fech_in!L29=0,0,RES_hh_fech_in!L29/RES_summary!L$21)</f>
        <v>11.881086882775664</v>
      </c>
      <c r="M29" s="72">
        <f>IF(RES_hh_fech_in!M29=0,0,RES_hh_fech_in!M29/RES_summary!M$21)</f>
        <v>14.657491248173173</v>
      </c>
      <c r="N29" s="72">
        <f>IF(RES_hh_fech_in!N29=0,0,RES_hh_fech_in!N29/RES_summary!N$21)</f>
        <v>12.138998356395252</v>
      </c>
      <c r="O29" s="72">
        <f>IF(RES_hh_fech_in!O29=0,0,RES_hh_fech_in!O29/RES_summary!O$21)</f>
        <v>11.431056098831368</v>
      </c>
      <c r="P29" s="72">
        <f>IF(RES_hh_fech_in!P29=0,0,RES_hh_fech_in!P29/RES_summary!P$21)</f>
        <v>10.537311177606625</v>
      </c>
      <c r="Q29" s="72">
        <f>IF(RES_hh_fech_in!Q29=0,0,RES_hh_fech_in!Q29/RES_summary!Q$21)</f>
        <v>15.232209860596409</v>
      </c>
      <c r="R29" s="72">
        <f>IF(RES_hh_fech_in!R29=0,0,RES_hh_fech_in!R29/RES_summary!R$21)</f>
        <v>12.438429094616918</v>
      </c>
      <c r="S29" s="72">
        <f>IF(RES_hh_fech_in!S29=0,0,RES_hh_fech_in!S29/RES_summary!S$21)</f>
        <v>12.024433906723868</v>
      </c>
      <c r="T29" s="72">
        <f>IF(RES_hh_fech_in!T29=0,0,RES_hh_fech_in!T29/RES_summary!T$21)</f>
        <v>12.172935959957162</v>
      </c>
      <c r="U29" s="72">
        <f>IF(RES_hh_fech_in!U29=0,0,RES_hh_fech_in!U29/RES_summary!U$21)</f>
        <v>11.419456604195009</v>
      </c>
      <c r="V29" s="72">
        <f>IF(RES_hh_fech_in!V29=0,0,RES_hh_fech_in!V29/RES_summary!V$21)</f>
        <v>12.462406030254972</v>
      </c>
      <c r="W29" s="72">
        <f>IF(RES_hh_fech_in!W29=0,0,RES_hh_fech_in!W29/RES_summary!W$21)</f>
        <v>12.669263852367324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12.605112442463231</v>
      </c>
      <c r="D30" s="72">
        <f>IF(RES_hh_fech_in!D30=0,0,RES_hh_fech_in!D30/RES_summary!D$21)</f>
        <v>8.0424320983295612</v>
      </c>
      <c r="E30" s="72">
        <f>IF(RES_hh_fech_in!E30=0,0,RES_hh_fech_in!E30/RES_summary!E$21)</f>
        <v>8.580928531455994</v>
      </c>
      <c r="F30" s="72">
        <f>IF(RES_hh_fech_in!F30=0,0,RES_hh_fech_in!F30/RES_summary!F$21)</f>
        <v>9.0594145170563305</v>
      </c>
      <c r="G30" s="72">
        <f>IF(RES_hh_fech_in!G30=0,0,RES_hh_fech_in!G30/RES_summary!G$21)</f>
        <v>11.86749575758911</v>
      </c>
      <c r="H30" s="72">
        <f>IF(RES_hh_fech_in!H30=0,0,RES_hh_fech_in!H30/RES_summary!H$21)</f>
        <v>13.030331039040146</v>
      </c>
      <c r="I30" s="72">
        <f>IF(RES_hh_fech_in!I30=0,0,RES_hh_fech_in!I30/RES_summary!I$21)</f>
        <v>13.719297847265915</v>
      </c>
      <c r="J30" s="72">
        <f>IF(RES_hh_fech_in!J30=0,0,RES_hh_fech_in!J30/RES_summary!J$21)</f>
        <v>13.36378310224333</v>
      </c>
      <c r="K30" s="72">
        <f>IF(RES_hh_fech_in!K30=0,0,RES_hh_fech_in!K30/RES_summary!K$21)</f>
        <v>15.282155883482499</v>
      </c>
      <c r="L30" s="72">
        <f>IF(RES_hh_fech_in!L30=0,0,RES_hh_fech_in!L30/RES_summary!L$21)</f>
        <v>13.186785777027664</v>
      </c>
      <c r="M30" s="72">
        <f>IF(RES_hh_fech_in!M30=0,0,RES_hh_fech_in!M30/RES_summary!M$21)</f>
        <v>14.31941676614815</v>
      </c>
      <c r="N30" s="72">
        <f>IF(RES_hh_fech_in!N30=0,0,RES_hh_fech_in!N30/RES_summary!N$21)</f>
        <v>12.807022107901409</v>
      </c>
      <c r="O30" s="72">
        <f>IF(RES_hh_fech_in!O30=0,0,RES_hh_fech_in!O30/RES_summary!O$21)</f>
        <v>11.194583250553615</v>
      </c>
      <c r="P30" s="72">
        <f>IF(RES_hh_fech_in!P30=0,0,RES_hh_fech_in!P30/RES_summary!P$21)</f>
        <v>11.362305382694908</v>
      </c>
      <c r="Q30" s="72">
        <f>IF(RES_hh_fech_in!Q30=0,0,RES_hh_fech_in!Q30/RES_summary!Q$21)</f>
        <v>12.185935770799844</v>
      </c>
      <c r="R30" s="72">
        <f>IF(RES_hh_fech_in!R30=0,0,RES_hh_fech_in!R30/RES_summary!R$21)</f>
        <v>12.551811347788718</v>
      </c>
      <c r="S30" s="72">
        <f>IF(RES_hh_fech_in!S30=0,0,RES_hh_fech_in!S30/RES_summary!S$21)</f>
        <v>11.932598488443988</v>
      </c>
      <c r="T30" s="72">
        <f>IF(RES_hh_fech_in!T30=0,0,RES_hh_fech_in!T30/RES_summary!T$21)</f>
        <v>12.686024440050655</v>
      </c>
      <c r="U30" s="72">
        <f>IF(RES_hh_fech_in!U30=0,0,RES_hh_fech_in!U30/RES_summary!U$21)</f>
        <v>12.055801096119799</v>
      </c>
      <c r="V30" s="72">
        <f>IF(RES_hh_fech_in!V30=0,0,RES_hh_fech_in!V30/RES_summary!V$21)</f>
        <v>12.601268454961243</v>
      </c>
      <c r="W30" s="72">
        <f>IF(RES_hh_fech_in!W30=0,0,RES_hh_fech_in!W30/RES_summary!W$21)</f>
        <v>13.020778179976531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11.690522061855233</v>
      </c>
      <c r="D31" s="72">
        <f>IF(RES_hh_fech_in!D31=0,0,RES_hh_fech_in!D31/RES_summary!D$21)</f>
        <v>12.272108779472873</v>
      </c>
      <c r="E31" s="72">
        <f>IF(RES_hh_fech_in!E31=0,0,RES_hh_fech_in!E31/RES_summary!E$21)</f>
        <v>11.61323647943458</v>
      </c>
      <c r="F31" s="72">
        <f>IF(RES_hh_fech_in!F31=0,0,RES_hh_fech_in!F31/RES_summary!F$21)</f>
        <v>13.374146967308807</v>
      </c>
      <c r="G31" s="72">
        <f>IF(RES_hh_fech_in!G31=0,0,RES_hh_fech_in!G31/RES_summary!G$21)</f>
        <v>12.696335837475765</v>
      </c>
      <c r="H31" s="72">
        <f>IF(RES_hh_fech_in!H31=0,0,RES_hh_fech_in!H31/RES_summary!H$21)</f>
        <v>12.733164937773498</v>
      </c>
      <c r="I31" s="72">
        <f>IF(RES_hh_fech_in!I31=0,0,RES_hh_fech_in!I31/RES_summary!I$21)</f>
        <v>13.155406613903223</v>
      </c>
      <c r="J31" s="72">
        <f>IF(RES_hh_fech_in!J31=0,0,RES_hh_fech_in!J31/RES_summary!J$21)</f>
        <v>13.495586735820305</v>
      </c>
      <c r="K31" s="72">
        <f>IF(RES_hh_fech_in!K31=0,0,RES_hh_fech_in!K31/RES_summary!K$21)</f>
        <v>13.773135711505516</v>
      </c>
      <c r="L31" s="72">
        <f>IF(RES_hh_fech_in!L31=0,0,RES_hh_fech_in!L31/RES_summary!L$21)</f>
        <v>13.530302655012848</v>
      </c>
      <c r="M31" s="72">
        <f>IF(RES_hh_fech_in!M31=0,0,RES_hh_fech_in!M31/RES_summary!M$21)</f>
        <v>13.717184942246575</v>
      </c>
      <c r="N31" s="72">
        <f>IF(RES_hh_fech_in!N31=0,0,RES_hh_fech_in!N31/RES_summary!N$21)</f>
        <v>12.359576590261875</v>
      </c>
      <c r="O31" s="72">
        <f>IF(RES_hh_fech_in!O31=0,0,RES_hh_fech_in!O31/RES_summary!O$21)</f>
        <v>11.358411956599038</v>
      </c>
      <c r="P31" s="72">
        <f>IF(RES_hh_fech_in!P31=0,0,RES_hh_fech_in!P31/RES_summary!P$21)</f>
        <v>10.060180342541864</v>
      </c>
      <c r="Q31" s="72">
        <f>IF(RES_hh_fech_in!Q31=0,0,RES_hh_fech_in!Q31/RES_summary!Q$21)</f>
        <v>13.786734283950066</v>
      </c>
      <c r="R31" s="72">
        <f>IF(RES_hh_fech_in!R31=0,0,RES_hh_fech_in!R31/RES_summary!R$21)</f>
        <v>13.161995208714961</v>
      </c>
      <c r="S31" s="72">
        <f>IF(RES_hh_fech_in!S31=0,0,RES_hh_fech_in!S31/RES_summary!S$21)</f>
        <v>12.731547149936237</v>
      </c>
      <c r="T31" s="72">
        <f>IF(RES_hh_fech_in!T31=0,0,RES_hh_fech_in!T31/RES_summary!T$21)</f>
        <v>12.341550493923091</v>
      </c>
      <c r="U31" s="72">
        <f>IF(RES_hh_fech_in!U31=0,0,RES_hh_fech_in!U31/RES_summary!U$21)</f>
        <v>11.709692800093528</v>
      </c>
      <c r="V31" s="72">
        <f>IF(RES_hh_fech_in!V31=0,0,RES_hh_fech_in!V31/RES_summary!V$21)</f>
        <v>14.267205858116231</v>
      </c>
      <c r="W31" s="72">
        <f>IF(RES_hh_fech_in!W31=0,0,RES_hh_fech_in!W31/RES_summary!W$21)</f>
        <v>12.357058679414516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9.2820416561124688</v>
      </c>
      <c r="D32" s="77">
        <f>IF(RES_hh_fech_in!D32=0,0,RES_hh_fech_in!D32/RES_summary!D$21)</f>
        <v>9.0674243137775896</v>
      </c>
      <c r="E32" s="77">
        <f>IF(RES_hh_fech_in!E32=0,0,RES_hh_fech_in!E32/RES_summary!E$21)</f>
        <v>9.2525008050605315</v>
      </c>
      <c r="F32" s="77">
        <f>IF(RES_hh_fech_in!F32=0,0,RES_hh_fech_in!F32/RES_summary!F$21)</f>
        <v>9.7267795394696108</v>
      </c>
      <c r="G32" s="77">
        <f>IF(RES_hh_fech_in!G32=0,0,RES_hh_fech_in!G32/RES_summary!G$21)</f>
        <v>9.7924639240847977</v>
      </c>
      <c r="H32" s="77">
        <f>IF(RES_hh_fech_in!H32=0,0,RES_hh_fech_in!H32/RES_summary!H$21)</f>
        <v>9.8807996232890822</v>
      </c>
      <c r="I32" s="77">
        <f>IF(RES_hh_fech_in!I32=0,0,RES_hh_fech_in!I32/RES_summary!I$21)</f>
        <v>9.9979279738085651</v>
      </c>
      <c r="J32" s="77">
        <f>IF(RES_hh_fech_in!J32=0,0,RES_hh_fech_in!J32/RES_summary!J$21)</f>
        <v>10.400583070426315</v>
      </c>
      <c r="K32" s="77">
        <f>IF(RES_hh_fech_in!K32=0,0,RES_hh_fech_in!K32/RES_summary!K$21)</f>
        <v>10.430538163869668</v>
      </c>
      <c r="L32" s="77">
        <f>IF(RES_hh_fech_in!L32=0,0,RES_hh_fech_in!L32/RES_summary!L$21)</f>
        <v>10.415752638876304</v>
      </c>
      <c r="M32" s="77">
        <f>IF(RES_hh_fech_in!M32=0,0,RES_hh_fech_in!M32/RES_summary!M$21)</f>
        <v>10.800956311063532</v>
      </c>
      <c r="N32" s="77">
        <f>IF(RES_hh_fech_in!N32=0,0,RES_hh_fech_in!N32/RES_summary!N$21)</f>
        <v>9.1993330220516487</v>
      </c>
      <c r="O32" s="77">
        <f>IF(RES_hh_fech_in!O32=0,0,RES_hh_fech_in!O32/RES_summary!O$21)</f>
        <v>8.7525271764325812</v>
      </c>
      <c r="P32" s="77">
        <f>IF(RES_hh_fech_in!P32=0,0,RES_hh_fech_in!P32/RES_summary!P$21)</f>
        <v>8.5929806522772747</v>
      </c>
      <c r="Q32" s="77">
        <f>IF(RES_hh_fech_in!Q32=0,0,RES_hh_fech_in!Q32/RES_summary!Q$21)</f>
        <v>9.21784207480788</v>
      </c>
      <c r="R32" s="77">
        <f>IF(RES_hh_fech_in!R32=0,0,RES_hh_fech_in!R32/RES_summary!R$21)</f>
        <v>9.0018999328814893</v>
      </c>
      <c r="S32" s="77">
        <f>IF(RES_hh_fech_in!S32=0,0,RES_hh_fech_in!S32/RES_summary!S$21)</f>
        <v>9.1025423908776339</v>
      </c>
      <c r="T32" s="77">
        <f>IF(RES_hh_fech_in!T32=0,0,RES_hh_fech_in!T32/RES_summary!T$21)</f>
        <v>8.7992634870342403</v>
      </c>
      <c r="U32" s="77">
        <f>IF(RES_hh_fech_in!U32=0,0,RES_hh_fech_in!U32/RES_summary!U$21)</f>
        <v>8.4041493089956703</v>
      </c>
      <c r="V32" s="77">
        <f>IF(RES_hh_fech_in!V32=0,0,RES_hh_fech_in!V32/RES_summary!V$21)</f>
        <v>8.7339033624916969</v>
      </c>
      <c r="W32" s="77">
        <f>IF(RES_hh_fech_in!W32=0,0,RES_hh_fech_in!W32/RES_summary!W$21)</f>
        <v>8.9672984495567167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54.604169536927827</v>
      </c>
      <c r="D3" s="65">
        <f>IF(RES_hh_tesh_in!D3=0,0,RES_hh_tesh_in!D3/RES_summary!D$21)</f>
        <v>61.785173600859117</v>
      </c>
      <c r="E3" s="65">
        <f>IF(RES_hh_tesh_in!E3=0,0,RES_hh_tesh_in!E3/RES_summary!E$21)</f>
        <v>63.862383071268319</v>
      </c>
      <c r="F3" s="65">
        <f>IF(RES_hh_tesh_in!F3=0,0,RES_hh_tesh_in!F3/RES_summary!F$21)</f>
        <v>59.205394805598708</v>
      </c>
      <c r="G3" s="65">
        <f>IF(RES_hh_tesh_in!G3=0,0,RES_hh_tesh_in!G3/RES_summary!G$21)</f>
        <v>59.258739011768363</v>
      </c>
      <c r="H3" s="65">
        <f>IF(RES_hh_tesh_in!H3=0,0,RES_hh_tesh_in!H3/RES_summary!H$21)</f>
        <v>61.04280714117958</v>
      </c>
      <c r="I3" s="65">
        <f>IF(RES_hh_tesh_in!I3=0,0,RES_hh_tesh_in!I3/RES_summary!I$21)</f>
        <v>56.759902112282745</v>
      </c>
      <c r="J3" s="65">
        <f>IF(RES_hh_tesh_in!J3=0,0,RES_hh_tesh_in!J3/RES_summary!J$21)</f>
        <v>59.786811350035904</v>
      </c>
      <c r="K3" s="65">
        <f>IF(RES_hh_tesh_in!K3=0,0,RES_hh_tesh_in!K3/RES_summary!K$21)</f>
        <v>60.817242675695319</v>
      </c>
      <c r="L3" s="65">
        <f>IF(RES_hh_tesh_in!L3=0,0,RES_hh_tesh_in!L3/RES_summary!L$21)</f>
        <v>63.852384569245764</v>
      </c>
      <c r="M3" s="65">
        <f>IF(RES_hh_tesh_in!M3=0,0,RES_hh_tesh_in!M3/RES_summary!M$21)</f>
        <v>67.661991730836704</v>
      </c>
      <c r="N3" s="65">
        <f>IF(RES_hh_tesh_in!N3=0,0,RES_hh_tesh_in!N3/RES_summary!N$21)</f>
        <v>63.249630992300425</v>
      </c>
      <c r="O3" s="65">
        <f>IF(RES_hh_tesh_in!O3=0,0,RES_hh_tesh_in!O3/RES_summary!O$21)</f>
        <v>56.11420345502588</v>
      </c>
      <c r="P3" s="65">
        <f>IF(RES_hh_tesh_in!P3=0,0,RES_hh_tesh_in!P3/RES_summary!P$21)</f>
        <v>53.103687629114845</v>
      </c>
      <c r="Q3" s="65">
        <f>IF(RES_hh_tesh_in!Q3=0,0,RES_hh_tesh_in!Q3/RES_summary!Q$21)</f>
        <v>50.492199730835615</v>
      </c>
      <c r="R3" s="65">
        <f>IF(RES_hh_tesh_in!R3=0,0,RES_hh_tesh_in!R3/RES_summary!R$21)</f>
        <v>52.335185073929573</v>
      </c>
      <c r="S3" s="65">
        <f>IF(RES_hh_tesh_in!S3=0,0,RES_hh_tesh_in!S3/RES_summary!S$21)</f>
        <v>52.068849459903554</v>
      </c>
      <c r="T3" s="65">
        <f>IF(RES_hh_tesh_in!T3=0,0,RES_hh_tesh_in!T3/RES_summary!T$21)</f>
        <v>48.339311409188305</v>
      </c>
      <c r="U3" s="65">
        <f>IF(RES_hh_tesh_in!U3=0,0,RES_hh_tesh_in!U3/RES_summary!U$21)</f>
        <v>45.308209060796813</v>
      </c>
      <c r="V3" s="65">
        <f>IF(RES_hh_tesh_in!V3=0,0,RES_hh_tesh_in!V3/RES_summary!V$21)</f>
        <v>47.626558330463169</v>
      </c>
      <c r="W3" s="65">
        <f>IF(RES_hh_tesh_in!W3=0,0,RES_hh_tesh_in!W3/RES_summary!W$21)</f>
        <v>44.999440628869998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36.531455807349154</v>
      </c>
      <c r="D4" s="69">
        <f>IF(RES_hh_tesh_in!D4=0,0,RES_hh_tesh_in!D4/RES_summary!D$21)</f>
        <v>43.235676819728184</v>
      </c>
      <c r="E4" s="69">
        <f>IF(RES_hh_tesh_in!E4=0,0,RES_hh_tesh_in!E4/RES_summary!E$21)</f>
        <v>45.200012015984591</v>
      </c>
      <c r="F4" s="69">
        <f>IF(RES_hh_tesh_in!F4=0,0,RES_hh_tesh_in!F4/RES_summary!F$21)</f>
        <v>40.818433394717118</v>
      </c>
      <c r="G4" s="69">
        <f>IF(RES_hh_tesh_in!G4=0,0,RES_hh_tesh_in!G4/RES_summary!G$21)</f>
        <v>40.049038785113645</v>
      </c>
      <c r="H4" s="69">
        <f>IF(RES_hh_tesh_in!H4=0,0,RES_hh_tesh_in!H4/RES_summary!H$21)</f>
        <v>41.583735680745882</v>
      </c>
      <c r="I4" s="69">
        <f>IF(RES_hh_tesh_in!I4=0,0,RES_hh_tesh_in!I4/RES_summary!I$21)</f>
        <v>36.930783653386847</v>
      </c>
      <c r="J4" s="69">
        <f>IF(RES_hh_tesh_in!J4=0,0,RES_hh_tesh_in!J4/RES_summary!J$21)</f>
        <v>38.215919849553543</v>
      </c>
      <c r="K4" s="69">
        <f>IF(RES_hh_tesh_in!K4=0,0,RES_hh_tesh_in!K4/RES_summary!K$21)</f>
        <v>38.214274763855897</v>
      </c>
      <c r="L4" s="69">
        <f>IF(RES_hh_tesh_in!L4=0,0,RES_hh_tesh_in!L4/RES_summary!L$21)</f>
        <v>40.82014888632397</v>
      </c>
      <c r="M4" s="69">
        <f>IF(RES_hh_tesh_in!M4=0,0,RES_hh_tesh_in!M4/RES_summary!M$21)</f>
        <v>44.548918623430737</v>
      </c>
      <c r="N4" s="69">
        <f>IF(RES_hh_tesh_in!N4=0,0,RES_hh_tesh_in!N4/RES_summary!N$21)</f>
        <v>41.057433907938318</v>
      </c>
      <c r="O4" s="69">
        <f>IF(RES_hh_tesh_in!O4=0,0,RES_hh_tesh_in!O4/RES_summary!O$21)</f>
        <v>37.224757770198956</v>
      </c>
      <c r="P4" s="69">
        <f>IF(RES_hh_tesh_in!P4=0,0,RES_hh_tesh_in!P4/RES_summary!P$21)</f>
        <v>34.048893445497427</v>
      </c>
      <c r="Q4" s="69">
        <f>IF(RES_hh_tesh_in!Q4=0,0,RES_hh_tesh_in!Q4/RES_summary!Q$21)</f>
        <v>31.127258987753713</v>
      </c>
      <c r="R4" s="69">
        <f>IF(RES_hh_tesh_in!R4=0,0,RES_hh_tesh_in!R4/RES_summary!R$21)</f>
        <v>31.203199867108584</v>
      </c>
      <c r="S4" s="69">
        <f>IF(RES_hh_tesh_in!S4=0,0,RES_hh_tesh_in!S4/RES_summary!S$21)</f>
        <v>30.85267006056657</v>
      </c>
      <c r="T4" s="69">
        <f>IF(RES_hh_tesh_in!T4=0,0,RES_hh_tesh_in!T4/RES_summary!T$21)</f>
        <v>28.059924294442684</v>
      </c>
      <c r="U4" s="69">
        <f>IF(RES_hh_tesh_in!U4=0,0,RES_hh_tesh_in!U4/RES_summary!U$21)</f>
        <v>25.355027943247482</v>
      </c>
      <c r="V4" s="69">
        <f>IF(RES_hh_tesh_in!V4=0,0,RES_hh_tesh_in!V4/RES_summary!V$21)</f>
        <v>27.048336526867491</v>
      </c>
      <c r="W4" s="69">
        <f>IF(RES_hh_tesh_in!W4=0,0,RES_hh_tesh_in!W4/RES_summary!W$21)</f>
        <v>23.993060433892641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26.423028542499488</v>
      </c>
      <c r="D5" s="72">
        <f>IF(RES_hh_tesh_in!D5=0,0,RES_hh_tesh_in!D5/RES_summary!D$21)</f>
        <v>48.355314194395767</v>
      </c>
      <c r="E5" s="72">
        <f>IF(RES_hh_tesh_in!E5=0,0,RES_hh_tesh_in!E5/RES_summary!E$21)</f>
        <v>56.702731505164017</v>
      </c>
      <c r="F5" s="72">
        <f>IF(RES_hh_tesh_in!F5=0,0,RES_hh_tesh_in!F5/RES_summary!F$21)</f>
        <v>41.938622665941523</v>
      </c>
      <c r="G5" s="72">
        <f>IF(RES_hh_tesh_in!G5=0,0,RES_hh_tesh_in!G5/RES_summary!G$21)</f>
        <v>37.91359404066889</v>
      </c>
      <c r="H5" s="72">
        <f>IF(RES_hh_tesh_in!H5=0,0,RES_hh_tesh_in!H5/RES_summary!H$21)</f>
        <v>42.372788052466014</v>
      </c>
      <c r="I5" s="72">
        <f>IF(RES_hh_tesh_in!I5=0,0,RES_hh_tesh_in!I5/RES_summary!I$21)</f>
        <v>38.15780956169138</v>
      </c>
      <c r="J5" s="72">
        <f>IF(RES_hh_tesh_in!J5=0,0,RES_hh_tesh_in!J5/RES_summary!J$21)</f>
        <v>38.649316026551737</v>
      </c>
      <c r="K5" s="72">
        <f>IF(RES_hh_tesh_in!K5=0,0,RES_hh_tesh_in!K5/RES_summary!K$21)</f>
        <v>28.47040496815962</v>
      </c>
      <c r="L5" s="72">
        <f>IF(RES_hh_tesh_in!L5=0,0,RES_hh_tesh_in!L5/RES_summary!L$21)</f>
        <v>39.478235615814746</v>
      </c>
      <c r="M5" s="72">
        <f>IF(RES_hh_tesh_in!M5=0,0,RES_hh_tesh_in!M5/RES_summary!M$21)</f>
        <v>47.855094266754428</v>
      </c>
      <c r="N5" s="72">
        <f>IF(RES_hh_tesh_in!N5=0,0,RES_hh_tesh_in!N5/RES_summary!N$21)</f>
        <v>45.117893711380745</v>
      </c>
      <c r="O5" s="72">
        <f>IF(RES_hh_tesh_in!O5=0,0,RES_hh_tesh_in!O5/RES_summary!O$21)</f>
        <v>38.079738234198537</v>
      </c>
      <c r="P5" s="72">
        <f>IF(RES_hh_tesh_in!P5=0,0,RES_hh_tesh_in!P5/RES_summary!P$21)</f>
        <v>0</v>
      </c>
      <c r="Q5" s="72">
        <f>IF(RES_hh_tesh_in!Q5=0,0,RES_hh_tesh_in!Q5/RES_summary!Q$21)</f>
        <v>28.925363846846125</v>
      </c>
      <c r="R5" s="72">
        <f>IF(RES_hh_tesh_in!R5=0,0,RES_hh_tesh_in!R5/RES_summary!R$21)</f>
        <v>31.512667451073249</v>
      </c>
      <c r="S5" s="72">
        <f>IF(RES_hh_tesh_in!S5=0,0,RES_hh_tesh_in!S5/RES_summary!S$21)</f>
        <v>32.726283252925228</v>
      </c>
      <c r="T5" s="72">
        <f>IF(RES_hh_tesh_in!T5=0,0,RES_hh_tesh_in!T5/RES_summary!T$21)</f>
        <v>0</v>
      </c>
      <c r="U5" s="72">
        <f>IF(RES_hh_tesh_in!U5=0,0,RES_hh_tesh_in!U5/RES_summary!U$21)</f>
        <v>22.866965671181543</v>
      </c>
      <c r="V5" s="72">
        <f>IF(RES_hh_tesh_in!V5=0,0,RES_hh_tesh_in!V5/RES_summary!V$21)</f>
        <v>21.592516525381171</v>
      </c>
      <c r="W5" s="72">
        <f>IF(RES_hh_tesh_in!W5=0,0,RES_hh_tesh_in!W5/RES_summary!W$21)</f>
        <v>27.216974633800461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39.265733467793936</v>
      </c>
      <c r="D6" s="72">
        <f>IF(RES_hh_tesh_in!D6=0,0,RES_hh_tesh_in!D6/RES_summary!D$21)</f>
        <v>0</v>
      </c>
      <c r="E6" s="72">
        <f>IF(RES_hh_tesh_in!E6=0,0,RES_hh_tesh_in!E6/RES_summary!E$21)</f>
        <v>40.855154197756555</v>
      </c>
      <c r="F6" s="72">
        <f>IF(RES_hh_tesh_in!F6=0,0,RES_hh_tesh_in!F6/RES_summary!F$21)</f>
        <v>40.858453637505882</v>
      </c>
      <c r="G6" s="72">
        <f>IF(RES_hh_tesh_in!G6=0,0,RES_hh_tesh_in!G6/RES_summary!G$21)</f>
        <v>39.772606029839913</v>
      </c>
      <c r="H6" s="72">
        <f>IF(RES_hh_tesh_in!H6=0,0,RES_hh_tesh_in!H6/RES_summary!H$21)</f>
        <v>38.494541294026334</v>
      </c>
      <c r="I6" s="72">
        <f>IF(RES_hh_tesh_in!I6=0,0,RES_hh_tesh_in!I6/RES_summary!I$21)</f>
        <v>36.981587413719019</v>
      </c>
      <c r="J6" s="72">
        <f>IF(RES_hh_tesh_in!J6=0,0,RES_hh_tesh_in!J6/RES_summary!J$21)</f>
        <v>34.771750404433149</v>
      </c>
      <c r="K6" s="72">
        <f>IF(RES_hh_tesh_in!K6=0,0,RES_hh_tesh_in!K6/RES_summary!K$21)</f>
        <v>21.381069952728787</v>
      </c>
      <c r="L6" s="72">
        <f>IF(RES_hh_tesh_in!L6=0,0,RES_hh_tesh_in!L6/RES_summary!L$21)</f>
        <v>13.343950592521024</v>
      </c>
      <c r="M6" s="72">
        <f>IF(RES_hh_tesh_in!M6=0,0,RES_hh_tesh_in!M6/RES_summary!M$21)</f>
        <v>59.569359341449086</v>
      </c>
      <c r="N6" s="72">
        <f>IF(RES_hh_tesh_in!N6=0,0,RES_hh_tesh_in!N6/RES_summary!N$21)</f>
        <v>37.401968089141491</v>
      </c>
      <c r="O6" s="72">
        <f>IF(RES_hh_tesh_in!O6=0,0,RES_hh_tesh_in!O6/RES_summary!O$21)</f>
        <v>29.867982737806834</v>
      </c>
      <c r="P6" s="72">
        <f>IF(RES_hh_tesh_in!P6=0,0,RES_hh_tesh_in!P6/RES_summary!P$21)</f>
        <v>19.901823006661942</v>
      </c>
      <c r="Q6" s="72">
        <f>IF(RES_hh_tesh_in!Q6=0,0,RES_hh_tesh_in!Q6/RES_summary!Q$21)</f>
        <v>59.762072388034113</v>
      </c>
      <c r="R6" s="72">
        <f>IF(RES_hh_tesh_in!R6=0,0,RES_hh_tesh_in!R6/RES_summary!R$21)</f>
        <v>45.98723952367255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50.131471196464716</v>
      </c>
      <c r="L7" s="72">
        <f>IF(RES_hh_tesh_in!L7=0,0,RES_hh_tesh_in!L7/RES_summary!L$21)</f>
        <v>53.030550775593476</v>
      </c>
      <c r="M7" s="72">
        <f>IF(RES_hh_tesh_in!M7=0,0,RES_hh_tesh_in!M7/RES_summary!M$21)</f>
        <v>30.64141156695343</v>
      </c>
      <c r="N7" s="72">
        <f>IF(RES_hh_tesh_in!N7=0,0,RES_hh_tesh_in!N7/RES_summary!N$21)</f>
        <v>35.659142201868448</v>
      </c>
      <c r="O7" s="72">
        <f>IF(RES_hh_tesh_in!O7=0,0,RES_hh_tesh_in!O7/RES_summary!O$21)</f>
        <v>42.307920802597792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39.829575915354326</v>
      </c>
      <c r="D8" s="72">
        <f>IF(RES_hh_tesh_in!D8=0,0,RES_hh_tesh_in!D8/RES_summary!D$21)</f>
        <v>28.412385958406762</v>
      </c>
      <c r="E8" s="72">
        <f>IF(RES_hh_tesh_in!E8=0,0,RES_hh_tesh_in!E8/RES_summary!E$21)</f>
        <v>32.106725768581285</v>
      </c>
      <c r="F8" s="72">
        <f>IF(RES_hh_tesh_in!F8=0,0,RES_hh_tesh_in!F8/RES_summary!F$21)</f>
        <v>28.695280404874925</v>
      </c>
      <c r="G8" s="72">
        <f>IF(RES_hh_tesh_in!G8=0,0,RES_hh_tesh_in!G8/RES_summary!G$21)</f>
        <v>37.391874804815174</v>
      </c>
      <c r="H8" s="72">
        <f>IF(RES_hh_tesh_in!H8=0,0,RES_hh_tesh_in!H8/RES_summary!H$21)</f>
        <v>41.920580349015616</v>
      </c>
      <c r="I8" s="72">
        <f>IF(RES_hh_tesh_in!I8=0,0,RES_hh_tesh_in!I8/RES_summary!I$21)</f>
        <v>39.156766929373333</v>
      </c>
      <c r="J8" s="72">
        <f>IF(RES_hh_tesh_in!J8=0,0,RES_hh_tesh_in!J8/RES_summary!J$21)</f>
        <v>37.820388007504604</v>
      </c>
      <c r="K8" s="72">
        <f>IF(RES_hh_tesh_in!K8=0,0,RES_hh_tesh_in!K8/RES_summary!K$21)</f>
        <v>41.983167914639068</v>
      </c>
      <c r="L8" s="72">
        <f>IF(RES_hh_tesh_in!L8=0,0,RES_hh_tesh_in!L8/RES_summary!L$21)</f>
        <v>39.826964996700227</v>
      </c>
      <c r="M8" s="72">
        <f>IF(RES_hh_tesh_in!M8=0,0,RES_hh_tesh_in!M8/RES_summary!M$21)</f>
        <v>44.13813639508723</v>
      </c>
      <c r="N8" s="72">
        <f>IF(RES_hh_tesh_in!N8=0,0,RES_hh_tesh_in!N8/RES_summary!N$21)</f>
        <v>41.005485491926756</v>
      </c>
      <c r="O8" s="72">
        <f>IF(RES_hh_tesh_in!O8=0,0,RES_hh_tesh_in!O8/RES_summary!O$21)</f>
        <v>33.43059272212902</v>
      </c>
      <c r="P8" s="72">
        <f>IF(RES_hh_tesh_in!P8=0,0,RES_hh_tesh_in!P8/RES_summary!P$21)</f>
        <v>31.17084610085551</v>
      </c>
      <c r="Q8" s="72">
        <f>IF(RES_hh_tesh_in!Q8=0,0,RES_hh_tesh_in!Q8/RES_summary!Q$21)</f>
        <v>30.521842568385608</v>
      </c>
      <c r="R8" s="72">
        <f>IF(RES_hh_tesh_in!R8=0,0,RES_hh_tesh_in!R8/RES_summary!R$21)</f>
        <v>30.029884734240628</v>
      </c>
      <c r="S8" s="72">
        <f>IF(RES_hh_tesh_in!S8=0,0,RES_hh_tesh_in!S8/RES_summary!S$21)</f>
        <v>30.366330308758606</v>
      </c>
      <c r="T8" s="72">
        <f>IF(RES_hh_tesh_in!T8=0,0,RES_hh_tesh_in!T8/RES_summary!T$21)</f>
        <v>29.135551233554953</v>
      </c>
      <c r="U8" s="72">
        <f>IF(RES_hh_tesh_in!U8=0,0,RES_hh_tesh_in!U8/RES_summary!U$21)</f>
        <v>25.161164149903541</v>
      </c>
      <c r="V8" s="72">
        <f>IF(RES_hh_tesh_in!V8=0,0,RES_hh_tesh_in!V8/RES_summary!V$21)</f>
        <v>26.898627644578614</v>
      </c>
      <c r="W8" s="72">
        <f>IF(RES_hh_tesh_in!W8=0,0,RES_hh_tesh_in!W8/RES_summary!W$21)</f>
        <v>26.12970219838267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36.986918334886759</v>
      </c>
      <c r="D9" s="72">
        <f>IF(RES_hh_tesh_in!D9=0,0,RES_hh_tesh_in!D9/RES_summary!D$21)</f>
        <v>41.620285846181794</v>
      </c>
      <c r="E9" s="72">
        <f>IF(RES_hh_tesh_in!E9=0,0,RES_hh_tesh_in!E9/RES_summary!E$21)</f>
        <v>40.993853620514045</v>
      </c>
      <c r="F9" s="72">
        <f>IF(RES_hh_tesh_in!F9=0,0,RES_hh_tesh_in!F9/RES_summary!F$21)</f>
        <v>41.097531674810199</v>
      </c>
      <c r="G9" s="72">
        <f>IF(RES_hh_tesh_in!G9=0,0,RES_hh_tesh_in!G9/RES_summary!G$21)</f>
        <v>39.890461600960364</v>
      </c>
      <c r="H9" s="72">
        <f>IF(RES_hh_tesh_in!H9=0,0,RES_hh_tesh_in!H9/RES_summary!H$21)</f>
        <v>41.240334934498776</v>
      </c>
      <c r="I9" s="72">
        <f>IF(RES_hh_tesh_in!I9=0,0,RES_hh_tesh_in!I9/RES_summary!I$21)</f>
        <v>37.021828690595058</v>
      </c>
      <c r="J9" s="72">
        <f>IF(RES_hh_tesh_in!J9=0,0,RES_hh_tesh_in!J9/RES_summary!J$21)</f>
        <v>38.087606241430912</v>
      </c>
      <c r="K9" s="72">
        <f>IF(RES_hh_tesh_in!K9=0,0,RES_hh_tesh_in!K9/RES_summary!K$21)</f>
        <v>38.338339390776426</v>
      </c>
      <c r="L9" s="72">
        <f>IF(RES_hh_tesh_in!L9=0,0,RES_hh_tesh_in!L9/RES_summary!L$21)</f>
        <v>41.043793720542141</v>
      </c>
      <c r="M9" s="72">
        <f>IF(RES_hh_tesh_in!M9=0,0,RES_hh_tesh_in!M9/RES_summary!M$21)</f>
        <v>43.02116111750275</v>
      </c>
      <c r="N9" s="72">
        <f>IF(RES_hh_tesh_in!N9=0,0,RES_hh_tesh_in!N9/RES_summary!N$21)</f>
        <v>39.892379086597863</v>
      </c>
      <c r="O9" s="72">
        <f>IF(RES_hh_tesh_in!O9=0,0,RES_hh_tesh_in!O9/RES_summary!O$21)</f>
        <v>37.381189447675716</v>
      </c>
      <c r="P9" s="72">
        <f>IF(RES_hh_tesh_in!P9=0,0,RES_hh_tesh_in!P9/RES_summary!P$21)</f>
        <v>34.292452345850208</v>
      </c>
      <c r="Q9" s="72">
        <f>IF(RES_hh_tesh_in!Q9=0,0,RES_hh_tesh_in!Q9/RES_summary!Q$21)</f>
        <v>30.517978388702623</v>
      </c>
      <c r="R9" s="72">
        <f>IF(RES_hh_tesh_in!R9=0,0,RES_hh_tesh_in!R9/RES_summary!R$21)</f>
        <v>31.146163323354532</v>
      </c>
      <c r="S9" s="72">
        <f>IF(RES_hh_tesh_in!S9=0,0,RES_hh_tesh_in!S9/RES_summary!S$21)</f>
        <v>30.282794658955719</v>
      </c>
      <c r="T9" s="72">
        <f>IF(RES_hh_tesh_in!T9=0,0,RES_hh_tesh_in!T9/RES_summary!T$21)</f>
        <v>27.808765095961586</v>
      </c>
      <c r="U9" s="72">
        <f>IF(RES_hh_tesh_in!U9=0,0,RES_hh_tesh_in!U9/RES_summary!U$21)</f>
        <v>25.35827605743766</v>
      </c>
      <c r="V9" s="72">
        <f>IF(RES_hh_tesh_in!V9=0,0,RES_hh_tesh_in!V9/RES_summary!V$21)</f>
        <v>28.224853858037701</v>
      </c>
      <c r="W9" s="72">
        <f>IF(RES_hh_tesh_in!W9=0,0,RES_hh_tesh_in!W9/RES_summary!W$21)</f>
        <v>22.545845170979625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38.643029493549129</v>
      </c>
      <c r="D11" s="72">
        <f>IF(RES_hh_tesh_in!D11=0,0,RES_hh_tesh_in!D11/RES_summary!D$21)</f>
        <v>0</v>
      </c>
      <c r="E11" s="72">
        <f>IF(RES_hh_tesh_in!E11=0,0,RES_hh_tesh_in!E11/RES_summary!E$21)</f>
        <v>44.896064338889261</v>
      </c>
      <c r="F11" s="72">
        <f>IF(RES_hh_tesh_in!F11=0,0,RES_hh_tesh_in!F11/RES_summary!F$21)</f>
        <v>39.801203128486378</v>
      </c>
      <c r="G11" s="72">
        <f>IF(RES_hh_tesh_in!G11=0,0,RES_hh_tesh_in!G11/RES_summary!G$21)</f>
        <v>40.883630749935612</v>
      </c>
      <c r="H11" s="72">
        <f>IF(RES_hh_tesh_in!H11=0,0,RES_hh_tesh_in!H11/RES_summary!H$21)</f>
        <v>40.9278373792962</v>
      </c>
      <c r="I11" s="72">
        <f>IF(RES_hh_tesh_in!I11=0,0,RES_hh_tesh_in!I11/RES_summary!I$21)</f>
        <v>37.26685864756201</v>
      </c>
      <c r="J11" s="72">
        <f>IF(RES_hh_tesh_in!J11=0,0,RES_hh_tesh_in!J11/RES_summary!J$21)</f>
        <v>36.30250519941287</v>
      </c>
      <c r="K11" s="72">
        <f>IF(RES_hh_tesh_in!K11=0,0,RES_hh_tesh_in!K11/RES_summary!K$21)</f>
        <v>38.01713306231553</v>
      </c>
      <c r="L11" s="72">
        <f>IF(RES_hh_tesh_in!L11=0,0,RES_hh_tesh_in!L11/RES_summary!L$21)</f>
        <v>39.920010793568764</v>
      </c>
      <c r="M11" s="72">
        <f>IF(RES_hh_tesh_in!M11=0,0,RES_hh_tesh_in!M11/RES_summary!M$21)</f>
        <v>42.268584295636174</v>
      </c>
      <c r="N11" s="72">
        <f>IF(RES_hh_tesh_in!N11=0,0,RES_hh_tesh_in!N11/RES_summary!N$21)</f>
        <v>40.36225321777259</v>
      </c>
      <c r="O11" s="72">
        <f>IF(RES_hh_tesh_in!O11=0,0,RES_hh_tesh_in!O11/RES_summary!O$21)</f>
        <v>36.264373825928196</v>
      </c>
      <c r="P11" s="72">
        <f>IF(RES_hh_tesh_in!P11=0,0,RES_hh_tesh_in!P11/RES_summary!P$21)</f>
        <v>33.010278380927176</v>
      </c>
      <c r="Q11" s="72">
        <f>IF(RES_hh_tesh_in!Q11=0,0,RES_hh_tesh_in!Q11/RES_summary!Q$21)</f>
        <v>32.411349605066313</v>
      </c>
      <c r="R11" s="72">
        <f>IF(RES_hh_tesh_in!R11=0,0,RES_hh_tesh_in!R11/RES_summary!R$21)</f>
        <v>30.560304002862292</v>
      </c>
      <c r="S11" s="72">
        <f>IF(RES_hh_tesh_in!S11=0,0,RES_hh_tesh_in!S11/RES_summary!S$21)</f>
        <v>30.399722342697068</v>
      </c>
      <c r="T11" s="72">
        <f>IF(RES_hh_tesh_in!T11=0,0,RES_hh_tesh_in!T11/RES_summary!T$21)</f>
        <v>27.596170657453612</v>
      </c>
      <c r="U11" s="72">
        <f>IF(RES_hh_tesh_in!U11=0,0,RES_hh_tesh_in!U11/RES_summary!U$21)</f>
        <v>24.979314854148129</v>
      </c>
      <c r="V11" s="72">
        <f>IF(RES_hh_tesh_in!V11=0,0,RES_hh_tesh_in!V11/RES_summary!V$21)</f>
        <v>26.081517404121211</v>
      </c>
      <c r="W11" s="72">
        <f>IF(RES_hh_tesh_in!W11=0,0,RES_hh_tesh_in!W11/RES_summary!W$21)</f>
        <v>23.541803341326009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0</v>
      </c>
      <c r="D12" s="72">
        <f>IF(RES_hh_tesh_in!D12=0,0,RES_hh_tesh_in!D12/RES_summary!D$21)</f>
        <v>0</v>
      </c>
      <c r="E12" s="72">
        <f>IF(RES_hh_tesh_in!E12=0,0,RES_hh_tesh_in!E12/RES_summary!E$21)</f>
        <v>0</v>
      </c>
      <c r="F12" s="72">
        <f>IF(RES_hh_tesh_in!F12=0,0,RES_hh_tesh_in!F12/RES_summary!F$21)</f>
        <v>0</v>
      </c>
      <c r="G12" s="72">
        <f>IF(RES_hh_tesh_in!G12=0,0,RES_hh_tesh_in!G12/RES_summary!G$21)</f>
        <v>0</v>
      </c>
      <c r="H12" s="72">
        <f>IF(RES_hh_tesh_in!H12=0,0,RES_hh_tesh_in!H12/RES_summary!H$21)</f>
        <v>0</v>
      </c>
      <c r="I12" s="72">
        <f>IF(RES_hh_tesh_in!I12=0,0,RES_hh_tesh_in!I12/RES_summary!I$21)</f>
        <v>0</v>
      </c>
      <c r="J12" s="72">
        <f>IF(RES_hh_tesh_in!J12=0,0,RES_hh_tesh_in!J12/RES_summary!J$21)</f>
        <v>0</v>
      </c>
      <c r="K12" s="72">
        <f>IF(RES_hh_tesh_in!K12=0,0,RES_hh_tesh_in!K12/RES_summary!K$21)</f>
        <v>0</v>
      </c>
      <c r="L12" s="72">
        <f>IF(RES_hh_tesh_in!L12=0,0,RES_hh_tesh_in!L12/RES_summary!L$21)</f>
        <v>0</v>
      </c>
      <c r="M12" s="72">
        <f>IF(RES_hh_tesh_in!M12=0,0,RES_hh_tesh_in!M12/RES_summary!M$21)</f>
        <v>0</v>
      </c>
      <c r="N12" s="72">
        <f>IF(RES_hh_tesh_in!N12=0,0,RES_hh_tesh_in!N12/RES_summary!N$21)</f>
        <v>0</v>
      </c>
      <c r="O12" s="72">
        <f>IF(RES_hh_tesh_in!O12=0,0,RES_hh_tesh_in!O12/RES_summary!O$21)</f>
        <v>0</v>
      </c>
      <c r="P12" s="72">
        <f>IF(RES_hh_tesh_in!P12=0,0,RES_hh_tesh_in!P12/RES_summary!P$21)</f>
        <v>0</v>
      </c>
      <c r="Q12" s="72">
        <f>IF(RES_hh_tesh_in!Q12=0,0,RES_hh_tesh_in!Q12/RES_summary!Q$21)</f>
        <v>0</v>
      </c>
      <c r="R12" s="72">
        <f>IF(RES_hh_tesh_in!R12=0,0,RES_hh_tesh_in!R12/RES_summary!R$21)</f>
        <v>0</v>
      </c>
      <c r="S12" s="72">
        <f>IF(RES_hh_tesh_in!S12=0,0,RES_hh_tesh_in!S12/RES_summary!S$21)</f>
        <v>0</v>
      </c>
      <c r="T12" s="72">
        <f>IF(RES_hh_tesh_in!T12=0,0,RES_hh_tesh_in!T12/RES_summary!T$21)</f>
        <v>0</v>
      </c>
      <c r="U12" s="72">
        <f>IF(RES_hh_tesh_in!U12=0,0,RES_hh_tesh_in!U12/RES_summary!U$21)</f>
        <v>0</v>
      </c>
      <c r="V12" s="72">
        <f>IF(RES_hh_tesh_in!V12=0,0,RES_hh_tesh_in!V12/RES_summary!V$21)</f>
        <v>0</v>
      </c>
      <c r="W12" s="72">
        <f>IF(RES_hh_tesh_in!W12=0,0,RES_hh_tesh_in!W12/RES_summary!W$21)</f>
        <v>0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46.504514560929934</v>
      </c>
      <c r="D13" s="74">
        <f>IF(RES_hh_tesh_in!D13=0,0,RES_hh_tesh_in!D13/RES_summary!D$21)</f>
        <v>38.652858686088855</v>
      </c>
      <c r="E13" s="74">
        <f>IF(RES_hh_tesh_in!E13=0,0,RES_hh_tesh_in!E13/RES_summary!E$21)</f>
        <v>0</v>
      </c>
      <c r="F13" s="74">
        <f>IF(RES_hh_tesh_in!F13=0,0,RES_hh_tesh_in!F13/RES_summary!F$21)</f>
        <v>0</v>
      </c>
      <c r="G13" s="74">
        <f>IF(RES_hh_tesh_in!G13=0,0,RES_hh_tesh_in!G13/RES_summary!G$21)</f>
        <v>0</v>
      </c>
      <c r="H13" s="74">
        <f>IF(RES_hh_tesh_in!H13=0,0,RES_hh_tesh_in!H13/RES_summary!H$21)</f>
        <v>40.939057636824238</v>
      </c>
      <c r="I13" s="74">
        <f>IF(RES_hh_tesh_in!I13=0,0,RES_hh_tesh_in!I13/RES_summary!I$21)</f>
        <v>33.733898592943291</v>
      </c>
      <c r="J13" s="74">
        <f>IF(RES_hh_tesh_in!J13=0,0,RES_hh_tesh_in!J13/RES_summary!J$21)</f>
        <v>38.981396376118703</v>
      </c>
      <c r="K13" s="74">
        <f>IF(RES_hh_tesh_in!K13=0,0,RES_hh_tesh_in!K13/RES_summary!K$21)</f>
        <v>38.601524828799199</v>
      </c>
      <c r="L13" s="74">
        <f>IF(RES_hh_tesh_in!L13=0,0,RES_hh_tesh_in!L13/RES_summary!L$21)</f>
        <v>41.303992538504787</v>
      </c>
      <c r="M13" s="74">
        <f>IF(RES_hh_tesh_in!M13=0,0,RES_hh_tesh_in!M13/RES_summary!M$21)</f>
        <v>45.271808501914144</v>
      </c>
      <c r="N13" s="74">
        <f>IF(RES_hh_tesh_in!N13=0,0,RES_hh_tesh_in!N13/RES_summary!N$21)</f>
        <v>40.79615728109394</v>
      </c>
      <c r="O13" s="74">
        <f>IF(RES_hh_tesh_in!O13=0,0,RES_hh_tesh_in!O13/RES_summary!O$21)</f>
        <v>36.392860376425368</v>
      </c>
      <c r="P13" s="74">
        <f>IF(RES_hh_tesh_in!P13=0,0,RES_hh_tesh_in!P13/RES_summary!P$21)</f>
        <v>0</v>
      </c>
      <c r="Q13" s="74">
        <f>IF(RES_hh_tesh_in!Q13=0,0,RES_hh_tesh_in!Q13/RES_summary!Q$21)</f>
        <v>0</v>
      </c>
      <c r="R13" s="74">
        <f>IF(RES_hh_tesh_in!R13=0,0,RES_hh_tesh_in!R13/RES_summary!R$21)</f>
        <v>28.759347544405227</v>
      </c>
      <c r="S13" s="74">
        <f>IF(RES_hh_tesh_in!S13=0,0,RES_hh_tesh_in!S13/RES_summary!S$21)</f>
        <v>0</v>
      </c>
      <c r="T13" s="74">
        <f>IF(RES_hh_tesh_in!T13=0,0,RES_hh_tesh_in!T13/RES_summary!T$21)</f>
        <v>25.841851581229587</v>
      </c>
      <c r="U13" s="74">
        <f>IF(RES_hh_tesh_in!U13=0,0,RES_hh_tesh_in!U13/RES_summary!U$21)</f>
        <v>24.817664696619289</v>
      </c>
      <c r="V13" s="74">
        <f>IF(RES_hh_tesh_in!V13=0,0,RES_hh_tesh_in!V13/RES_summary!V$21)</f>
        <v>24.516235729542725</v>
      </c>
      <c r="W13" s="74">
        <f>IF(RES_hh_tesh_in!W13=0,0,RES_hh_tesh_in!W13/RES_summary!W$21)</f>
        <v>23.3422641421874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0.26920791974041458</v>
      </c>
      <c r="D14" s="76">
        <f>IF(RES_hh_tesh_in!D14=0,0,RES_hh_tesh_in!D14/RES_summary!D$21)</f>
        <v>0.38991698910548939</v>
      </c>
      <c r="E14" s="76">
        <f>IF(RES_hh_tesh_in!E14=0,0,RES_hh_tesh_in!E14/RES_summary!E$21)</f>
        <v>0.39655651255307933</v>
      </c>
      <c r="F14" s="76">
        <f>IF(RES_hh_tesh_in!F14=0,0,RES_hh_tesh_in!F14/RES_summary!F$21)</f>
        <v>0.319732745205489</v>
      </c>
      <c r="G14" s="76">
        <f>IF(RES_hh_tesh_in!G14=0,0,RES_hh_tesh_in!G14/RES_summary!G$21)</f>
        <v>0.30586190396323337</v>
      </c>
      <c r="H14" s="76">
        <f>IF(RES_hh_tesh_in!H14=0,0,RES_hh_tesh_in!H14/RES_summary!H$21)</f>
        <v>0.35160278191873762</v>
      </c>
      <c r="I14" s="76">
        <f>IF(RES_hh_tesh_in!I14=0,0,RES_hh_tesh_in!I14/RES_summary!I$21)</f>
        <v>0.31302545191761716</v>
      </c>
      <c r="J14" s="76">
        <f>IF(RES_hh_tesh_in!J14=0,0,RES_hh_tesh_in!J14/RES_summary!J$21)</f>
        <v>0.31373856651882603</v>
      </c>
      <c r="K14" s="76">
        <f>IF(RES_hh_tesh_in!K14=0,0,RES_hh_tesh_in!K14/RES_summary!K$21)</f>
        <v>0.29304275679238317</v>
      </c>
      <c r="L14" s="76">
        <f>IF(RES_hh_tesh_in!L14=0,0,RES_hh_tesh_in!L14/RES_summary!L$21)</f>
        <v>0.30019010719267908</v>
      </c>
      <c r="M14" s="76">
        <f>IF(RES_hh_tesh_in!M14=0,0,RES_hh_tesh_in!M14/RES_summary!M$21)</f>
        <v>0.31274661353726974</v>
      </c>
      <c r="N14" s="76">
        <f>IF(RES_hh_tesh_in!N14=0,0,RES_hh_tesh_in!N14/RES_summary!N$21)</f>
        <v>0.28440963261424607</v>
      </c>
      <c r="O14" s="76">
        <f>IF(RES_hh_tesh_in!O14=0,0,RES_hh_tesh_in!O14/RES_summary!O$21)</f>
        <v>0.25137587745555301</v>
      </c>
      <c r="P14" s="76">
        <f>IF(RES_hh_tesh_in!P14=0,0,RES_hh_tesh_in!P14/RES_summary!P$21)</f>
        <v>0.2518929493988486</v>
      </c>
      <c r="Q14" s="76">
        <f>IF(RES_hh_tesh_in!Q14=0,0,RES_hh_tesh_in!Q14/RES_summary!Q$21)</f>
        <v>0.23633876577004484</v>
      </c>
      <c r="R14" s="76">
        <f>IF(RES_hh_tesh_in!R14=0,0,RES_hh_tesh_in!R14/RES_summary!R$21)</f>
        <v>0.25518307054291783</v>
      </c>
      <c r="S14" s="76">
        <f>IF(RES_hh_tesh_in!S14=0,0,RES_hh_tesh_in!S14/RES_summary!S$21)</f>
        <v>0.25635498408160029</v>
      </c>
      <c r="T14" s="76">
        <f>IF(RES_hh_tesh_in!T14=0,0,RES_hh_tesh_in!T14/RES_summary!T$21)</f>
        <v>0.24516601094709975</v>
      </c>
      <c r="U14" s="76">
        <f>IF(RES_hh_tesh_in!U14=0,0,RES_hh_tesh_in!U14/RES_summary!U$21)</f>
        <v>0.2190987807479701</v>
      </c>
      <c r="V14" s="76">
        <f>IF(RES_hh_tesh_in!V14=0,0,RES_hh_tesh_in!V14/RES_summary!V$21)</f>
        <v>0.233856567555427</v>
      </c>
      <c r="W14" s="76">
        <f>IF(RES_hh_tesh_in!W14=0,0,RES_hh_tesh_in!W14/RES_summary!W$21)</f>
        <v>0.21058998026315096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0.99569403274502677</v>
      </c>
      <c r="D15" s="69">
        <f>IF(RES_hh_tesh_in!D15=0,0,RES_hh_tesh_in!D15/RES_summary!D$21)</f>
        <v>0.86041148527662425</v>
      </c>
      <c r="E15" s="69">
        <f>IF(RES_hh_tesh_in!E15=0,0,RES_hh_tesh_in!E15/RES_summary!E$21)</f>
        <v>0.98038549908869255</v>
      </c>
      <c r="F15" s="69">
        <f>IF(RES_hh_tesh_in!F15=0,0,RES_hh_tesh_in!F15/RES_summary!F$21)</f>
        <v>0.63256005373381829</v>
      </c>
      <c r="G15" s="69">
        <f>IF(RES_hh_tesh_in!G15=0,0,RES_hh_tesh_in!G15/RES_summary!G$21)</f>
        <v>0.65769936474539525</v>
      </c>
      <c r="H15" s="69">
        <f>IF(RES_hh_tesh_in!H15=0,0,RES_hh_tesh_in!H15/RES_summary!H$21)</f>
        <v>0.79206596630722403</v>
      </c>
      <c r="I15" s="69">
        <f>IF(RES_hh_tesh_in!I15=0,0,RES_hh_tesh_in!I15/RES_summary!I$21)</f>
        <v>1.4206357036962458</v>
      </c>
      <c r="J15" s="69">
        <f>IF(RES_hh_tesh_in!J15=0,0,RES_hh_tesh_in!J15/RES_summary!J$21)</f>
        <v>1.7055400144688335</v>
      </c>
      <c r="K15" s="69">
        <f>IF(RES_hh_tesh_in!K15=0,0,RES_hh_tesh_in!K15/RES_summary!K$21)</f>
        <v>1.8952765435414924</v>
      </c>
      <c r="L15" s="69">
        <f>IF(RES_hh_tesh_in!L15=0,0,RES_hh_tesh_in!L15/RES_summary!L$21)</f>
        <v>2.0903373756609618</v>
      </c>
      <c r="M15" s="69">
        <f>IF(RES_hh_tesh_in!M15=0,0,RES_hh_tesh_in!M15/RES_summary!M$21)</f>
        <v>1.3821161777915052</v>
      </c>
      <c r="N15" s="69">
        <f>IF(RES_hh_tesh_in!N15=0,0,RES_hh_tesh_in!N15/RES_summary!N$21)</f>
        <v>3.5537015543221928</v>
      </c>
      <c r="O15" s="69">
        <f>IF(RES_hh_tesh_in!O15=0,0,RES_hh_tesh_in!O15/RES_summary!O$21)</f>
        <v>1.1618735072247051</v>
      </c>
      <c r="P15" s="69">
        <f>IF(RES_hh_tesh_in!P15=0,0,RES_hh_tesh_in!P15/RES_summary!P$21)</f>
        <v>1.5961908449713333</v>
      </c>
      <c r="Q15" s="69">
        <f>IF(RES_hh_tesh_in!Q15=0,0,RES_hh_tesh_in!Q15/RES_summary!Q$21)</f>
        <v>0.85161889538769953</v>
      </c>
      <c r="R15" s="69">
        <f>IF(RES_hh_tesh_in!R15=0,0,RES_hh_tesh_in!R15/RES_summary!R$21)</f>
        <v>3.1049985246749414</v>
      </c>
      <c r="S15" s="69">
        <f>IF(RES_hh_tesh_in!S15=0,0,RES_hh_tesh_in!S15/RES_summary!S$21)</f>
        <v>2.6248569526989143</v>
      </c>
      <c r="T15" s="69">
        <f>IF(RES_hh_tesh_in!T15=0,0,RES_hh_tesh_in!T15/RES_summary!T$21)</f>
        <v>1.6368704218640997</v>
      </c>
      <c r="U15" s="69">
        <f>IF(RES_hh_tesh_in!U15=0,0,RES_hh_tesh_in!U15/RES_summary!U$21)</f>
        <v>1.941675343581398</v>
      </c>
      <c r="V15" s="69">
        <f>IF(RES_hh_tesh_in!V15=0,0,RES_hh_tesh_in!V15/RES_summary!V$21)</f>
        <v>1.5534338123166354</v>
      </c>
      <c r="W15" s="69">
        <f>IF(RES_hh_tesh_in!W15=0,0,RES_hh_tesh_in!W15/RES_summary!W$21)</f>
        <v>1.3621249633593147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0.99569403274502677</v>
      </c>
      <c r="D16" s="72">
        <f>IF(RES_hh_tesh_in!D16=0,0,RES_hh_tesh_in!D16/RES_summary!D$21)</f>
        <v>0.86041148527662425</v>
      </c>
      <c r="E16" s="72">
        <f>IF(RES_hh_tesh_in!E16=0,0,RES_hh_tesh_in!E16/RES_summary!E$21)</f>
        <v>0.98038549908869255</v>
      </c>
      <c r="F16" s="72">
        <f>IF(RES_hh_tesh_in!F16=0,0,RES_hh_tesh_in!F16/RES_summary!F$21)</f>
        <v>0.63256005373381829</v>
      </c>
      <c r="G16" s="72">
        <f>IF(RES_hh_tesh_in!G16=0,0,RES_hh_tesh_in!G16/RES_summary!G$21)</f>
        <v>0.65769936474539525</v>
      </c>
      <c r="H16" s="72">
        <f>IF(RES_hh_tesh_in!H16=0,0,RES_hh_tesh_in!H16/RES_summary!H$21)</f>
        <v>0.79206596630722403</v>
      </c>
      <c r="I16" s="72">
        <f>IF(RES_hh_tesh_in!I16=0,0,RES_hh_tesh_in!I16/RES_summary!I$21)</f>
        <v>1.4206357036962458</v>
      </c>
      <c r="J16" s="72">
        <f>IF(RES_hh_tesh_in!J16=0,0,RES_hh_tesh_in!J16/RES_summary!J$21)</f>
        <v>1.7055400144688335</v>
      </c>
      <c r="K16" s="72">
        <f>IF(RES_hh_tesh_in!K16=0,0,RES_hh_tesh_in!K16/RES_summary!K$21)</f>
        <v>1.8952765435414924</v>
      </c>
      <c r="L16" s="72">
        <f>IF(RES_hh_tesh_in!L16=0,0,RES_hh_tesh_in!L16/RES_summary!L$21)</f>
        <v>2.0903373756609618</v>
      </c>
      <c r="M16" s="72">
        <f>IF(RES_hh_tesh_in!M16=0,0,RES_hh_tesh_in!M16/RES_summary!M$21)</f>
        <v>1.3821161777915052</v>
      </c>
      <c r="N16" s="72">
        <f>IF(RES_hh_tesh_in!N16=0,0,RES_hh_tesh_in!N16/RES_summary!N$21)</f>
        <v>3.5537015543221928</v>
      </c>
      <c r="O16" s="72">
        <f>IF(RES_hh_tesh_in!O16=0,0,RES_hh_tesh_in!O16/RES_summary!O$21)</f>
        <v>1.1618735072247051</v>
      </c>
      <c r="P16" s="72">
        <f>IF(RES_hh_tesh_in!P16=0,0,RES_hh_tesh_in!P16/RES_summary!P$21)</f>
        <v>1.5961908449713333</v>
      </c>
      <c r="Q16" s="72">
        <f>IF(RES_hh_tesh_in!Q16=0,0,RES_hh_tesh_in!Q16/RES_summary!Q$21)</f>
        <v>0.85161889538769953</v>
      </c>
      <c r="R16" s="72">
        <f>IF(RES_hh_tesh_in!R16=0,0,RES_hh_tesh_in!R16/RES_summary!R$21)</f>
        <v>3.1049985246749414</v>
      </c>
      <c r="S16" s="72">
        <f>IF(RES_hh_tesh_in!S16=0,0,RES_hh_tesh_in!S16/RES_summary!S$21)</f>
        <v>2.6248569526989143</v>
      </c>
      <c r="T16" s="72">
        <f>IF(RES_hh_tesh_in!T16=0,0,RES_hh_tesh_in!T16/RES_summary!T$21)</f>
        <v>1.6368704218640997</v>
      </c>
      <c r="U16" s="72">
        <f>IF(RES_hh_tesh_in!U16=0,0,RES_hh_tesh_in!U16/RES_summary!U$21)</f>
        <v>1.941675343581398</v>
      </c>
      <c r="V16" s="72">
        <f>IF(RES_hh_tesh_in!V16=0,0,RES_hh_tesh_in!V16/RES_summary!V$21)</f>
        <v>1.5534338123166354</v>
      </c>
      <c r="W16" s="72">
        <f>IF(RES_hh_tesh_in!W16=0,0,RES_hh_tesh_in!W16/RES_summary!W$21)</f>
        <v>1.3621249633593147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10.231701601881463</v>
      </c>
      <c r="D17" s="69">
        <f>IF(RES_hh_tesh_in!D17=0,0,RES_hh_tesh_in!D17/RES_summary!D$21)</f>
        <v>10.980568620770869</v>
      </c>
      <c r="E17" s="69">
        <f>IF(RES_hh_tesh_in!E17=0,0,RES_hh_tesh_in!E17/RES_summary!E$21)</f>
        <v>10.674466347434349</v>
      </c>
      <c r="F17" s="69">
        <f>IF(RES_hh_tesh_in!F17=0,0,RES_hh_tesh_in!F17/RES_summary!F$21)</f>
        <v>10.457371898636707</v>
      </c>
      <c r="G17" s="69">
        <f>IF(RES_hh_tesh_in!G17=0,0,RES_hh_tesh_in!G17/RES_summary!G$21)</f>
        <v>11.237201613256095</v>
      </c>
      <c r="H17" s="69">
        <f>IF(RES_hh_tesh_in!H17=0,0,RES_hh_tesh_in!H17/RES_summary!H$21)</f>
        <v>11.21824335498391</v>
      </c>
      <c r="I17" s="69">
        <f>IF(RES_hh_tesh_in!I17=0,0,RES_hh_tesh_in!I17/RES_summary!I$21)</f>
        <v>10.898310696230608</v>
      </c>
      <c r="J17" s="69">
        <f>IF(RES_hh_tesh_in!J17=0,0,RES_hh_tesh_in!J17/RES_summary!J$21)</f>
        <v>12.151814807805978</v>
      </c>
      <c r="K17" s="69">
        <f>IF(RES_hh_tesh_in!K17=0,0,RES_hh_tesh_in!K17/RES_summary!K$21)</f>
        <v>12.835598060128842</v>
      </c>
      <c r="L17" s="69">
        <f>IF(RES_hh_tesh_in!L17=0,0,RES_hh_tesh_in!L17/RES_summary!L$21)</f>
        <v>13.199764453657959</v>
      </c>
      <c r="M17" s="69">
        <f>IF(RES_hh_tesh_in!M17=0,0,RES_hh_tesh_in!M17/RES_summary!M$21)</f>
        <v>13.491496769811818</v>
      </c>
      <c r="N17" s="69">
        <f>IF(RES_hh_tesh_in!N17=0,0,RES_hh_tesh_in!N17/RES_summary!N$21)</f>
        <v>11.596535399179514</v>
      </c>
      <c r="O17" s="69">
        <f>IF(RES_hh_tesh_in!O17=0,0,RES_hh_tesh_in!O17/RES_summary!O$21)</f>
        <v>11.020431172864079</v>
      </c>
      <c r="P17" s="69">
        <f>IF(RES_hh_tesh_in!P17=0,0,RES_hh_tesh_in!P17/RES_summary!P$21)</f>
        <v>10.923042078598273</v>
      </c>
      <c r="Q17" s="69">
        <f>IF(RES_hh_tesh_in!Q17=0,0,RES_hh_tesh_in!Q17/RES_summary!Q$21)</f>
        <v>11.078742381143783</v>
      </c>
      <c r="R17" s="69">
        <f>IF(RES_hh_tesh_in!R17=0,0,RES_hh_tesh_in!R17/RES_summary!R$21)</f>
        <v>10.818416994659673</v>
      </c>
      <c r="S17" s="69">
        <f>IF(RES_hh_tesh_in!S17=0,0,RES_hh_tesh_in!S17/RES_summary!S$21)</f>
        <v>11.241299653481075</v>
      </c>
      <c r="T17" s="69">
        <f>IF(RES_hh_tesh_in!T17=0,0,RES_hh_tesh_in!T17/RES_summary!T$21)</f>
        <v>11.366394440968529</v>
      </c>
      <c r="U17" s="69">
        <f>IF(RES_hh_tesh_in!U17=0,0,RES_hh_tesh_in!U17/RES_summary!U$21)</f>
        <v>10.955373285653144</v>
      </c>
      <c r="V17" s="69">
        <f>IF(RES_hh_tesh_in!V17=0,0,RES_hh_tesh_in!V17/RES_summary!V$21)</f>
        <v>11.524624185382409</v>
      </c>
      <c r="W17" s="69">
        <f>IF(RES_hh_tesh_in!W17=0,0,RES_hh_tesh_in!W17/RES_summary!W$21)</f>
        <v>11.907189110614931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8.6365940068648754</v>
      </c>
      <c r="D18" s="72">
        <f>IF(RES_hh_tesh_in!D18=0,0,RES_hh_tesh_in!D18/RES_summary!D$21)</f>
        <v>11.003621437694022</v>
      </c>
      <c r="E18" s="72">
        <f>IF(RES_hh_tesh_in!E18=0,0,RES_hh_tesh_in!E18/RES_summary!E$21)</f>
        <v>11.729099294134457</v>
      </c>
      <c r="F18" s="72">
        <f>IF(RES_hh_tesh_in!F18=0,0,RES_hh_tesh_in!F18/RES_summary!F$21)</f>
        <v>10.340541692904253</v>
      </c>
      <c r="G18" s="72">
        <f>IF(RES_hh_tesh_in!G18=0,0,RES_hh_tesh_in!G18/RES_summary!G$21)</f>
        <v>10.714960839835333</v>
      </c>
      <c r="H18" s="72">
        <f>IF(RES_hh_tesh_in!H18=0,0,RES_hh_tesh_in!H18/RES_summary!H$21)</f>
        <v>11.490132575069088</v>
      </c>
      <c r="I18" s="72">
        <f>IF(RES_hh_tesh_in!I18=0,0,RES_hh_tesh_in!I18/RES_summary!I$21)</f>
        <v>11.41293472396544</v>
      </c>
      <c r="J18" s="72">
        <f>IF(RES_hh_tesh_in!J18=0,0,RES_hh_tesh_in!J18/RES_summary!J$21)</f>
        <v>12.587618500984329</v>
      </c>
      <c r="K18" s="72">
        <f>IF(RES_hh_tesh_in!K18=0,0,RES_hh_tesh_in!K18/RES_summary!K$21)</f>
        <v>9.7408902987857591</v>
      </c>
      <c r="L18" s="72">
        <f>IF(RES_hh_tesh_in!L18=0,0,RES_hh_tesh_in!L18/RES_summary!L$21)</f>
        <v>13.150010530805742</v>
      </c>
      <c r="M18" s="72">
        <f>IF(RES_hh_tesh_in!M18=0,0,RES_hh_tesh_in!M18/RES_summary!M$21)</f>
        <v>15.992654733468529</v>
      </c>
      <c r="N18" s="72">
        <f>IF(RES_hh_tesh_in!N18=0,0,RES_hh_tesh_in!N18/RES_summary!N$21)</f>
        <v>14.230516346451822</v>
      </c>
      <c r="O18" s="72">
        <f>IF(RES_hh_tesh_in!O18=0,0,RES_hh_tesh_in!O18/RES_summary!O$21)</f>
        <v>11.930965414143996</v>
      </c>
      <c r="P18" s="72">
        <f>IF(RES_hh_tesh_in!P18=0,0,RES_hh_tesh_in!P18/RES_summary!P$21)</f>
        <v>0</v>
      </c>
      <c r="Q18" s="72">
        <f>IF(RES_hh_tesh_in!Q18=0,0,RES_hh_tesh_in!Q18/RES_summary!Q$21)</f>
        <v>10.819970622941177</v>
      </c>
      <c r="R18" s="72">
        <f>IF(RES_hh_tesh_in!R18=0,0,RES_hh_tesh_in!R18/RES_summary!R$21)</f>
        <v>11.601192553042162</v>
      </c>
      <c r="S18" s="72">
        <f>IF(RES_hh_tesh_in!S18=0,0,RES_hh_tesh_in!S18/RES_summary!S$21)</f>
        <v>12.397248077640123</v>
      </c>
      <c r="T18" s="72">
        <f>IF(RES_hh_tesh_in!T18=0,0,RES_hh_tesh_in!T18/RES_summary!T$21)</f>
        <v>0</v>
      </c>
      <c r="U18" s="72">
        <f>IF(RES_hh_tesh_in!U18=0,0,RES_hh_tesh_in!U18/RES_summary!U$21)</f>
        <v>9.706560460701148</v>
      </c>
      <c r="V18" s="72">
        <f>IF(RES_hh_tesh_in!V18=0,0,RES_hh_tesh_in!V18/RES_summary!V$21)</f>
        <v>9.7449094400434841</v>
      </c>
      <c r="W18" s="72">
        <f>IF(RES_hh_tesh_in!W18=0,0,RES_hh_tesh_in!W18/RES_summary!W$21)</f>
        <v>13.60490630915719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10.689781085288393</v>
      </c>
      <c r="D19" s="72">
        <f>IF(RES_hh_tesh_in!D19=0,0,RES_hh_tesh_in!D19/RES_summary!D$21)</f>
        <v>10.110322176842477</v>
      </c>
      <c r="E19" s="72">
        <f>IF(RES_hh_tesh_in!E19=0,0,RES_hh_tesh_in!E19/RES_summary!E$21)</f>
        <v>10.516363814103206</v>
      </c>
      <c r="F19" s="72">
        <f>IF(RES_hh_tesh_in!F19=0,0,RES_hh_tesh_in!F19/RES_summary!F$21)</f>
        <v>10.673639711147096</v>
      </c>
      <c r="G19" s="72">
        <f>IF(RES_hh_tesh_in!G19=0,0,RES_hh_tesh_in!G19/RES_summary!G$21)</f>
        <v>10.947859308311173</v>
      </c>
      <c r="H19" s="72">
        <f>IF(RES_hh_tesh_in!H19=0,0,RES_hh_tesh_in!H19/RES_summary!H$21)</f>
        <v>11.247110252818942</v>
      </c>
      <c r="I19" s="72">
        <f>IF(RES_hh_tesh_in!I19=0,0,RES_hh_tesh_in!I19/RES_summary!I$21)</f>
        <v>11.299625289878019</v>
      </c>
      <c r="J19" s="72">
        <f>IF(RES_hh_tesh_in!J19=0,0,RES_hh_tesh_in!J19/RES_summary!J$21)</f>
        <v>12.005322263494923</v>
      </c>
      <c r="K19" s="72">
        <f>IF(RES_hh_tesh_in!K19=0,0,RES_hh_tesh_in!K19/RES_summary!K$21)</f>
        <v>12.573022276669516</v>
      </c>
      <c r="L19" s="72">
        <f>IF(RES_hh_tesh_in!L19=0,0,RES_hh_tesh_in!L19/RES_summary!L$21)</f>
        <v>12.991047425098975</v>
      </c>
      <c r="M19" s="72">
        <f>IF(RES_hh_tesh_in!M19=0,0,RES_hh_tesh_in!M19/RES_summary!M$21)</f>
        <v>13.388490085686135</v>
      </c>
      <c r="N19" s="72">
        <f>IF(RES_hh_tesh_in!N19=0,0,RES_hh_tesh_in!N19/RES_summary!N$21)</f>
        <v>11.791806988322193</v>
      </c>
      <c r="O19" s="72">
        <f>IF(RES_hh_tesh_in!O19=0,0,RES_hh_tesh_in!O19/RES_summary!O$21)</f>
        <v>11.206473319376322</v>
      </c>
      <c r="P19" s="72">
        <f>IF(RES_hh_tesh_in!P19=0,0,RES_hh_tesh_in!P19/RES_summary!P$21)</f>
        <v>11.328813771434497</v>
      </c>
      <c r="Q19" s="72">
        <f>IF(RES_hh_tesh_in!Q19=0,0,RES_hh_tesh_in!Q19/RES_summary!Q$21)</f>
        <v>11.432678805775815</v>
      </c>
      <c r="R19" s="72">
        <f>IF(RES_hh_tesh_in!R19=0,0,RES_hh_tesh_in!R19/RES_summary!R$21)</f>
        <v>10.409334301437427</v>
      </c>
      <c r="S19" s="72">
        <f>IF(RES_hh_tesh_in!S19=0,0,RES_hh_tesh_in!S19/RES_summary!S$21)</f>
        <v>10.717155221902186</v>
      </c>
      <c r="T19" s="72">
        <f>IF(RES_hh_tesh_in!T19=0,0,RES_hh_tesh_in!T19/RES_summary!T$21)</f>
        <v>11.112988578517015</v>
      </c>
      <c r="U19" s="72">
        <f>IF(RES_hh_tesh_in!U19=0,0,RES_hh_tesh_in!U19/RES_summary!U$21)</f>
        <v>10.67332582361024</v>
      </c>
      <c r="V19" s="72">
        <f>IF(RES_hh_tesh_in!V19=0,0,RES_hh_tesh_in!V19/RES_summary!V$21)</f>
        <v>11.598278884587989</v>
      </c>
      <c r="W19" s="72">
        <f>IF(RES_hh_tesh_in!W19=0,0,RES_hh_tesh_in!W19/RES_summary!W$21)</f>
        <v>11.901371667261774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11.691834089120698</v>
      </c>
      <c r="D21" s="72">
        <f>IF(RES_hh_tesh_in!D21=0,0,RES_hh_tesh_in!D21/RES_summary!D$21)</f>
        <v>7.0216702450861215</v>
      </c>
      <c r="E21" s="72">
        <f>IF(RES_hh_tesh_in!E21=0,0,RES_hh_tesh_in!E21/RES_summary!E$21)</f>
        <v>7.3186760920599054</v>
      </c>
      <c r="F21" s="72">
        <f>IF(RES_hh_tesh_in!F21=0,0,RES_hh_tesh_in!F21/RES_summary!F$21)</f>
        <v>7.4099104923535588</v>
      </c>
      <c r="G21" s="72">
        <f>IF(RES_hh_tesh_in!G21=0,0,RES_hh_tesh_in!G21/RES_summary!G$21)</f>
        <v>10.406975939816149</v>
      </c>
      <c r="H21" s="72">
        <f>IF(RES_hh_tesh_in!H21=0,0,RES_hh_tesh_in!H21/RES_summary!H$21)</f>
        <v>11.196313308969518</v>
      </c>
      <c r="I21" s="72">
        <f>IF(RES_hh_tesh_in!I21=0,0,RES_hh_tesh_in!I21/RES_summary!I$21)</f>
        <v>11.448992689702354</v>
      </c>
      <c r="J21" s="72">
        <f>IF(RES_hh_tesh_in!J21=0,0,RES_hh_tesh_in!J21/RES_summary!J$21)</f>
        <v>12.019082644829217</v>
      </c>
      <c r="K21" s="72">
        <f>IF(RES_hh_tesh_in!K21=0,0,RES_hh_tesh_in!K21/RES_summary!K$21)</f>
        <v>14.451190629327684</v>
      </c>
      <c r="L21" s="72">
        <f>IF(RES_hh_tesh_in!L21=0,0,RES_hh_tesh_in!L21/RES_summary!L$21)</f>
        <v>12.73827311492243</v>
      </c>
      <c r="M21" s="72">
        <f>IF(RES_hh_tesh_in!M21=0,0,RES_hh_tesh_in!M21/RES_summary!M$21)</f>
        <v>13.572090869250125</v>
      </c>
      <c r="N21" s="72">
        <f>IF(RES_hh_tesh_in!N21=0,0,RES_hh_tesh_in!N21/RES_summary!N$21)</f>
        <v>0</v>
      </c>
      <c r="O21" s="72">
        <f>IF(RES_hh_tesh_in!O21=0,0,RES_hh_tesh_in!O21/RES_summary!O$21)</f>
        <v>9.8479099969561297</v>
      </c>
      <c r="P21" s="72">
        <f>IF(RES_hh_tesh_in!P21=0,0,RES_hh_tesh_in!P21/RES_summary!P$21)</f>
        <v>8.8642199482342772</v>
      </c>
      <c r="Q21" s="72">
        <f>IF(RES_hh_tesh_in!Q21=0,0,RES_hh_tesh_in!Q21/RES_summary!Q$21)</f>
        <v>11.871891986709981</v>
      </c>
      <c r="R21" s="72">
        <f>IF(RES_hh_tesh_in!R21=0,0,RES_hh_tesh_in!R21/RES_summary!R$21)</f>
        <v>11.406455224755298</v>
      </c>
      <c r="S21" s="72">
        <f>IF(RES_hh_tesh_in!S21=0,0,RES_hh_tesh_in!S21/RES_summary!S$21)</f>
        <v>10.655071870518757</v>
      </c>
      <c r="T21" s="72">
        <f>IF(RES_hh_tesh_in!T21=0,0,RES_hh_tesh_in!T21/RES_summary!T$21)</f>
        <v>11.551147765914271</v>
      </c>
      <c r="U21" s="72">
        <f>IF(RES_hh_tesh_in!U21=0,0,RES_hh_tesh_in!U21/RES_summary!U$21)</f>
        <v>11.094614357454411</v>
      </c>
      <c r="V21" s="72">
        <f>IF(RES_hh_tesh_in!V21=0,0,RES_hh_tesh_in!V21/RES_summary!V$21)</f>
        <v>11.64265441503251</v>
      </c>
      <c r="W21" s="72">
        <f>IF(RES_hh_tesh_in!W21=0,0,RES_hh_tesh_in!W21/RES_summary!W$21)</f>
        <v>12.135689406914814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10.750397636319683</v>
      </c>
      <c r="D22" s="72">
        <f>IF(RES_hh_tesh_in!D22=0,0,RES_hh_tesh_in!D22/RES_summary!D$21)</f>
        <v>10.418003021023612</v>
      </c>
      <c r="E22" s="72">
        <f>IF(RES_hh_tesh_in!E22=0,0,RES_hh_tesh_in!E22/RES_summary!E$21)</f>
        <v>9.8156599248965737</v>
      </c>
      <c r="F22" s="72">
        <f>IF(RES_hh_tesh_in!F22=0,0,RES_hh_tesh_in!F22/RES_summary!F$21)</f>
        <v>10.944505978924189</v>
      </c>
      <c r="G22" s="72">
        <f>IF(RES_hh_tesh_in!G22=0,0,RES_hh_tesh_in!G22/RES_summary!G$21)</f>
        <v>11.128993589471731</v>
      </c>
      <c r="H22" s="72">
        <f>IF(RES_hh_tesh_in!H22=0,0,RES_hh_tesh_in!H22/RES_summary!H$21)</f>
        <v>10.926146074418906</v>
      </c>
      <c r="I22" s="72">
        <f>IF(RES_hh_tesh_in!I22=0,0,RES_hh_tesh_in!I22/RES_summary!I$21)</f>
        <v>10.947544221650178</v>
      </c>
      <c r="J22" s="72">
        <f>IF(RES_hh_tesh_in!J22=0,0,RES_hh_tesh_in!J22/RES_summary!J$21)</f>
        <v>12.108952221488526</v>
      </c>
      <c r="K22" s="72">
        <f>IF(RES_hh_tesh_in!K22=0,0,RES_hh_tesh_in!K22/RES_summary!K$21)</f>
        <v>13.00388246781559</v>
      </c>
      <c r="L22" s="72">
        <f>IF(RES_hh_tesh_in!L22=0,0,RES_hh_tesh_in!L22/RES_summary!L$21)</f>
        <v>13.19712489098929</v>
      </c>
      <c r="M22" s="72">
        <f>IF(RES_hh_tesh_in!M22=0,0,RES_hh_tesh_in!M22/RES_summary!M$21)</f>
        <v>13.527998317697799</v>
      </c>
      <c r="N22" s="72">
        <f>IF(RES_hh_tesh_in!N22=0,0,RES_hh_tesh_in!N22/RES_summary!N$21)</f>
        <v>12.568392543416856</v>
      </c>
      <c r="O22" s="72">
        <f>IF(RES_hh_tesh_in!O22=0,0,RES_hh_tesh_in!O22/RES_summary!O$21)</f>
        <v>12.438239825072557</v>
      </c>
      <c r="P22" s="72">
        <f>IF(RES_hh_tesh_in!P22=0,0,RES_hh_tesh_in!P22/RES_summary!P$21)</f>
        <v>12.325808759528105</v>
      </c>
      <c r="Q22" s="72">
        <f>IF(RES_hh_tesh_in!Q22=0,0,RES_hh_tesh_in!Q22/RES_summary!Q$21)</f>
        <v>9.7445946893671582</v>
      </c>
      <c r="R22" s="72">
        <f>IF(RES_hh_tesh_in!R22=0,0,RES_hh_tesh_in!R22/RES_summary!R$21)</f>
        <v>10.664157760574097</v>
      </c>
      <c r="S22" s="72">
        <f>IF(RES_hh_tesh_in!S22=0,0,RES_hh_tesh_in!S22/RES_summary!S$21)</f>
        <v>11.190294983007924</v>
      </c>
      <c r="T22" s="72">
        <f>IF(RES_hh_tesh_in!T22=0,0,RES_hh_tesh_in!T22/RES_summary!T$21)</f>
        <v>11.029915923797676</v>
      </c>
      <c r="U22" s="72">
        <f>IF(RES_hh_tesh_in!U22=0,0,RES_hh_tesh_in!U22/RES_summary!U$21)</f>
        <v>10.531077903780201</v>
      </c>
      <c r="V22" s="72">
        <f>IF(RES_hh_tesh_in!V22=0,0,RES_hh_tesh_in!V22/RES_summary!V$21)</f>
        <v>12.693386670070002</v>
      </c>
      <c r="W22" s="72">
        <f>IF(RES_hh_tesh_in!W22=0,0,RES_hh_tesh_in!W22/RES_summary!W$21)</f>
        <v>11.080749748180741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11.395468567642661</v>
      </c>
      <c r="D24" s="72">
        <f>IF(RES_hh_tesh_in!D24=0,0,RES_hh_tesh_in!D24/RES_summary!D$21)</f>
        <v>0</v>
      </c>
      <c r="E24" s="72">
        <f>IF(RES_hh_tesh_in!E24=0,0,RES_hh_tesh_in!E24/RES_summary!E$21)</f>
        <v>10.282494793018259</v>
      </c>
      <c r="F24" s="72">
        <f>IF(RES_hh_tesh_in!F24=0,0,RES_hh_tesh_in!F24/RES_summary!F$21)</f>
        <v>10.651936263433495</v>
      </c>
      <c r="G24" s="72">
        <f>IF(RES_hh_tesh_in!G24=0,0,RES_hh_tesh_in!G24/RES_summary!G$21)</f>
        <v>11.63776438933859</v>
      </c>
      <c r="H24" s="72">
        <f>IF(RES_hh_tesh_in!H24=0,0,RES_hh_tesh_in!H24/RES_summary!H$21)</f>
        <v>11.130159183648628</v>
      </c>
      <c r="I24" s="72">
        <f>IF(RES_hh_tesh_in!I24=0,0,RES_hh_tesh_in!I24/RES_summary!I$21)</f>
        <v>11.071039106470659</v>
      </c>
      <c r="J24" s="72">
        <f>IF(RES_hh_tesh_in!J24=0,0,RES_hh_tesh_in!J24/RES_summary!J$21)</f>
        <v>11.697094681503573</v>
      </c>
      <c r="K24" s="72">
        <f>IF(RES_hh_tesh_in!K24=0,0,RES_hh_tesh_in!K24/RES_summary!K$21)</f>
        <v>13.218303393079331</v>
      </c>
      <c r="L24" s="72">
        <f>IF(RES_hh_tesh_in!L24=0,0,RES_hh_tesh_in!L24/RES_summary!L$21)</f>
        <v>12.939102536692875</v>
      </c>
      <c r="M24" s="72">
        <f>IF(RES_hh_tesh_in!M24=0,0,RES_hh_tesh_in!M24/RES_summary!M$21)</f>
        <v>13.047061307783686</v>
      </c>
      <c r="N24" s="72">
        <f>IF(RES_hh_tesh_in!N24=0,0,RES_hh_tesh_in!N24/RES_summary!N$21)</f>
        <v>11.64229417868604</v>
      </c>
      <c r="O24" s="72">
        <f>IF(RES_hh_tesh_in!O24=0,0,RES_hh_tesh_in!O24/RES_summary!O$21)</f>
        <v>10.753849602338356</v>
      </c>
      <c r="P24" s="72">
        <f>IF(RES_hh_tesh_in!P24=0,0,RES_hh_tesh_in!P24/RES_summary!P$21)</f>
        <v>10.551530863994715</v>
      </c>
      <c r="Q24" s="72">
        <f>IF(RES_hh_tesh_in!Q24=0,0,RES_hh_tesh_in!Q24/RES_summary!Q$21)</f>
        <v>11.777400435080269</v>
      </c>
      <c r="R24" s="72">
        <f>IF(RES_hh_tesh_in!R24=0,0,RES_hh_tesh_in!R24/RES_summary!R$21)</f>
        <v>10.660288382398823</v>
      </c>
      <c r="S24" s="72">
        <f>IF(RES_hh_tesh_in!S24=0,0,RES_hh_tesh_in!S24/RES_summary!S$21)</f>
        <v>11.330245886656401</v>
      </c>
      <c r="T24" s="72">
        <f>IF(RES_hh_tesh_in!T24=0,0,RES_hh_tesh_in!T24/RES_summary!T$21)</f>
        <v>11.450038077319968</v>
      </c>
      <c r="U24" s="72">
        <f>IF(RES_hh_tesh_in!U24=0,0,RES_hh_tesh_in!U24/RES_summary!U$21)</f>
        <v>10.848856773137435</v>
      </c>
      <c r="V24" s="72">
        <f>IF(RES_hh_tesh_in!V24=0,0,RES_hh_tesh_in!V24/RES_summary!V$21)</f>
        <v>11.325842931528122</v>
      </c>
      <c r="W24" s="72">
        <f>IF(RES_hh_tesh_in!W24=0,0,RES_hh_tesh_in!W24/RES_summary!W$21)</f>
        <v>11.955006508092634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9.8185629906757086</v>
      </c>
      <c r="D25" s="74">
        <f>IF(RES_hh_tesh_in!D25=0,0,RES_hh_tesh_in!D25/RES_summary!D$21)</f>
        <v>11.009796641612139</v>
      </c>
      <c r="E25" s="74">
        <f>IF(RES_hh_tesh_in!E25=0,0,RES_hh_tesh_in!E25/RES_summary!E$21)</f>
        <v>10.747799304353306</v>
      </c>
      <c r="F25" s="74">
        <f>IF(RES_hh_tesh_in!F25=0,0,RES_hh_tesh_in!F25/RES_summary!F$21)</f>
        <v>10.440374208048226</v>
      </c>
      <c r="G25" s="74">
        <f>IF(RES_hh_tesh_in!G25=0,0,RES_hh_tesh_in!G25/RES_summary!G$21)</f>
        <v>11.016306932873198</v>
      </c>
      <c r="H25" s="74">
        <f>IF(RES_hh_tesh_in!H25=0,0,RES_hh_tesh_in!H25/RES_summary!H$21)</f>
        <v>11.253449227856999</v>
      </c>
      <c r="I25" s="74">
        <f>IF(RES_hh_tesh_in!I25=0,0,RES_hh_tesh_in!I25/RES_summary!I$21)</f>
        <v>10.837167324298164</v>
      </c>
      <c r="J25" s="74">
        <f>IF(RES_hh_tesh_in!J25=0,0,RES_hh_tesh_in!J25/RES_summary!J$21)</f>
        <v>12.262954773922566</v>
      </c>
      <c r="K25" s="74">
        <f>IF(RES_hh_tesh_in!K25=0,0,RES_hh_tesh_in!K25/RES_summary!K$21)</f>
        <v>12.668877596198024</v>
      </c>
      <c r="L25" s="74">
        <f>IF(RES_hh_tesh_in!L25=0,0,RES_hh_tesh_in!L25/RES_summary!L$21)</f>
        <v>9.8348515373862178</v>
      </c>
      <c r="M25" s="74">
        <f>IF(RES_hh_tesh_in!M25=0,0,RES_hh_tesh_in!M25/RES_summary!M$21)</f>
        <v>12.994738454970507</v>
      </c>
      <c r="N25" s="74">
        <f>IF(RES_hh_tesh_in!N25=0,0,RES_hh_tesh_in!N25/RES_summary!N$21)</f>
        <v>11.221892829813745</v>
      </c>
      <c r="O25" s="74">
        <f>IF(RES_hh_tesh_in!O25=0,0,RES_hh_tesh_in!O25/RES_summary!O$21)</f>
        <v>10.403921362207798</v>
      </c>
      <c r="P25" s="74">
        <f>IF(RES_hh_tesh_in!P25=0,0,RES_hh_tesh_in!P25/RES_summary!P$21)</f>
        <v>10.451473862116565</v>
      </c>
      <c r="Q25" s="74">
        <f>IF(RES_hh_tesh_in!Q25=0,0,RES_hh_tesh_in!Q25/RES_summary!Q$21)</f>
        <v>10.53839507947875</v>
      </c>
      <c r="R25" s="74">
        <f>IF(RES_hh_tesh_in!R25=0,0,RES_hh_tesh_in!R25/RES_summary!R$21)</f>
        <v>10.083334707940642</v>
      </c>
      <c r="S25" s="74">
        <f>IF(RES_hh_tesh_in!S25=0,0,RES_hh_tesh_in!S25/RES_summary!S$21)</f>
        <v>10.272898307873373</v>
      </c>
      <c r="T25" s="74">
        <f>IF(RES_hh_tesh_in!T25=0,0,RES_hh_tesh_in!T25/RES_summary!T$21)</f>
        <v>10.148684925558939</v>
      </c>
      <c r="U25" s="74">
        <f>IF(RES_hh_tesh_in!U25=0,0,RES_hh_tesh_in!U25/RES_summary!U$21)</f>
        <v>10.275564431040612</v>
      </c>
      <c r="V25" s="74">
        <f>IF(RES_hh_tesh_in!V25=0,0,RES_hh_tesh_in!V25/RES_summary!V$21)</f>
        <v>11.040518213273993</v>
      </c>
      <c r="W25" s="74">
        <f>IF(RES_hh_tesh_in!W25=0,0,RES_hh_tesh_in!W25/RES_summary!W$21)</f>
        <v>11.185335203470919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8.6671125429743263</v>
      </c>
      <c r="M26" s="77">
        <f>IF(RES_hh_tesh_in!M26=0,0,RES_hh_tesh_in!M26/RES_summary!M$21)</f>
        <v>9.0663721291963952</v>
      </c>
      <c r="N26" s="77">
        <f>IF(RES_hh_tesh_in!N26=0,0,RES_hh_tesh_in!N26/RES_summary!N$21)</f>
        <v>7.9122164791032628</v>
      </c>
      <c r="O26" s="77">
        <f>IF(RES_hh_tesh_in!O26=0,0,RES_hh_tesh_in!O26/RES_summary!O$21)</f>
        <v>7.4421884958610818</v>
      </c>
      <c r="P26" s="77">
        <f>IF(RES_hh_tesh_in!P26=0,0,RES_hh_tesh_in!P26/RES_summary!P$21)</f>
        <v>7.3295993029870239</v>
      </c>
      <c r="Q26" s="77">
        <f>IF(RES_hh_tesh_in!Q26=0,0,RES_hh_tesh_in!Q26/RES_summary!Q$21)</f>
        <v>7.499601089729854</v>
      </c>
      <c r="R26" s="77">
        <f>IF(RES_hh_tesh_in!R26=0,0,RES_hh_tesh_in!R26/RES_summary!R$21)</f>
        <v>7.2189801870014767</v>
      </c>
      <c r="S26" s="77">
        <f>IF(RES_hh_tesh_in!S26=0,0,RES_hh_tesh_in!S26/RES_summary!S$21)</f>
        <v>7.2985953274659918</v>
      </c>
      <c r="T26" s="77">
        <f>IF(RES_hh_tesh_in!T26=0,0,RES_hh_tesh_in!T26/RES_summary!T$21)</f>
        <v>7.651192925433965</v>
      </c>
      <c r="U26" s="77">
        <f>IF(RES_hh_tesh_in!U26=0,0,RES_hh_tesh_in!U26/RES_summary!U$21)</f>
        <v>7.4484467896004833</v>
      </c>
      <c r="V26" s="77">
        <f>IF(RES_hh_tesh_in!V26=0,0,RES_hh_tesh_in!V26/RES_summary!V$21)</f>
        <v>7.7898435164888511</v>
      </c>
      <c r="W26" s="77">
        <f>IF(RES_hh_tesh_in!W26=0,0,RES_hh_tesh_in!W26/RES_summary!W$21)</f>
        <v>7.9769949411867698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6.8453180949521863</v>
      </c>
      <c r="D27" s="69">
        <f>IF(RES_hh_tesh_in!D27=0,0,RES_hh_tesh_in!D27/RES_summary!D$21)</f>
        <v>6.7085166750834446</v>
      </c>
      <c r="E27" s="69">
        <f>IF(RES_hh_tesh_in!E27=0,0,RES_hh_tesh_in!E27/RES_summary!E$21)</f>
        <v>7.0075192087606908</v>
      </c>
      <c r="F27" s="69">
        <f>IF(RES_hh_tesh_in!F27=0,0,RES_hh_tesh_in!F27/RES_summary!F$21)</f>
        <v>7.29702945851108</v>
      </c>
      <c r="G27" s="69">
        <f>IF(RES_hh_tesh_in!G27=0,0,RES_hh_tesh_in!G27/RES_summary!G$21)</f>
        <v>7.3147992486532178</v>
      </c>
      <c r="H27" s="69">
        <f>IF(RES_hh_tesh_in!H27=0,0,RES_hh_tesh_in!H27/RES_summary!H$21)</f>
        <v>7.448762139142568</v>
      </c>
      <c r="I27" s="69">
        <f>IF(RES_hh_tesh_in!I27=0,0,RES_hh_tesh_in!I27/RES_summary!I$21)</f>
        <v>7.5101720589690526</v>
      </c>
      <c r="J27" s="69">
        <f>IF(RES_hh_tesh_in!J27=0,0,RES_hh_tesh_in!J27/RES_summary!J$21)</f>
        <v>7.7135366782075332</v>
      </c>
      <c r="K27" s="69">
        <f>IF(RES_hh_tesh_in!K27=0,0,RES_hh_tesh_in!K27/RES_summary!K$21)</f>
        <v>7.872093308169088</v>
      </c>
      <c r="L27" s="69">
        <f>IF(RES_hh_tesh_in!L27=0,0,RES_hh_tesh_in!L27/RES_summary!L$21)</f>
        <v>7.742133853602871</v>
      </c>
      <c r="M27" s="69">
        <f>IF(RES_hh_tesh_in!M27=0,0,RES_hh_tesh_in!M27/RES_summary!M$21)</f>
        <v>8.2394601598026416</v>
      </c>
      <c r="N27" s="69">
        <f>IF(RES_hh_tesh_in!N27=0,0,RES_hh_tesh_in!N27/RES_summary!N$21)</f>
        <v>7.0419601308604021</v>
      </c>
      <c r="O27" s="69">
        <f>IF(RES_hh_tesh_in!O27=0,0,RES_hh_tesh_in!O27/RES_summary!O$21)</f>
        <v>6.7071410047381361</v>
      </c>
      <c r="P27" s="69">
        <f>IF(RES_hh_tesh_in!P27=0,0,RES_hh_tesh_in!P27/RES_summary!P$21)</f>
        <v>6.5355612600478201</v>
      </c>
      <c r="Q27" s="69">
        <f>IF(RES_hh_tesh_in!Q27=0,0,RES_hh_tesh_in!Q27/RES_summary!Q$21)</f>
        <v>7.4345794665504208</v>
      </c>
      <c r="R27" s="69">
        <f>IF(RES_hh_tesh_in!R27=0,0,RES_hh_tesh_in!R27/RES_summary!R$21)</f>
        <v>7.2085696874863823</v>
      </c>
      <c r="S27" s="69">
        <f>IF(RES_hh_tesh_in!S27=0,0,RES_hh_tesh_in!S27/RES_summary!S$21)</f>
        <v>7.3500227931569864</v>
      </c>
      <c r="T27" s="69">
        <f>IF(RES_hh_tesh_in!T27=0,0,RES_hh_tesh_in!T27/RES_summary!T$21)</f>
        <v>7.2761222519129864</v>
      </c>
      <c r="U27" s="69">
        <f>IF(RES_hh_tesh_in!U27=0,0,RES_hh_tesh_in!U27/RES_summary!U$21)</f>
        <v>7.0561324883147938</v>
      </c>
      <c r="V27" s="69">
        <f>IF(RES_hh_tesh_in!V27=0,0,RES_hh_tesh_in!V27/RES_summary!V$21)</f>
        <v>7.5001638058966256</v>
      </c>
      <c r="W27" s="69">
        <f>IF(RES_hh_tesh_in!W27=0,0,RES_hh_tesh_in!W27/RES_summary!W$21)</f>
        <v>7.7370661210031075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5.3680770319641109</v>
      </c>
      <c r="D28" s="72">
        <f>IF(RES_hh_tesh_in!D28=0,0,RES_hh_tesh_in!D28/RES_summary!D$21)</f>
        <v>7.9685078867654706</v>
      </c>
      <c r="E28" s="72">
        <f>IF(RES_hh_tesh_in!E28=0,0,RES_hh_tesh_in!E28/RES_summary!E$21)</f>
        <v>8.7310421018502247</v>
      </c>
      <c r="F28" s="72">
        <f>IF(RES_hh_tesh_in!F28=0,0,RES_hh_tesh_in!F28/RES_summary!F$21)</f>
        <v>7.6762983877885418</v>
      </c>
      <c r="G28" s="72">
        <f>IF(RES_hh_tesh_in!G28=0,0,RES_hh_tesh_in!G28/RES_summary!G$21)</f>
        <v>6.9916382782350519</v>
      </c>
      <c r="H28" s="72">
        <f>IF(RES_hh_tesh_in!H28=0,0,RES_hh_tesh_in!H28/RES_summary!H$21)</f>
        <v>7.6818642569158628</v>
      </c>
      <c r="I28" s="72">
        <f>IF(RES_hh_tesh_in!I28=0,0,RES_hh_tesh_in!I28/RES_summary!I$21)</f>
        <v>7.8147189302946813</v>
      </c>
      <c r="J28" s="72">
        <f>IF(RES_hh_tesh_in!J28=0,0,RES_hh_tesh_in!J28/RES_summary!J$21)</f>
        <v>7.9932376716391698</v>
      </c>
      <c r="K28" s="72">
        <f>IF(RES_hh_tesh_in!K28=0,0,RES_hh_tesh_in!K28/RES_summary!K$21)</f>
        <v>6.3585968290625923</v>
      </c>
      <c r="L28" s="72">
        <f>IF(RES_hh_tesh_in!L28=0,0,RES_hh_tesh_in!L28/RES_summary!L$21)</f>
        <v>8.0584915242878736</v>
      </c>
      <c r="M28" s="72">
        <f>IF(RES_hh_tesh_in!M28=0,0,RES_hh_tesh_in!M28/RES_summary!M$21)</f>
        <v>8.3613968210213141</v>
      </c>
      <c r="N28" s="72">
        <f>IF(RES_hh_tesh_in!N28=0,0,RES_hh_tesh_in!N28/RES_summary!N$21)</f>
        <v>7.6383661607135807</v>
      </c>
      <c r="O28" s="72">
        <f>IF(RES_hh_tesh_in!O28=0,0,RES_hh_tesh_in!O28/RES_summary!O$21)</f>
        <v>7.3696589801750436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6.3074596611263187</v>
      </c>
      <c r="S28" s="72">
        <f>IF(RES_hh_tesh_in!S28=0,0,RES_hh_tesh_in!S28/RES_summary!S$21)</f>
        <v>8.2206950725293222</v>
      </c>
      <c r="T28" s="72">
        <f>IF(RES_hh_tesh_in!T28=0,0,RES_hh_tesh_in!T28/RES_summary!T$21)</f>
        <v>0</v>
      </c>
      <c r="U28" s="72">
        <f>IF(RES_hh_tesh_in!U28=0,0,RES_hh_tesh_in!U28/RES_summary!U$21)</f>
        <v>6.5463253489838102</v>
      </c>
      <c r="V28" s="72">
        <f>IF(RES_hh_tesh_in!V28=0,0,RES_hh_tesh_in!V28/RES_summary!V$21)</f>
        <v>6.8285270321904825</v>
      </c>
      <c r="W28" s="72">
        <f>IF(RES_hh_tesh_in!W28=0,0,RES_hh_tesh_in!W28/RES_summary!W$21)</f>
        <v>8.4146303764883541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6.7704424954661526</v>
      </c>
      <c r="D29" s="72">
        <f>IF(RES_hh_tesh_in!D29=0,0,RES_hh_tesh_in!D29/RES_summary!D$21)</f>
        <v>6.4857869614747239</v>
      </c>
      <c r="E29" s="72">
        <f>IF(RES_hh_tesh_in!E29=0,0,RES_hh_tesh_in!E29/RES_summary!E$21)</f>
        <v>7.5233151588684182</v>
      </c>
      <c r="F29" s="72">
        <f>IF(RES_hh_tesh_in!F29=0,0,RES_hh_tesh_in!F29/RES_summary!F$21)</f>
        <v>7.7603989412944783</v>
      </c>
      <c r="G29" s="72">
        <f>IF(RES_hh_tesh_in!G29=0,0,RES_hh_tesh_in!G29/RES_summary!G$21)</f>
        <v>7.6373004220476703</v>
      </c>
      <c r="H29" s="72">
        <f>IF(RES_hh_tesh_in!H29=0,0,RES_hh_tesh_in!H29/RES_summary!H$21)</f>
        <v>8.0474460891101049</v>
      </c>
      <c r="I29" s="72">
        <f>IF(RES_hh_tesh_in!I29=0,0,RES_hh_tesh_in!I29/RES_summary!I$21)</f>
        <v>7.4652668955905375</v>
      </c>
      <c r="J29" s="72">
        <f>IF(RES_hh_tesh_in!J29=0,0,RES_hh_tesh_in!J29/RES_summary!J$21)</f>
        <v>7.0352805095447222</v>
      </c>
      <c r="K29" s="72">
        <f>IF(RES_hh_tesh_in!K29=0,0,RES_hh_tesh_in!K29/RES_summary!K$21)</f>
        <v>7.8566791139090899</v>
      </c>
      <c r="L29" s="72">
        <f>IF(RES_hh_tesh_in!L29=0,0,RES_hh_tesh_in!L29/RES_summary!L$21)</f>
        <v>6.8930111166297845</v>
      </c>
      <c r="M29" s="72">
        <f>IF(RES_hh_tesh_in!M29=0,0,RES_hh_tesh_in!M29/RES_summary!M$21)</f>
        <v>8.5098285158608711</v>
      </c>
      <c r="N29" s="72">
        <f>IF(RES_hh_tesh_in!N29=0,0,RES_hh_tesh_in!N29/RES_summary!N$21)</f>
        <v>7.04764496312528</v>
      </c>
      <c r="O29" s="72">
        <f>IF(RES_hh_tesh_in!O29=0,0,RES_hh_tesh_in!O29/RES_summary!O$21)</f>
        <v>6.6366287046812635</v>
      </c>
      <c r="P29" s="72">
        <f>IF(RES_hh_tesh_in!P29=0,0,RES_hh_tesh_in!P29/RES_summary!P$21)</f>
        <v>6.1177393608113118</v>
      </c>
      <c r="Q29" s="72">
        <f>IF(RES_hh_tesh_in!Q29=0,0,RES_hh_tesh_in!Q29/RES_summary!Q$21)</f>
        <v>8.8434979517682457</v>
      </c>
      <c r="R29" s="72">
        <f>IF(RES_hh_tesh_in!R29=0,0,RES_hh_tesh_in!R29/RES_summary!R$21)</f>
        <v>7.2538699869654719</v>
      </c>
      <c r="S29" s="72">
        <f>IF(RES_hh_tesh_in!S29=0,0,RES_hh_tesh_in!S29/RES_summary!S$21)</f>
        <v>7.063624680481678</v>
      </c>
      <c r="T29" s="72">
        <f>IF(RES_hh_tesh_in!T29=0,0,RES_hh_tesh_in!T29/RES_summary!T$21)</f>
        <v>7.2113190255109485</v>
      </c>
      <c r="U29" s="72">
        <f>IF(RES_hh_tesh_in!U29=0,0,RES_hh_tesh_in!U29/RES_summary!U$21)</f>
        <v>6.8236951481339947</v>
      </c>
      <c r="V29" s="72">
        <f>IF(RES_hh_tesh_in!V29=0,0,RES_hh_tesh_in!V29/RES_summary!V$21)</f>
        <v>7.506594994664308</v>
      </c>
      <c r="W29" s="72">
        <f>IF(RES_hh_tesh_in!W29=0,0,RES_hh_tesh_in!W29/RES_summary!W$21)</f>
        <v>7.6873752385065028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7.1548679938323687</v>
      </c>
      <c r="D30" s="72">
        <f>IF(RES_hh_tesh_in!D30=0,0,RES_hh_tesh_in!D30/RES_summary!D$21)</f>
        <v>4.5724476452026002</v>
      </c>
      <c r="E30" s="72">
        <f>IF(RES_hh_tesh_in!E30=0,0,RES_hh_tesh_in!E30/RES_summary!E$21)</f>
        <v>4.8864220443499606</v>
      </c>
      <c r="F30" s="72">
        <f>IF(RES_hh_tesh_in!F30=0,0,RES_hh_tesh_in!F30/RES_summary!F$21)</f>
        <v>5.1671338023372542</v>
      </c>
      <c r="G30" s="72">
        <f>IF(RES_hh_tesh_in!G30=0,0,RES_hh_tesh_in!G30/RES_summary!G$21)</f>
        <v>6.7794009535008621</v>
      </c>
      <c r="H30" s="72">
        <f>IF(RES_hh_tesh_in!H30=0,0,RES_hh_tesh_in!H30/RES_summary!H$21)</f>
        <v>7.455231116910352</v>
      </c>
      <c r="I30" s="72">
        <f>IF(RES_hh_tesh_in!I30=0,0,RES_hh_tesh_in!I30/RES_summary!I$21)</f>
        <v>7.8613996395732775</v>
      </c>
      <c r="J30" s="72">
        <f>IF(RES_hh_tesh_in!J30=0,0,RES_hh_tesh_in!J30/RES_summary!J$21)</f>
        <v>7.6690377298150452</v>
      </c>
      <c r="K30" s="72">
        <f>IF(RES_hh_tesh_in!K30=0,0,RES_hh_tesh_in!K30/RES_summary!K$21)</f>
        <v>8.782418681673029</v>
      </c>
      <c r="L30" s="72">
        <f>IF(RES_hh_tesh_in!L30=0,0,RES_hh_tesh_in!L30/RES_summary!L$21)</f>
        <v>7.5885612427575078</v>
      </c>
      <c r="M30" s="72">
        <f>IF(RES_hh_tesh_in!M30=0,0,RES_hh_tesh_in!M30/RES_summary!M$21)</f>
        <v>8.2463832554503878</v>
      </c>
      <c r="N30" s="72">
        <f>IF(RES_hh_tesh_in!N30=0,0,RES_hh_tesh_in!N30/RES_summary!N$21)</f>
        <v>7.3754130065166112</v>
      </c>
      <c r="O30" s="72">
        <f>IF(RES_hh_tesh_in!O30=0,0,RES_hh_tesh_in!O30/RES_summary!O$21)</f>
        <v>6.4468284830809424</v>
      </c>
      <c r="P30" s="72">
        <f>IF(RES_hh_tesh_in!P30=0,0,RES_hh_tesh_in!P30/RES_summary!P$21)</f>
        <v>6.5434176811360016</v>
      </c>
      <c r="Q30" s="72">
        <f>IF(RES_hh_tesh_in!Q30=0,0,RES_hh_tesh_in!Q30/RES_summary!Q$21)</f>
        <v>7.0177367090733123</v>
      </c>
      <c r="R30" s="72">
        <f>IF(RES_hh_tesh_in!R30=0,0,RES_hh_tesh_in!R30/RES_summary!R$21)</f>
        <v>7.2618341277349279</v>
      </c>
      <c r="S30" s="72">
        <f>IF(RES_hh_tesh_in!S30=0,0,RES_hh_tesh_in!S30/RES_summary!S$21)</f>
        <v>6.9555021811376809</v>
      </c>
      <c r="T30" s="72">
        <f>IF(RES_hh_tesh_in!T30=0,0,RES_hh_tesh_in!T30/RES_summary!T$21)</f>
        <v>7.4590626408287966</v>
      </c>
      <c r="U30" s="72">
        <f>IF(RES_hh_tesh_in!U30=0,0,RES_hh_tesh_in!U30/RES_summary!U$21)</f>
        <v>7.1518828817335081</v>
      </c>
      <c r="V30" s="72">
        <f>IF(RES_hh_tesh_in!V30=0,0,RES_hh_tesh_in!V30/RES_summary!V$21)</f>
        <v>7.5371460261608831</v>
      </c>
      <c r="W30" s="72">
        <f>IF(RES_hh_tesh_in!W30=0,0,RES_hh_tesh_in!W30/RES_summary!W$21)</f>
        <v>7.8470729623790207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6.712418210387229</v>
      </c>
      <c r="D31" s="72">
        <f>IF(RES_hh_tesh_in!D31=0,0,RES_hh_tesh_in!D31/RES_summary!D$21)</f>
        <v>7.0510890907823027</v>
      </c>
      <c r="E31" s="72">
        <f>IF(RES_hh_tesh_in!E31=0,0,RES_hh_tesh_in!E31/RES_summary!E$21)</f>
        <v>6.676946117512192</v>
      </c>
      <c r="F31" s="72">
        <f>IF(RES_hh_tesh_in!F31=0,0,RES_hh_tesh_in!F31/RES_summary!F$21)</f>
        <v>7.6944492311804815</v>
      </c>
      <c r="G31" s="72">
        <f>IF(RES_hh_tesh_in!G31=0,0,RES_hh_tesh_in!G31/RES_summary!G$21)</f>
        <v>7.3092484149152943</v>
      </c>
      <c r="H31" s="72">
        <f>IF(RES_hh_tesh_in!H31=0,0,RES_hh_tesh_in!H31/RES_summary!H$21)</f>
        <v>7.3351667084588712</v>
      </c>
      <c r="I31" s="72">
        <f>IF(RES_hh_tesh_in!I31=0,0,RES_hh_tesh_in!I31/RES_summary!I$21)</f>
        <v>7.5832058793234349</v>
      </c>
      <c r="J31" s="72">
        <f>IF(RES_hh_tesh_in!J31=0,0,RES_hh_tesh_in!J31/RES_summary!J$21)</f>
        <v>7.7840872274474764</v>
      </c>
      <c r="K31" s="72">
        <f>IF(RES_hh_tesh_in!K31=0,0,RES_hh_tesh_in!K31/RES_summary!K$21)</f>
        <v>7.9488767372079048</v>
      </c>
      <c r="L31" s="72">
        <f>IF(RES_hh_tesh_in!L31=0,0,RES_hh_tesh_in!L31/RES_summary!L$21)</f>
        <v>7.8131542848570277</v>
      </c>
      <c r="M31" s="72">
        <f>IF(RES_hh_tesh_in!M31=0,0,RES_hh_tesh_in!M31/RES_summary!M$21)</f>
        <v>7.9234839202702441</v>
      </c>
      <c r="N31" s="72">
        <f>IF(RES_hh_tesh_in!N31=0,0,RES_hh_tesh_in!N31/RES_summary!N$21)</f>
        <v>7.139285996843137</v>
      </c>
      <c r="O31" s="72">
        <f>IF(RES_hh_tesh_in!O31=0,0,RES_hh_tesh_in!O31/RES_summary!O$21)</f>
        <v>6.5609813439737756</v>
      </c>
      <c r="P31" s="72">
        <f>IF(RES_hh_tesh_in!P31=0,0,RES_hh_tesh_in!P31/RES_summary!P$21)</f>
        <v>5.8110813198742379</v>
      </c>
      <c r="Q31" s="72">
        <f>IF(RES_hh_tesh_in!Q31=0,0,RES_hh_tesh_in!Q31/RES_summary!Q$21)</f>
        <v>7.9636578402817637</v>
      </c>
      <c r="R31" s="72">
        <f>IF(RES_hh_tesh_in!R31=0,0,RES_hh_tesh_in!R31/RES_summary!R$21)</f>
        <v>7.6174182613707329</v>
      </c>
      <c r="S31" s="72">
        <f>IF(RES_hh_tesh_in!S31=0,0,RES_hh_tesh_in!S31/RES_summary!S$21)</f>
        <v>7.3914397072786029</v>
      </c>
      <c r="T31" s="72">
        <f>IF(RES_hh_tesh_in!T31=0,0,RES_hh_tesh_in!T31/RES_summary!T$21)</f>
        <v>7.1911930450630912</v>
      </c>
      <c r="U31" s="72">
        <f>IF(RES_hh_tesh_in!U31=0,0,RES_hh_tesh_in!U31/RES_summary!U$21)</f>
        <v>6.8487383942075741</v>
      </c>
      <c r="V31" s="72">
        <f>IF(RES_hh_tesh_in!V31=0,0,RES_hh_tesh_in!V31/RES_summary!V$21)</f>
        <v>8.3737438363742882</v>
      </c>
      <c r="W31" s="72">
        <f>IF(RES_hh_tesh_in!W31=0,0,RES_hh_tesh_in!W31/RES_summary!W$21)</f>
        <v>7.276031116675175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6.8711343322911898</v>
      </c>
      <c r="D32" s="77">
        <f>IF(RES_hh_tesh_in!D32=0,0,RES_hh_tesh_in!D32/RES_summary!D$21)</f>
        <v>6.7261580639634344</v>
      </c>
      <c r="E32" s="77">
        <f>IF(RES_hh_tesh_in!E32=0,0,RES_hh_tesh_in!E32/RES_summary!E$21)</f>
        <v>6.8781512332359815</v>
      </c>
      <c r="F32" s="77">
        <f>IF(RES_hh_tesh_in!F32=0,0,RES_hh_tesh_in!F32/RES_summary!F$21)</f>
        <v>7.2462554679224569</v>
      </c>
      <c r="G32" s="77">
        <f>IF(RES_hh_tesh_in!G32=0,0,RES_hh_tesh_in!G32/RES_summary!G$21)</f>
        <v>7.3113385059787115</v>
      </c>
      <c r="H32" s="77">
        <f>IF(RES_hh_tesh_in!H32=0,0,RES_hh_tesh_in!H32/RES_summary!H$21)</f>
        <v>7.3940496003703089</v>
      </c>
      <c r="I32" s="77">
        <f>IF(RES_hh_tesh_in!I32=0,0,RES_hh_tesh_in!I32/RES_summary!I$21)</f>
        <v>7.499232337218908</v>
      </c>
      <c r="J32" s="77">
        <f>IF(RES_hh_tesh_in!J32=0,0,RES_hh_tesh_in!J32/RES_summary!J$21)</f>
        <v>7.8205610578527889</v>
      </c>
      <c r="K32" s="77">
        <f>IF(RES_hh_tesh_in!K32=0,0,RES_hh_tesh_in!K32/RES_summary!K$21)</f>
        <v>7.8639147425573999</v>
      </c>
      <c r="L32" s="77">
        <f>IF(RES_hh_tesh_in!L32=0,0,RES_hh_tesh_in!L32/RES_summary!L$21)</f>
        <v>7.8751396781492211</v>
      </c>
      <c r="M32" s="77">
        <f>IF(RES_hh_tesh_in!M32=0,0,RES_hh_tesh_in!M32/RES_summary!M$21)</f>
        <v>8.1979481805465291</v>
      </c>
      <c r="N32" s="77">
        <f>IF(RES_hh_tesh_in!N32=0,0,RES_hh_tesh_in!N32/RES_summary!N$21)</f>
        <v>7.0179463032390439</v>
      </c>
      <c r="O32" s="77">
        <f>IF(RES_hh_tesh_in!O32=0,0,RES_hh_tesh_in!O32/RES_summary!O$21)</f>
        <v>6.7230791419654663</v>
      </c>
      <c r="P32" s="77">
        <f>IF(RES_hh_tesh_in!P32=0,0,RES_hh_tesh_in!P32/RES_summary!P$21)</f>
        <v>6.6594852510016258</v>
      </c>
      <c r="Q32" s="77">
        <f>IF(RES_hh_tesh_in!Q32=0,0,RES_hh_tesh_in!Q32/RES_summary!Q$21)</f>
        <v>7.2252629808240512</v>
      </c>
      <c r="R32" s="77">
        <f>IF(RES_hh_tesh_in!R32=0,0,RES_hh_tesh_in!R32/RES_summary!R$21)</f>
        <v>7.1642916726358941</v>
      </c>
      <c r="S32" s="77">
        <f>IF(RES_hh_tesh_in!S32=0,0,RES_hh_tesh_in!S32/RES_summary!S$21)</f>
        <v>7.3810585536074358</v>
      </c>
      <c r="T32" s="77">
        <f>IF(RES_hh_tesh_in!T32=0,0,RES_hh_tesh_in!T32/RES_summary!T$21)</f>
        <v>7.2771818025106896</v>
      </c>
      <c r="U32" s="77">
        <f>IF(RES_hh_tesh_in!U32=0,0,RES_hh_tesh_in!U32/RES_summary!U$21)</f>
        <v>7.07996716030142</v>
      </c>
      <c r="V32" s="77">
        <f>IF(RES_hh_tesh_in!V32=0,0,RES_hh_tesh_in!V32/RES_summary!V$21)</f>
        <v>7.4698366592183456</v>
      </c>
      <c r="W32" s="77">
        <f>IF(RES_hh_tesh_in!W32=0,0,RES_hh_tesh_in!W32/RES_summary!W$21)</f>
        <v>7.7555061042845868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3.0889368264091552</v>
      </c>
      <c r="D3" s="65">
        <f>IF(RES_hh_emih_in!D3=0,0,RES_hh_emih_in!D3/RES_summary!D$21)</f>
        <v>7.110039695624093</v>
      </c>
      <c r="E3" s="65">
        <f>IF(RES_hh_emih_in!E3=0,0,RES_hh_emih_in!E3/RES_summary!E$21)</f>
        <v>9.4948295700402525</v>
      </c>
      <c r="F3" s="65">
        <f>IF(RES_hh_emih_in!F3=0,0,RES_hh_emih_in!F3/RES_summary!F$21)</f>
        <v>6.1299341400152159</v>
      </c>
      <c r="G3" s="65">
        <f>IF(RES_hh_emih_in!G3=0,0,RES_hh_emih_in!G3/RES_summary!G$21)</f>
        <v>5.7433839606428974</v>
      </c>
      <c r="H3" s="65">
        <f>IF(RES_hh_emih_in!H3=0,0,RES_hh_emih_in!H3/RES_summary!H$21)</f>
        <v>3.5308586407192353</v>
      </c>
      <c r="I3" s="65">
        <f>IF(RES_hh_emih_in!I3=0,0,RES_hh_emih_in!I3/RES_summary!I$21)</f>
        <v>1.6023982859560588</v>
      </c>
      <c r="J3" s="65">
        <f>IF(RES_hh_emih_in!J3=0,0,RES_hh_emih_in!J3/RES_summary!J$21)</f>
        <v>1.4069112049177044</v>
      </c>
      <c r="K3" s="65">
        <f>IF(RES_hh_emih_in!K3=0,0,RES_hh_emih_in!K3/RES_summary!K$21)</f>
        <v>2.3158971277246576</v>
      </c>
      <c r="L3" s="65">
        <f>IF(RES_hh_emih_in!L3=0,0,RES_hh_emih_in!L3/RES_summary!L$21)</f>
        <v>5.1338336720294926</v>
      </c>
      <c r="M3" s="65">
        <f>IF(RES_hh_emih_in!M3=0,0,RES_hh_emih_in!M3/RES_summary!M$21)</f>
        <v>7.3306716541591799</v>
      </c>
      <c r="N3" s="65">
        <f>IF(RES_hh_emih_in!N3=0,0,RES_hh_emih_in!N3/RES_summary!N$21)</f>
        <v>4.0542485691444439</v>
      </c>
      <c r="O3" s="65">
        <f>IF(RES_hh_emih_in!O3=0,0,RES_hh_emih_in!O3/RES_summary!O$21)</f>
        <v>2.387787535572</v>
      </c>
      <c r="P3" s="65">
        <f>IF(RES_hh_emih_in!P3=0,0,RES_hh_emih_in!P3/RES_summary!P$21)</f>
        <v>0.81759098207025549</v>
      </c>
      <c r="Q3" s="65">
        <f>IF(RES_hh_emih_in!Q3=0,0,RES_hh_emih_in!Q3/RES_summary!Q$21)</f>
        <v>1.3811591628027771</v>
      </c>
      <c r="R3" s="65">
        <f>IF(RES_hh_emih_in!R3=0,0,RES_hh_emih_in!R3/RES_summary!R$21)</f>
        <v>3.7892217213586927</v>
      </c>
      <c r="S3" s="65">
        <f>IF(RES_hh_emih_in!S3=0,0,RES_hh_emih_in!S3/RES_summary!S$21)</f>
        <v>3.3594381323687164</v>
      </c>
      <c r="T3" s="65">
        <f>IF(RES_hh_emih_in!T3=0,0,RES_hh_emih_in!T3/RES_summary!T$21)</f>
        <v>1.4329069819198239</v>
      </c>
      <c r="U3" s="65">
        <f>IF(RES_hh_emih_in!U3=0,0,RES_hh_emih_in!U3/RES_summary!U$21)</f>
        <v>1.5808454900664202</v>
      </c>
      <c r="V3" s="65">
        <f>IF(RES_hh_emih_in!V3=0,0,RES_hh_emih_in!V3/RES_summary!V$21)</f>
        <v>2.1441548565904065</v>
      </c>
      <c r="W3" s="65">
        <f>IF(RES_hh_emih_in!W3=0,0,RES_hh_emih_in!W3/RES_summary!W$21)</f>
        <v>2.5942612992133149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2.697654381786823</v>
      </c>
      <c r="D4" s="69">
        <f>IF(RES_hh_emih_in!D4=0,0,RES_hh_emih_in!D4/RES_summary!D$21)</f>
        <v>6.3145206837159895</v>
      </c>
      <c r="E4" s="69">
        <f>IF(RES_hh_emih_in!E4=0,0,RES_hh_emih_in!E4/RES_summary!E$21)</f>
        <v>8.7578934567632913</v>
      </c>
      <c r="F4" s="69">
        <f>IF(RES_hh_emih_in!F4=0,0,RES_hh_emih_in!F4/RES_summary!F$21)</f>
        <v>5.5569421283085605</v>
      </c>
      <c r="G4" s="69">
        <f>IF(RES_hh_emih_in!G4=0,0,RES_hh_emih_in!G4/RES_summary!G$21)</f>
        <v>5.1762392041740757</v>
      </c>
      <c r="H4" s="69">
        <f>IF(RES_hh_emih_in!H4=0,0,RES_hh_emih_in!H4/RES_summary!H$21)</f>
        <v>2.9662870200834472</v>
      </c>
      <c r="I4" s="69">
        <f>IF(RES_hh_emih_in!I4=0,0,RES_hh_emih_in!I4/RES_summary!I$21)</f>
        <v>1.138630050713856</v>
      </c>
      <c r="J4" s="69">
        <f>IF(RES_hh_emih_in!J4=0,0,RES_hh_emih_in!J4/RES_summary!J$21)</f>
        <v>0.85380467843037999</v>
      </c>
      <c r="K4" s="69">
        <f>IF(RES_hh_emih_in!K4=0,0,RES_hh_emih_in!K4/RES_summary!K$21)</f>
        <v>1.6750434675614834</v>
      </c>
      <c r="L4" s="69">
        <f>IF(RES_hh_emih_in!L4=0,0,RES_hh_emih_in!L4/RES_summary!L$21)</f>
        <v>4.4621960058918706</v>
      </c>
      <c r="M4" s="69">
        <f>IF(RES_hh_emih_in!M4=0,0,RES_hh_emih_in!M4/RES_summary!M$21)</f>
        <v>6.5808763202368663</v>
      </c>
      <c r="N4" s="69">
        <f>IF(RES_hh_emih_in!N4=0,0,RES_hh_emih_in!N4/RES_summary!N$21)</f>
        <v>3.6217096479145892</v>
      </c>
      <c r="O4" s="69">
        <f>IF(RES_hh_emih_in!O4=0,0,RES_hh_emih_in!O4/RES_summary!O$21)</f>
        <v>2.0119076623134666</v>
      </c>
      <c r="P4" s="69">
        <f>IF(RES_hh_emih_in!P4=0,0,RES_hh_emih_in!P4/RES_summary!P$21)</f>
        <v>0.46818142357066966</v>
      </c>
      <c r="Q4" s="69">
        <f>IF(RES_hh_emih_in!Q4=0,0,RES_hh_emih_in!Q4/RES_summary!Q$21)</f>
        <v>0.9042740354103449</v>
      </c>
      <c r="R4" s="69">
        <f>IF(RES_hh_emih_in!R4=0,0,RES_hh_emih_in!R4/RES_summary!R$21)</f>
        <v>3.2458992587374809</v>
      </c>
      <c r="S4" s="69">
        <f>IF(RES_hh_emih_in!S4=0,0,RES_hh_emih_in!S4/RES_summary!S$21)</f>
        <v>2.9542499374107227</v>
      </c>
      <c r="T4" s="69">
        <f>IF(RES_hh_emih_in!T4=0,0,RES_hh_emih_in!T4/RES_summary!T$21)</f>
        <v>1.0178455853424659</v>
      </c>
      <c r="U4" s="69">
        <f>IF(RES_hh_emih_in!U4=0,0,RES_hh_emih_in!U4/RES_summary!U$21)</f>
        <v>1.1465794825432907</v>
      </c>
      <c r="V4" s="69">
        <f>IF(RES_hh_emih_in!V4=0,0,RES_hh_emih_in!V4/RES_summary!V$21)</f>
        <v>1.7074425113791685</v>
      </c>
      <c r="W4" s="69">
        <f>IF(RES_hh_emih_in!W4=0,0,RES_hh_emih_in!W4/RES_summary!W$21)</f>
        <v>2.1059761480126009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16.743859832958847</v>
      </c>
      <c r="D5" s="72">
        <f>IF(RES_hh_emih_in!D5=0,0,RES_hh_emih_in!D5/RES_summary!D$21)</f>
        <v>30.285785756082028</v>
      </c>
      <c r="E5" s="72">
        <f>IF(RES_hh_emih_in!E5=0,0,RES_hh_emih_in!E5/RES_summary!E$21)</f>
        <v>35.178166681900684</v>
      </c>
      <c r="F5" s="72">
        <f>IF(RES_hh_emih_in!F5=0,0,RES_hh_emih_in!F5/RES_summary!F$21)</f>
        <v>25.831825916278394</v>
      </c>
      <c r="G5" s="72">
        <f>IF(RES_hh_emih_in!G5=0,0,RES_hh_emih_in!G5/RES_summary!G$21)</f>
        <v>23.151169622918861</v>
      </c>
      <c r="H5" s="72">
        <f>IF(RES_hh_emih_in!H5=0,0,RES_hh_emih_in!H5/RES_summary!H$21)</f>
        <v>25.672302026769753</v>
      </c>
      <c r="I5" s="72">
        <f>IF(RES_hh_emih_in!I5=0,0,RES_hh_emih_in!I5/RES_summary!I$21)</f>
        <v>23.107115613618678</v>
      </c>
      <c r="J5" s="72">
        <f>IF(RES_hh_emih_in!J5=0,0,RES_hh_emih_in!J5/RES_summary!J$21)</f>
        <v>23.079404808699401</v>
      </c>
      <c r="K5" s="72">
        <f>IF(RES_hh_emih_in!K5=0,0,RES_hh_emih_in!K5/RES_summary!K$21)</f>
        <v>16.884654675257682</v>
      </c>
      <c r="L5" s="72">
        <f>IF(RES_hh_emih_in!L5=0,0,RES_hh_emih_in!L5/RES_summary!L$21)</f>
        <v>22.802845016919825</v>
      </c>
      <c r="M5" s="72">
        <f>IF(RES_hh_emih_in!M5=0,0,RES_hh_emih_in!M5/RES_summary!M$21)</f>
        <v>27.496606509417809</v>
      </c>
      <c r="N5" s="72">
        <f>IF(RES_hh_emih_in!N5=0,0,RES_hh_emih_in!N5/RES_summary!N$21)</f>
        <v>25.970402724207872</v>
      </c>
      <c r="O5" s="72">
        <f>IF(RES_hh_emih_in!O5=0,0,RES_hh_emih_in!O5/RES_summary!O$21)</f>
        <v>21.483948308644756</v>
      </c>
      <c r="P5" s="72">
        <f>IF(RES_hh_emih_in!P5=0,0,RES_hh_emih_in!P5/RES_summary!P$21)</f>
        <v>0</v>
      </c>
      <c r="Q5" s="72">
        <f>IF(RES_hh_emih_in!Q5=0,0,RES_hh_emih_in!Q5/RES_summary!Q$21)</f>
        <v>15.699306732121128</v>
      </c>
      <c r="R5" s="72">
        <f>IF(RES_hh_emih_in!R5=0,0,RES_hh_emih_in!R5/RES_summary!R$21)</f>
        <v>16.672972486931158</v>
      </c>
      <c r="S5" s="72">
        <f>IF(RES_hh_emih_in!S5=0,0,RES_hh_emih_in!S5/RES_summary!S$21)</f>
        <v>16.460354358118622</v>
      </c>
      <c r="T5" s="72">
        <f>IF(RES_hh_emih_in!T5=0,0,RES_hh_emih_in!T5/RES_summary!T$21)</f>
        <v>0</v>
      </c>
      <c r="U5" s="72">
        <f>IF(RES_hh_emih_in!U5=0,0,RES_hh_emih_in!U5/RES_summary!U$21)</f>
        <v>10.756082961787007</v>
      </c>
      <c r="V5" s="72">
        <f>IF(RES_hh_emih_in!V5=0,0,RES_hh_emih_in!V5/RES_summary!V$21)</f>
        <v>9.6176367856398706</v>
      </c>
      <c r="W5" s="72">
        <f>IF(RES_hh_emih_in!W5=0,0,RES_hh_emih_in!W5/RES_summary!W$21)</f>
        <v>12.275047836614215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18.792785516806038</v>
      </c>
      <c r="D6" s="72">
        <f>IF(RES_hh_emih_in!D6=0,0,RES_hh_emih_in!D6/RES_summary!D$21)</f>
        <v>0</v>
      </c>
      <c r="E6" s="72">
        <f>IF(RES_hh_emih_in!E6=0,0,RES_hh_emih_in!E6/RES_summary!E$21)</f>
        <v>19.103080364382748</v>
      </c>
      <c r="F6" s="72">
        <f>IF(RES_hh_emih_in!F6=0,0,RES_hh_emih_in!F6/RES_summary!F$21)</f>
        <v>18.884528856579095</v>
      </c>
      <c r="G6" s="72">
        <f>IF(RES_hh_emih_in!G6=0,0,RES_hh_emih_in!G6/RES_summary!G$21)</f>
        <v>18.167367244229773</v>
      </c>
      <c r="H6" s="72">
        <f>IF(RES_hh_emih_in!H6=0,0,RES_hh_emih_in!H6/RES_summary!H$21)</f>
        <v>17.375426040640619</v>
      </c>
      <c r="I6" s="72">
        <f>IF(RES_hh_emih_in!I6=0,0,RES_hh_emih_in!I6/RES_summary!I$21)</f>
        <v>16.491583696243961</v>
      </c>
      <c r="J6" s="72">
        <f>IF(RES_hh_emih_in!J6=0,0,RES_hh_emih_in!J6/RES_summary!J$21)</f>
        <v>15.31110684912697</v>
      </c>
      <c r="K6" s="72">
        <f>IF(RES_hh_emih_in!K6=0,0,RES_hh_emih_in!K6/RES_summary!K$21)</f>
        <v>9.2888586182619814</v>
      </c>
      <c r="L6" s="72">
        <f>IF(RES_hh_emih_in!L6=0,0,RES_hh_emih_in!L6/RES_summary!L$21)</f>
        <v>5.7149507785138107</v>
      </c>
      <c r="M6" s="72">
        <f>IF(RES_hh_emih_in!M6=0,0,RES_hh_emih_in!M6/RES_summary!M$21)</f>
        <v>24.946964496549505</v>
      </c>
      <c r="N6" s="72">
        <f>IF(RES_hh_emih_in!N6=0,0,RES_hh_emih_in!N6/RES_summary!N$21)</f>
        <v>15.169162015444288</v>
      </c>
      <c r="O6" s="72">
        <f>IF(RES_hh_emih_in!O6=0,0,RES_hh_emih_in!O6/RES_summary!O$21)</f>
        <v>11.616109117429835</v>
      </c>
      <c r="P6" s="72">
        <f>IF(RES_hh_emih_in!P6=0,0,RES_hh_emih_in!P6/RES_summary!P$21)</f>
        <v>7.3922320538104147</v>
      </c>
      <c r="Q6" s="72">
        <f>IF(RES_hh_emih_in!Q6=0,0,RES_hh_emih_in!Q6/RES_summary!Q$21)</f>
        <v>21.401744930583938</v>
      </c>
      <c r="R6" s="72">
        <f>IF(RES_hh_emih_in!R6=0,0,RES_hh_emih_in!R6/RES_summary!R$21)</f>
        <v>16.185312294383237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26.200557024307919</v>
      </c>
      <c r="L7" s="72">
        <f>IF(RES_hh_emih_in!L7=0,0,RES_hh_emih_in!L7/RES_summary!L$21)</f>
        <v>27.230111716002316</v>
      </c>
      <c r="M7" s="72">
        <f>IF(RES_hh_emih_in!M7=0,0,RES_hh_emih_in!M7/RES_summary!M$21)</f>
        <v>15.303908637331547</v>
      </c>
      <c r="N7" s="72">
        <f>IF(RES_hh_emih_in!N7=0,0,RES_hh_emih_in!N7/RES_summary!N$21)</f>
        <v>17.121112054314334</v>
      </c>
      <c r="O7" s="72">
        <f>IF(RES_hh_emih_in!O7=0,0,RES_hh_emih_in!O7/RES_summary!O$21)</f>
        <v>19.299475477357415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15.254634069099922</v>
      </c>
      <c r="D8" s="72">
        <f>IF(RES_hh_emih_in!D8=0,0,RES_hh_emih_in!D8/RES_summary!D$21)</f>
        <v>10.710502803779955</v>
      </c>
      <c r="E8" s="72">
        <f>IF(RES_hh_emih_in!E8=0,0,RES_hh_emih_in!E8/RES_summary!E$21)</f>
        <v>11.915409456394977</v>
      </c>
      <c r="F8" s="72">
        <f>IF(RES_hh_emih_in!F8=0,0,RES_hh_emih_in!F8/RES_summary!F$21)</f>
        <v>10.488670436330278</v>
      </c>
      <c r="G8" s="72">
        <f>IF(RES_hh_emih_in!G8=0,0,RES_hh_emih_in!G8/RES_summary!G$21)</f>
        <v>13.464390832140891</v>
      </c>
      <c r="H8" s="72">
        <f>IF(RES_hh_emih_in!H8=0,0,RES_hh_emih_in!H8/RES_summary!H$21)</f>
        <v>14.874560981081995</v>
      </c>
      <c r="I8" s="72">
        <f>IF(RES_hh_emih_in!I8=0,0,RES_hh_emih_in!I8/RES_summary!I$21)</f>
        <v>13.693564187025206</v>
      </c>
      <c r="J8" s="72">
        <f>IF(RES_hh_emih_in!J8=0,0,RES_hh_emih_in!J8/RES_summary!J$21)</f>
        <v>13.035743592063831</v>
      </c>
      <c r="K8" s="72">
        <f>IF(RES_hh_emih_in!K8=0,0,RES_hh_emih_in!K8/RES_summary!K$21)</f>
        <v>14.260315232719925</v>
      </c>
      <c r="L8" s="72">
        <f>IF(RES_hh_emih_in!L8=0,0,RES_hh_emih_in!L8/RES_summary!L$21)</f>
        <v>13.329206001527631</v>
      </c>
      <c r="M8" s="72">
        <f>IF(RES_hh_emih_in!M8=0,0,RES_hh_emih_in!M8/RES_summary!M$21)</f>
        <v>14.499499149320922</v>
      </c>
      <c r="N8" s="72">
        <f>IF(RES_hh_emih_in!N8=0,0,RES_hh_emih_in!N8/RES_summary!N$21)</f>
        <v>13.158591267056721</v>
      </c>
      <c r="O8" s="72">
        <f>IF(RES_hh_emih_in!O8=0,0,RES_hh_emih_in!O8/RES_summary!O$21)</f>
        <v>10.425839352872948</v>
      </c>
      <c r="P8" s="72">
        <f>IF(RES_hh_emih_in!P8=0,0,RES_hh_emih_in!P8/RES_summary!P$21)</f>
        <v>9.4261668925781432</v>
      </c>
      <c r="Q8" s="72">
        <f>IF(RES_hh_emih_in!Q8=0,0,RES_hh_emih_in!Q8/RES_summary!Q$21)</f>
        <v>8.9980090100328933</v>
      </c>
      <c r="R8" s="72">
        <f>IF(RES_hh_emih_in!R8=0,0,RES_hh_emih_in!R8/RES_summary!R$21)</f>
        <v>8.7276495841791455</v>
      </c>
      <c r="S8" s="72">
        <f>IF(RES_hh_emih_in!S8=0,0,RES_hh_emih_in!S8/RES_summary!S$21)</f>
        <v>8.7294116981379073</v>
      </c>
      <c r="T8" s="72">
        <f>IF(RES_hh_emih_in!T8=0,0,RES_hh_emih_in!T8/RES_summary!T$21)</f>
        <v>8.3029604587756527</v>
      </c>
      <c r="U8" s="72">
        <f>IF(RES_hh_emih_in!U8=0,0,RES_hh_emih_in!U8/RES_summary!U$21)</f>
        <v>7.1183836861207279</v>
      </c>
      <c r="V8" s="72">
        <f>IF(RES_hh_emih_in!V8=0,0,RES_hh_emih_in!V8/RES_summary!V$21)</f>
        <v>7.5617977709901902</v>
      </c>
      <c r="W8" s="72">
        <f>IF(RES_hh_emih_in!W8=0,0,RES_hh_emih_in!W8/RES_summary!W$21)</f>
        <v>7.3126198702414822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2.8821643386483409E-2</v>
      </c>
      <c r="D17" s="69">
        <f>IF(RES_hh_emih_in!D17=0,0,RES_hh_emih_in!D17/RES_summary!D$21)</f>
        <v>4.3748325690689115E-2</v>
      </c>
      <c r="E17" s="69">
        <f>IF(RES_hh_emih_in!E17=0,0,RES_hh_emih_in!E17/RES_summary!E$21)</f>
        <v>6.4832038245382528E-2</v>
      </c>
      <c r="F17" s="69">
        <f>IF(RES_hh_emih_in!F17=0,0,RES_hh_emih_in!F17/RES_summary!F$21)</f>
        <v>6.9524057353499397E-2</v>
      </c>
      <c r="G17" s="69">
        <f>IF(RES_hh_emih_in!G17=0,0,RES_hh_emih_in!G17/RES_summary!G$21)</f>
        <v>0.14358143100837803</v>
      </c>
      <c r="H17" s="69">
        <f>IF(RES_hh_emih_in!H17=0,0,RES_hh_emih_in!H17/RES_summary!H$21)</f>
        <v>0.17753788561296427</v>
      </c>
      <c r="I17" s="69">
        <f>IF(RES_hh_emih_in!I17=0,0,RES_hh_emih_in!I17/RES_summary!I$21)</f>
        <v>0.14296414746660821</v>
      </c>
      <c r="J17" s="69">
        <f>IF(RES_hh_emih_in!J17=0,0,RES_hh_emih_in!J17/RES_summary!J$21)</f>
        <v>0.11878923783623167</v>
      </c>
      <c r="K17" s="69">
        <f>IF(RES_hh_emih_in!K17=0,0,RES_hh_emih_in!K17/RES_summary!K$21)</f>
        <v>0.10746954168518126</v>
      </c>
      <c r="L17" s="69">
        <f>IF(RES_hh_emih_in!L17=0,0,RES_hh_emih_in!L17/RES_summary!L$21)</f>
        <v>5.6250012754051837E-2</v>
      </c>
      <c r="M17" s="69">
        <f>IF(RES_hh_emih_in!M17=0,0,RES_hh_emih_in!M17/RES_summary!M$21)</f>
        <v>6.6219278172650303E-2</v>
      </c>
      <c r="N17" s="69">
        <f>IF(RES_hh_emih_in!N17=0,0,RES_hh_emih_in!N17/RES_summary!N$21)</f>
        <v>4.953862594386553E-2</v>
      </c>
      <c r="O17" s="69">
        <f>IF(RES_hh_emih_in!O17=0,0,RES_hh_emih_in!O17/RES_summary!O$21)</f>
        <v>4.4485841192118569E-2</v>
      </c>
      <c r="P17" s="69">
        <f>IF(RES_hh_emih_in!P17=0,0,RES_hh_emih_in!P17/RES_summary!P$21)</f>
        <v>4.8516935109000126E-2</v>
      </c>
      <c r="Q17" s="69">
        <f>IF(RES_hh_emih_in!Q17=0,0,RES_hh_emih_in!Q17/RES_summary!Q$21)</f>
        <v>0.11579921437974318</v>
      </c>
      <c r="R17" s="69">
        <f>IF(RES_hh_emih_in!R17=0,0,RES_hh_emih_in!R17/RES_summary!R$21)</f>
        <v>0.2011070487340561</v>
      </c>
      <c r="S17" s="69">
        <f>IF(RES_hh_emih_in!S17=0,0,RES_hh_emih_in!S17/RES_summary!S$21)</f>
        <v>0.16860159397065153</v>
      </c>
      <c r="T17" s="69">
        <f>IF(RES_hh_emih_in!T17=0,0,RES_hh_emih_in!T17/RES_summary!T$21)</f>
        <v>0.1898866128486833</v>
      </c>
      <c r="U17" s="69">
        <f>IF(RES_hh_emih_in!U17=0,0,RES_hh_emih_in!U17/RES_summary!U$21)</f>
        <v>0.18905018682918787</v>
      </c>
      <c r="V17" s="69">
        <f>IF(RES_hh_emih_in!V17=0,0,RES_hh_emih_in!V17/RES_summary!V$21)</f>
        <v>0.1742736136667038</v>
      </c>
      <c r="W17" s="69">
        <f>IF(RES_hh_emih_in!W17=0,0,RES_hh_emih_in!W17/RES_summary!W$21)</f>
        <v>0.14812961510205175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5.2594585761568267</v>
      </c>
      <c r="D18" s="72">
        <f>IF(RES_hh_emih_in!D18=0,0,RES_hh_emih_in!D18/RES_summary!D$21)</f>
        <v>6.6316415596254057</v>
      </c>
      <c r="E18" s="72">
        <f>IF(RES_hh_emih_in!E18=0,0,RES_hh_emih_in!E18/RES_summary!E$21)</f>
        <v>7.0114661961262339</v>
      </c>
      <c r="F18" s="72">
        <f>IF(RES_hh_emih_in!F18=0,0,RES_hh_emih_in!F18/RES_summary!F$21)</f>
        <v>6.1454572483290635</v>
      </c>
      <c r="G18" s="72">
        <f>IF(RES_hh_emih_in!G18=0,0,RES_hh_emih_in!G18/RES_summary!G$21)</f>
        <v>6.32189946367017</v>
      </c>
      <c r="H18" s="72">
        <f>IF(RES_hh_emih_in!H18=0,0,RES_hh_emih_in!H18/RES_summary!H$21)</f>
        <v>6.7359972298610078</v>
      </c>
      <c r="I18" s="72">
        <f>IF(RES_hh_emih_in!I18=0,0,RES_hh_emih_in!I18/RES_summary!I$21)</f>
        <v>6.6971241295541164</v>
      </c>
      <c r="J18" s="72">
        <f>IF(RES_hh_emih_in!J18=0,0,RES_hh_emih_in!J18/RES_summary!J$21)</f>
        <v>7.2944812811725708</v>
      </c>
      <c r="K18" s="72">
        <f>IF(RES_hh_emih_in!K18=0,0,RES_hh_emih_in!K18/RES_summary!K$21)</f>
        <v>5.6145164662966192</v>
      </c>
      <c r="L18" s="72">
        <f>IF(RES_hh_emih_in!L18=0,0,RES_hh_emih_in!L18/RES_summary!L$21)</f>
        <v>7.3930431722863519</v>
      </c>
      <c r="M18" s="72">
        <f>IF(RES_hh_emih_in!M18=0,0,RES_hh_emih_in!M18/RES_summary!M$21)</f>
        <v>8.9575782031620346</v>
      </c>
      <c r="N18" s="72">
        <f>IF(RES_hh_emih_in!N18=0,0,RES_hh_emih_in!N18/RES_summary!N$21)</f>
        <v>7.9963994928636692</v>
      </c>
      <c r="O18" s="72">
        <f>IF(RES_hh_emih_in!O18=0,0,RES_hh_emih_in!O18/RES_summary!O$21)</f>
        <v>6.5800256070837975</v>
      </c>
      <c r="P18" s="72">
        <f>IF(RES_hh_emih_in!P18=0,0,RES_hh_emih_in!P18/RES_summary!P$21)</f>
        <v>0</v>
      </c>
      <c r="Q18" s="72">
        <f>IF(RES_hh_emih_in!Q18=0,0,RES_hh_emih_in!Q18/RES_summary!Q$21)</f>
        <v>5.7600822912636351</v>
      </c>
      <c r="R18" s="72">
        <f>IF(RES_hh_emih_in!R18=0,0,RES_hh_emih_in!R18/RES_summary!R$21)</f>
        <v>6.040503345297715</v>
      </c>
      <c r="S18" s="72">
        <f>IF(RES_hh_emih_in!S18=0,0,RES_hh_emih_in!S18/RES_summary!S$21)</f>
        <v>6.1610620317196441</v>
      </c>
      <c r="T18" s="72">
        <f>IF(RES_hh_emih_in!T18=0,0,RES_hh_emih_in!T18/RES_summary!T$21)</f>
        <v>0</v>
      </c>
      <c r="U18" s="72">
        <f>IF(RES_hh_emih_in!U18=0,0,RES_hh_emih_in!U18/RES_summary!U$21)</f>
        <v>4.5451054814675897</v>
      </c>
      <c r="V18" s="72">
        <f>IF(RES_hh_emih_in!V18=0,0,RES_hh_emih_in!V18/RES_summary!V$21)</f>
        <v>4.33243827866891</v>
      </c>
      <c r="W18" s="72">
        <f>IF(RES_hh_emih_in!W18=0,0,RES_hh_emih_in!W18/RES_summary!W$21)</f>
        <v>6.1358316173620731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4.7467714843323492</v>
      </c>
      <c r="D19" s="72">
        <f>IF(RES_hh_emih_in!D19=0,0,RES_hh_emih_in!D19/RES_summary!D$21)</f>
        <v>4.4748837987794667</v>
      </c>
      <c r="E19" s="72">
        <f>IF(RES_hh_emih_in!E19=0,0,RES_hh_emih_in!E19/RES_summary!E$21)</f>
        <v>4.6370473496561848</v>
      </c>
      <c r="F19" s="72">
        <f>IF(RES_hh_emih_in!F19=0,0,RES_hh_emih_in!F19/RES_summary!F$21)</f>
        <v>4.6883735316121884</v>
      </c>
      <c r="G19" s="72">
        <f>IF(RES_hh_emih_in!G19=0,0,RES_hh_emih_in!G19/RES_summary!G$21)</f>
        <v>4.7881356509144197</v>
      </c>
      <c r="H19" s="72">
        <f>IF(RES_hh_emih_in!H19=0,0,RES_hh_emih_in!H19/RES_summary!H$21)</f>
        <v>4.8958074524644601</v>
      </c>
      <c r="I19" s="72">
        <f>IF(RES_hh_emih_in!I19=0,0,RES_hh_emih_in!I19/RES_summary!I$21)</f>
        <v>4.8929475651902816</v>
      </c>
      <c r="J19" s="72">
        <f>IF(RES_hh_emih_in!J19=0,0,RES_hh_emih_in!J19/RES_summary!J$21)</f>
        <v>5.1665923151039914</v>
      </c>
      <c r="K19" s="72">
        <f>IF(RES_hh_emih_in!K19=0,0,RES_hh_emih_in!K19/RES_summary!K$21)</f>
        <v>5.3709393969102663</v>
      </c>
      <c r="L19" s="72">
        <f>IF(RES_hh_emih_in!L19=0,0,RES_hh_emih_in!L19/RES_summary!L$21)</f>
        <v>5.5012724450618178</v>
      </c>
      <c r="M19" s="72">
        <f>IF(RES_hh_emih_in!M19=0,0,RES_hh_emih_in!M19/RES_summary!M$21)</f>
        <v>5.5677845081250057</v>
      </c>
      <c r="N19" s="72">
        <f>IF(RES_hh_emih_in!N19=0,0,RES_hh_emih_in!N19/RES_summary!N$21)</f>
        <v>4.7612602296208548</v>
      </c>
      <c r="O19" s="72">
        <f>IF(RES_hh_emih_in!O19=0,0,RES_hh_emih_in!O19/RES_summary!O$21)</f>
        <v>4.3393157036200218</v>
      </c>
      <c r="P19" s="72">
        <f>IF(RES_hh_emih_in!P19=0,0,RES_hh_emih_in!P19/RES_summary!P$21)</f>
        <v>4.1778860479107811</v>
      </c>
      <c r="Q19" s="72">
        <f>IF(RES_hh_emih_in!Q19=0,0,RES_hh_emih_in!Q19/RES_summary!Q$21)</f>
        <v>4.0415249751913889</v>
      </c>
      <c r="R19" s="72">
        <f>IF(RES_hh_emih_in!R19=0,0,RES_hh_emih_in!R19/RES_summary!R$21)</f>
        <v>3.5796843515761463</v>
      </c>
      <c r="S19" s="72">
        <f>IF(RES_hh_emih_in!S19=0,0,RES_hh_emih_in!S19/RES_summary!S$21)</f>
        <v>3.5914145587279194</v>
      </c>
      <c r="T19" s="72">
        <f>IF(RES_hh_emih_in!T19=0,0,RES_hh_emih_in!T19/RES_summary!T$21)</f>
        <v>3.6398712341452262</v>
      </c>
      <c r="U19" s="72">
        <f>IF(RES_hh_emih_in!U19=0,0,RES_hh_emih_in!U19/RES_summary!U$21)</f>
        <v>3.4312251408085999</v>
      </c>
      <c r="V19" s="72">
        <f>IF(RES_hh_emih_in!V19=0,0,RES_hh_emih_in!V19/RES_summary!V$21)</f>
        <v>3.6792520591996039</v>
      </c>
      <c r="W19" s="72">
        <f>IF(RES_hh_emih_in!W19=0,0,RES_hh_emih_in!W19/RES_summary!W$21)</f>
        <v>3.7520528894268934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4.6191856800614808</v>
      </c>
      <c r="D21" s="72">
        <f>IF(RES_hh_emih_in!D21=0,0,RES_hh_emih_in!D21/RES_summary!D$21)</f>
        <v>2.7390098693415319</v>
      </c>
      <c r="E21" s="72">
        <f>IF(RES_hh_emih_in!E21=0,0,RES_hh_emih_in!E21/RES_summary!E$21)</f>
        <v>2.8176761154780485</v>
      </c>
      <c r="F21" s="72">
        <f>IF(RES_hh_emih_in!F21=0,0,RES_hh_emih_in!F21/RES_summary!F$21)</f>
        <v>2.8158236276703339</v>
      </c>
      <c r="G21" s="72">
        <f>IF(RES_hh_emih_in!G21=0,0,RES_hh_emih_in!G21/RES_summary!G$21)</f>
        <v>3.9022533297673525</v>
      </c>
      <c r="H21" s="72">
        <f>IF(RES_hh_emih_in!H21=0,0,RES_hh_emih_in!H21/RES_summary!H$21)</f>
        <v>4.1414944329099184</v>
      </c>
      <c r="I21" s="72">
        <f>IF(RES_hh_emih_in!I21=0,0,RES_hh_emih_in!I21/RES_summary!I$21)</f>
        <v>4.1763925938224986</v>
      </c>
      <c r="J21" s="72">
        <f>IF(RES_hh_emih_in!J21=0,0,RES_hh_emih_in!J21/RES_summary!J$21)</f>
        <v>4.320859424653932</v>
      </c>
      <c r="K21" s="72">
        <f>IF(RES_hh_emih_in!K21=0,0,RES_hh_emih_in!K21/RES_summary!K$21)</f>
        <v>5.1152446915665308</v>
      </c>
      <c r="L21" s="72">
        <f>IF(RES_hh_emih_in!L21=0,0,RES_hh_emih_in!L21/RES_summary!L$21)</f>
        <v>4.4353421092076504</v>
      </c>
      <c r="M21" s="72">
        <f>IF(RES_hh_emih_in!M21=0,0,RES_hh_emih_in!M21/RES_summary!M$21)</f>
        <v>4.6118478466497814</v>
      </c>
      <c r="N21" s="72">
        <f>IF(RES_hh_emih_in!N21=0,0,RES_hh_emih_in!N21/RES_summary!N$21)</f>
        <v>0</v>
      </c>
      <c r="O21" s="72">
        <f>IF(RES_hh_emih_in!O21=0,0,RES_hh_emih_in!O21/RES_summary!O$21)</f>
        <v>3.0964425535818805</v>
      </c>
      <c r="P21" s="72">
        <f>IF(RES_hh_emih_in!P21=0,0,RES_hh_emih_in!P21/RES_summary!P$21)</f>
        <v>2.654768532314268</v>
      </c>
      <c r="Q21" s="72">
        <f>IF(RES_hh_emih_in!Q21=0,0,RES_hh_emih_in!Q21/RES_summary!Q$21)</f>
        <v>3.4115578738876322</v>
      </c>
      <c r="R21" s="72">
        <f>IF(RES_hh_emih_in!R21=0,0,RES_hh_emih_in!R21/RES_summary!R$21)</f>
        <v>3.1927924618661208</v>
      </c>
      <c r="S21" s="72">
        <f>IF(RES_hh_emih_in!S21=0,0,RES_hh_emih_in!S21/RES_summary!S$21)</f>
        <v>2.913521847463906</v>
      </c>
      <c r="T21" s="72">
        <f>IF(RES_hh_emih_in!T21=0,0,RES_hh_emih_in!T21/RES_summary!T$21)</f>
        <v>3.0957029945986538</v>
      </c>
      <c r="U21" s="72">
        <f>IF(RES_hh_emih_in!U21=0,0,RES_hh_emih_in!U21/RES_summary!U$21)</f>
        <v>2.9251523579102563</v>
      </c>
      <c r="V21" s="72">
        <f>IF(RES_hh_emih_in!V21=0,0,RES_hh_emih_in!V21/RES_summary!V$21)</f>
        <v>3.032826088480201</v>
      </c>
      <c r="W21" s="72">
        <f>IF(RES_hh_emih_in!W21=0,0,RES_hh_emih_in!W21/RES_summary!W$21)</f>
        <v>3.1418080785766609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0.36246080123584862</v>
      </c>
      <c r="D27" s="69">
        <f>IF(RES_hh_emih_in!D27=0,0,RES_hh_emih_in!D27/RES_summary!D$21)</f>
        <v>0.75177068621741372</v>
      </c>
      <c r="E27" s="69">
        <f>IF(RES_hh_emih_in!E27=0,0,RES_hh_emih_in!E27/RES_summary!E$21)</f>
        <v>0.67210407503157765</v>
      </c>
      <c r="F27" s="69">
        <f>IF(RES_hh_emih_in!F27=0,0,RES_hh_emih_in!F27/RES_summary!F$21)</f>
        <v>0.50346795435315672</v>
      </c>
      <c r="G27" s="69">
        <f>IF(RES_hh_emih_in!G27=0,0,RES_hh_emih_in!G27/RES_summary!G$21)</f>
        <v>0.42356332546044317</v>
      </c>
      <c r="H27" s="69">
        <f>IF(RES_hh_emih_in!H27=0,0,RES_hh_emih_in!H27/RES_summary!H$21)</f>
        <v>0.38703373502282401</v>
      </c>
      <c r="I27" s="69">
        <f>IF(RES_hh_emih_in!I27=0,0,RES_hh_emih_in!I27/RES_summary!I$21)</f>
        <v>0.32080408777559455</v>
      </c>
      <c r="J27" s="69">
        <f>IF(RES_hh_emih_in!J27=0,0,RES_hh_emih_in!J27/RES_summary!J$21)</f>
        <v>0.43431728865109276</v>
      </c>
      <c r="K27" s="69">
        <f>IF(RES_hh_emih_in!K27=0,0,RES_hh_emih_in!K27/RES_summary!K$21)</f>
        <v>0.53338411847799283</v>
      </c>
      <c r="L27" s="69">
        <f>IF(RES_hh_emih_in!L27=0,0,RES_hh_emih_in!L27/RES_summary!L$21)</f>
        <v>0.61538765338357027</v>
      </c>
      <c r="M27" s="69">
        <f>IF(RES_hh_emih_in!M27=0,0,RES_hh_emih_in!M27/RES_summary!M$21)</f>
        <v>0.68357605574966318</v>
      </c>
      <c r="N27" s="69">
        <f>IF(RES_hh_emih_in!N27=0,0,RES_hh_emih_in!N27/RES_summary!N$21)</f>
        <v>0.38300029528598806</v>
      </c>
      <c r="O27" s="69">
        <f>IF(RES_hh_emih_in!O27=0,0,RES_hh_emih_in!O27/RES_summary!O$21)</f>
        <v>0.33139403206641421</v>
      </c>
      <c r="P27" s="69">
        <f>IF(RES_hh_emih_in!P27=0,0,RES_hh_emih_in!P27/RES_summary!P$21)</f>
        <v>0.3008926233905857</v>
      </c>
      <c r="Q27" s="69">
        <f>IF(RES_hh_emih_in!Q27=0,0,RES_hh_emih_in!Q27/RES_summary!Q$21)</f>
        <v>0.36108591301268911</v>
      </c>
      <c r="R27" s="69">
        <f>IF(RES_hh_emih_in!R27=0,0,RES_hh_emih_in!R27/RES_summary!R$21)</f>
        <v>0.34221541388715615</v>
      </c>
      <c r="S27" s="69">
        <f>IF(RES_hh_emih_in!S27=0,0,RES_hh_emih_in!S27/RES_summary!S$21)</f>
        <v>0.23658660098734247</v>
      </c>
      <c r="T27" s="69">
        <f>IF(RES_hh_emih_in!T27=0,0,RES_hh_emih_in!T27/RES_summary!T$21)</f>
        <v>0.22517478372867447</v>
      </c>
      <c r="U27" s="69">
        <f>IF(RES_hh_emih_in!U27=0,0,RES_hh_emih_in!U27/RES_summary!U$21)</f>
        <v>0.24521582069394174</v>
      </c>
      <c r="V27" s="69">
        <f>IF(RES_hh_emih_in!V27=0,0,RES_hh_emih_in!V27/RES_summary!V$21)</f>
        <v>0.26243873154453384</v>
      </c>
      <c r="W27" s="69">
        <f>IF(RES_hh_emih_in!W27=0,0,RES_hh_emih_in!W27/RES_summary!W$21)</f>
        <v>0.34015553609866178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3.3431888900336815</v>
      </c>
      <c r="D28" s="72">
        <f>IF(RES_hh_emih_in!D28=0,0,RES_hh_emih_in!D28/RES_summary!D$21)</f>
        <v>4.938952243382599</v>
      </c>
      <c r="E28" s="72">
        <f>IF(RES_hh_emih_in!E28=0,0,RES_hh_emih_in!E28/RES_summary!E$21)</f>
        <v>5.3993084175559956</v>
      </c>
      <c r="F28" s="72">
        <f>IF(RES_hh_emih_in!F28=0,0,RES_hh_emih_in!F28/RES_summary!F$21)</f>
        <v>4.7481892659810123</v>
      </c>
      <c r="G28" s="72">
        <f>IF(RES_hh_emih_in!G28=0,0,RES_hh_emih_in!G28/RES_summary!G$21)</f>
        <v>4.3205987598194548</v>
      </c>
      <c r="H28" s="72">
        <f>IF(RES_hh_emih_in!H28=0,0,RES_hh_emih_in!H28/RES_summary!H$21)</f>
        <v>4.7477236501272797</v>
      </c>
      <c r="I28" s="72">
        <f>IF(RES_hh_emih_in!I28=0,0,RES_hh_emih_in!I28/RES_summary!I$21)</f>
        <v>4.8670619177750458</v>
      </c>
      <c r="J28" s="72">
        <f>IF(RES_hh_emih_in!J28=0,0,RES_hh_emih_in!J28/RES_summary!J$21)</f>
        <v>4.950519187983736</v>
      </c>
      <c r="K28" s="72">
        <f>IF(RES_hh_emih_in!K28=0,0,RES_hh_emih_in!K28/RES_summary!K$21)</f>
        <v>3.9450875480860965</v>
      </c>
      <c r="L28" s="72">
        <f>IF(RES_hh_emih_in!L28=0,0,RES_hh_emih_in!L28/RES_summary!L$21)</f>
        <v>4.9125445608582883</v>
      </c>
      <c r="M28" s="72">
        <f>IF(RES_hh_emih_in!M28=0,0,RES_hh_emih_in!M28/RES_summary!M$21)</f>
        <v>5.1179568749019166</v>
      </c>
      <c r="N28" s="72">
        <f>IF(RES_hh_emih_in!N28=0,0,RES_hh_emih_in!N28/RES_summary!N$21)</f>
        <v>4.7281137363236603</v>
      </c>
      <c r="O28" s="72">
        <f>IF(RES_hh_emih_in!O28=0,0,RES_hh_emih_in!O28/RES_summary!O$21)</f>
        <v>4.5113244046344887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3.7777085312323817</v>
      </c>
      <c r="S28" s="72">
        <f>IF(RES_hh_emih_in!S28=0,0,RES_hh_emih_in!S28/RES_summary!S$21)</f>
        <v>4.7910475573690903</v>
      </c>
      <c r="T28" s="72">
        <f>IF(RES_hh_emih_in!T28=0,0,RES_hh_emih_in!T28/RES_summary!T$21)</f>
        <v>0</v>
      </c>
      <c r="U28" s="72">
        <f>IF(RES_hh_emih_in!U28=0,0,RES_hh_emih_in!U28/RES_summary!U$21)</f>
        <v>3.7245032109032779</v>
      </c>
      <c r="V28" s="72">
        <f>IF(RES_hh_emih_in!V28=0,0,RES_hh_emih_in!V28/RES_summary!V$21)</f>
        <v>3.7332847830473903</v>
      </c>
      <c r="W28" s="72">
        <f>IF(RES_hh_emih_in!W28=0,0,RES_hh_emih_in!W28/RES_summary!W$21)</f>
        <v>4.701521834854363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2.6864896012174517</v>
      </c>
      <c r="D29" s="72">
        <f>IF(RES_hh_emih_in!D29=0,0,RES_hh_emih_in!D29/RES_summary!D$21)</f>
        <v>2.5694808193065515</v>
      </c>
      <c r="E29" s="72">
        <f>IF(RES_hh_emih_in!E29=0,0,RES_hh_emih_in!E29/RES_summary!E$21)</f>
        <v>2.975892715926217</v>
      </c>
      <c r="F29" s="72">
        <f>IF(RES_hh_emih_in!F29=0,0,RES_hh_emih_in!F29/RES_summary!F$21)</f>
        <v>3.0649241898600947</v>
      </c>
      <c r="G29" s="72">
        <f>IF(RES_hh_emih_in!G29=0,0,RES_hh_emih_in!G29/RES_summary!G$21)</f>
        <v>3.0117098585763005</v>
      </c>
      <c r="H29" s="72">
        <f>IF(RES_hh_emih_in!H29=0,0,RES_hh_emih_in!H29/RES_summary!H$21)</f>
        <v>3.1686759456100106</v>
      </c>
      <c r="I29" s="72">
        <f>IF(RES_hh_emih_in!I29=0,0,RES_hh_emih_in!I29/RES_summary!I$21)</f>
        <v>2.9350961116349912</v>
      </c>
      <c r="J29" s="72">
        <f>IF(RES_hh_emih_in!J29=0,0,RES_hh_emih_in!J29/RES_summary!J$21)</f>
        <v>2.7620651578734585</v>
      </c>
      <c r="K29" s="72">
        <f>IF(RES_hh_emih_in!K29=0,0,RES_hh_emih_in!K29/RES_summary!K$21)</f>
        <v>3.080290424063084</v>
      </c>
      <c r="L29" s="72">
        <f>IF(RES_hh_emih_in!L29=0,0,RES_hh_emih_in!L29/RES_summary!L$21)</f>
        <v>2.6989076962913203</v>
      </c>
      <c r="M29" s="72">
        <f>IF(RES_hh_emih_in!M29=0,0,RES_hh_emih_in!M29/RES_summary!M$21)</f>
        <v>3.3295957119350184</v>
      </c>
      <c r="N29" s="72">
        <f>IF(RES_hh_emih_in!N29=0,0,RES_hh_emih_in!N29/RES_summary!N$21)</f>
        <v>2.757494866638746</v>
      </c>
      <c r="O29" s="72">
        <f>IF(RES_hh_emih_in!O29=0,0,RES_hh_emih_in!O29/RES_summary!O$21)</f>
        <v>2.5966787034105341</v>
      </c>
      <c r="P29" s="72">
        <f>IF(RES_hh_emih_in!P29=0,0,RES_hh_emih_in!P29/RES_summary!P$21)</f>
        <v>2.3936556071051216</v>
      </c>
      <c r="Q29" s="72">
        <f>IF(RES_hh_emih_in!Q29=0,0,RES_hh_emih_in!Q29/RES_summary!Q$21)</f>
        <v>3.4601487919330811</v>
      </c>
      <c r="R29" s="72">
        <f>IF(RES_hh_emih_in!R29=0,0,RES_hh_emih_in!R29/RES_summary!R$21)</f>
        <v>2.8255135531331796</v>
      </c>
      <c r="S29" s="72">
        <f>IF(RES_hh_emih_in!S29=0,0,RES_hh_emih_in!S29/RES_summary!S$21)</f>
        <v>2.7314704062513937</v>
      </c>
      <c r="T29" s="72">
        <f>IF(RES_hh_emih_in!T29=0,0,RES_hh_emih_in!T29/RES_summary!T$21)</f>
        <v>2.7652041326638694</v>
      </c>
      <c r="U29" s="72">
        <f>IF(RES_hh_emih_in!U29=0,0,RES_hh_emih_in!U29/RES_summary!U$21)</f>
        <v>2.5940437622089387</v>
      </c>
      <c r="V29" s="72">
        <f>IF(RES_hh_emih_in!V29=0,0,RES_hh_emih_in!V29/RES_summary!V$21)</f>
        <v>2.83096015383272</v>
      </c>
      <c r="W29" s="72">
        <f>IF(RES_hh_emih_in!W29=0,0,RES_hh_emih_in!W29/RES_summary!W$21)</f>
        <v>2.8779499767037611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2.5457285088798742</v>
      </c>
      <c r="D30" s="72">
        <f>IF(RES_hh_emih_in!D30=0,0,RES_hh_emih_in!D30/RES_summary!D$21)</f>
        <v>1.6242495865786384</v>
      </c>
      <c r="E30" s="72">
        <f>IF(RES_hh_emih_in!E30=0,0,RES_hh_emih_in!E30/RES_summary!E$21)</f>
        <v>1.7330043262128525</v>
      </c>
      <c r="F30" s="72">
        <f>IF(RES_hh_emih_in!F30=0,0,RES_hh_emih_in!F30/RES_summary!F$21)</f>
        <v>1.8296393558646971</v>
      </c>
      <c r="G30" s="72">
        <f>IF(RES_hh_emih_in!G30=0,0,RES_hh_emih_in!G30/RES_summary!G$21)</f>
        <v>2.3967594432026966</v>
      </c>
      <c r="H30" s="72">
        <f>IF(RES_hh_emih_in!H30=0,0,RES_hh_emih_in!H30/RES_summary!H$21)</f>
        <v>2.631605656644548</v>
      </c>
      <c r="I30" s="72">
        <f>IF(RES_hh_emih_in!I30=0,0,RES_hh_emih_in!I30/RES_summary!I$21)</f>
        <v>2.7707493932338245</v>
      </c>
      <c r="J30" s="72">
        <f>IF(RES_hh_emih_in!J30=0,0,RES_hh_emih_in!J30/RES_summary!J$21)</f>
        <v>2.6989496353290625</v>
      </c>
      <c r="K30" s="72">
        <f>IF(RES_hh_emih_in!K30=0,0,RES_hh_emih_in!K30/RES_summary!K$21)</f>
        <v>3.086384202228126</v>
      </c>
      <c r="L30" s="72">
        <f>IF(RES_hh_emih_in!L30=0,0,RES_hh_emih_in!L30/RES_summary!L$21)</f>
        <v>2.6632032555285079</v>
      </c>
      <c r="M30" s="72">
        <f>IF(RES_hh_emih_in!M30=0,0,RES_hh_emih_in!M30/RES_summary!M$21)</f>
        <v>2.8919494100912808</v>
      </c>
      <c r="N30" s="72">
        <f>IF(RES_hh_emih_in!N30=0,0,RES_hh_emih_in!N30/RES_summary!N$21)</f>
        <v>2.5865061849117685</v>
      </c>
      <c r="O30" s="72">
        <f>IF(RES_hh_emih_in!O30=0,0,RES_hh_emih_in!O30/RES_summary!O$21)</f>
        <v>2.2608580332818082</v>
      </c>
      <c r="P30" s="72">
        <f>IF(RES_hh_emih_in!P30=0,0,RES_hh_emih_in!P30/RES_summary!P$21)</f>
        <v>2.2947311950890636</v>
      </c>
      <c r="Q30" s="72">
        <f>IF(RES_hh_emih_in!Q30=0,0,RES_hh_emih_in!Q30/RES_summary!Q$21)</f>
        <v>2.4610715882707361</v>
      </c>
      <c r="R30" s="72">
        <f>IF(RES_hh_emih_in!R30=0,0,RES_hh_emih_in!R30/RES_summary!R$21)</f>
        <v>2.5349638197994095</v>
      </c>
      <c r="S30" s="72">
        <f>IF(RES_hh_emih_in!S30=0,0,RES_hh_emih_in!S30/RES_summary!S$21)</f>
        <v>2.4099075907261489</v>
      </c>
      <c r="T30" s="72">
        <f>IF(RES_hh_emih_in!T30=0,0,RES_hh_emih_in!T30/RES_summary!T$21)</f>
        <v>2.5620694959126311</v>
      </c>
      <c r="U30" s="72">
        <f>IF(RES_hh_emih_in!U30=0,0,RES_hh_emih_in!U30/RES_summary!U$21)</f>
        <v>2.4347895893723548</v>
      </c>
      <c r="V30" s="72">
        <f>IF(RES_hh_emih_in!V30=0,0,RES_hh_emih_in!V30/RES_summary!V$21)</f>
        <v>2.5449521771639732</v>
      </c>
      <c r="W30" s="72">
        <f>IF(RES_hh_emih_in!W30=0,0,RES_hh_emih_in!W30/RES_summary!W$21)</f>
        <v>2.6296763612280607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317.08864085755704</v>
      </c>
      <c r="C3" s="19">
        <f t="shared" ref="C3:V3" si="0">SUM(C4,C9,C12)</f>
        <v>324.64645469712013</v>
      </c>
      <c r="D3" s="19">
        <f t="shared" si="0"/>
        <v>323.18470233300002</v>
      </c>
      <c r="E3" s="19">
        <f t="shared" si="0"/>
        <v>329.79356620257204</v>
      </c>
      <c r="F3" s="19">
        <f t="shared" si="0"/>
        <v>337.86518905892092</v>
      </c>
      <c r="G3" s="19">
        <f t="shared" si="0"/>
        <v>353.39786936923105</v>
      </c>
      <c r="H3" s="19">
        <f t="shared" si="0"/>
        <v>366.30004913754158</v>
      </c>
      <c r="I3" s="19">
        <f t="shared" si="0"/>
        <v>382.98414840748273</v>
      </c>
      <c r="J3" s="19">
        <f t="shared" si="0"/>
        <v>390.07646963267342</v>
      </c>
      <c r="K3" s="19">
        <f t="shared" si="0"/>
        <v>401.22978381293484</v>
      </c>
      <c r="L3" s="19">
        <f t="shared" si="0"/>
        <v>406.67947345614613</v>
      </c>
      <c r="M3" s="19">
        <f t="shared" si="0"/>
        <v>410.18702470817709</v>
      </c>
      <c r="N3" s="19">
        <f t="shared" si="0"/>
        <v>422.61201088543191</v>
      </c>
      <c r="O3" s="19">
        <f t="shared" si="0"/>
        <v>429.32247944524488</v>
      </c>
      <c r="P3" s="19">
        <f t="shared" si="0"/>
        <v>429.74285095720137</v>
      </c>
      <c r="Q3" s="19">
        <f t="shared" si="0"/>
        <v>440.12009018202815</v>
      </c>
      <c r="R3" s="19">
        <f t="shared" si="0"/>
        <v>442.94282029234739</v>
      </c>
      <c r="S3" s="19">
        <f t="shared" si="0"/>
        <v>459.63774242858511</v>
      </c>
      <c r="T3" s="19">
        <f t="shared" si="0"/>
        <v>452.47222222222211</v>
      </c>
      <c r="U3" s="19">
        <f t="shared" si="0"/>
        <v>447.51925097926818</v>
      </c>
      <c r="V3" s="19">
        <f t="shared" si="0"/>
        <v>468.66095824973729</v>
      </c>
      <c r="W3" s="19">
        <f t="shared" ref="W3" si="1">SUM(W4,W9,W12)</f>
        <v>493.30335817330661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179.66764411359</v>
      </c>
      <c r="C4" s="22">
        <f t="shared" ref="C4:V4" si="2">SUM(C5:C8)</f>
        <v>179.42328290621631</v>
      </c>
      <c r="D4" s="22">
        <f t="shared" si="2"/>
        <v>174.72795480227327</v>
      </c>
      <c r="E4" s="22">
        <f t="shared" si="2"/>
        <v>173.59792118331998</v>
      </c>
      <c r="F4" s="22">
        <f t="shared" si="2"/>
        <v>172.24078390853344</v>
      </c>
      <c r="G4" s="22">
        <f t="shared" si="2"/>
        <v>170.67572460943512</v>
      </c>
      <c r="H4" s="22">
        <f t="shared" si="2"/>
        <v>168.39675350860145</v>
      </c>
      <c r="I4" s="22">
        <f t="shared" si="2"/>
        <v>167.64187032478108</v>
      </c>
      <c r="J4" s="22">
        <f t="shared" si="2"/>
        <v>164.544802019743</v>
      </c>
      <c r="K4" s="22">
        <f t="shared" si="2"/>
        <v>163.3276312615771</v>
      </c>
      <c r="L4" s="22">
        <f t="shared" si="2"/>
        <v>159.55305482393891</v>
      </c>
      <c r="M4" s="22">
        <f t="shared" si="2"/>
        <v>156.89838137361753</v>
      </c>
      <c r="N4" s="22">
        <f t="shared" si="2"/>
        <v>158.21094438842974</v>
      </c>
      <c r="O4" s="22">
        <f t="shared" si="2"/>
        <v>158.72050193904619</v>
      </c>
      <c r="P4" s="22">
        <f t="shared" si="2"/>
        <v>156.63517384577727</v>
      </c>
      <c r="Q4" s="22">
        <f t="shared" si="2"/>
        <v>157.0914544356562</v>
      </c>
      <c r="R4" s="22">
        <f t="shared" si="2"/>
        <v>152.94325927705415</v>
      </c>
      <c r="S4" s="22">
        <f t="shared" si="2"/>
        <v>149.2448046781987</v>
      </c>
      <c r="T4" s="22">
        <f t="shared" si="2"/>
        <v>146.23321971674991</v>
      </c>
      <c r="U4" s="22">
        <f t="shared" si="2"/>
        <v>141.98575732968743</v>
      </c>
      <c r="V4" s="22">
        <f t="shared" si="2"/>
        <v>142.88424587720056</v>
      </c>
      <c r="W4" s="22">
        <f t="shared" ref="W4" si="3">SUM(W5:W8)</f>
        <v>142.28950023262942</v>
      </c>
      <c r="DA4" s="57"/>
    </row>
    <row r="5" spans="1:105" ht="12" customHeight="1" x14ac:dyDescent="0.25">
      <c r="A5" s="28" t="s">
        <v>32</v>
      </c>
      <c r="B5" s="29">
        <f>B18*B70/11630</f>
        <v>121.51475798424475</v>
      </c>
      <c r="C5" s="29">
        <f t="shared" ref="C5:V5" si="4">C18*C70/11630</f>
        <v>120.90724773108902</v>
      </c>
      <c r="D5" s="29">
        <f t="shared" si="4"/>
        <v>117.18776788911967</v>
      </c>
      <c r="E5" s="29">
        <f t="shared" si="4"/>
        <v>115.88714982677988</v>
      </c>
      <c r="F5" s="29">
        <f t="shared" si="4"/>
        <v>114.46458162428347</v>
      </c>
      <c r="G5" s="29">
        <f t="shared" si="4"/>
        <v>112.92680935866177</v>
      </c>
      <c r="H5" s="29">
        <f t="shared" si="4"/>
        <v>110.90191240397954</v>
      </c>
      <c r="I5" s="29">
        <f t="shared" si="4"/>
        <v>110.00380829447742</v>
      </c>
      <c r="J5" s="29">
        <f t="shared" si="4"/>
        <v>107.64487483660186</v>
      </c>
      <c r="K5" s="29">
        <f t="shared" si="4"/>
        <v>105.45316366819672</v>
      </c>
      <c r="L5" s="29">
        <f t="shared" si="4"/>
        <v>103.17853893679849</v>
      </c>
      <c r="M5" s="29">
        <f t="shared" si="4"/>
        <v>100.65551037597949</v>
      </c>
      <c r="N5" s="29">
        <f t="shared" si="4"/>
        <v>100.36190512406795</v>
      </c>
      <c r="O5" s="29">
        <f t="shared" si="4"/>
        <v>100.2391741317256</v>
      </c>
      <c r="P5" s="29">
        <f t="shared" si="4"/>
        <v>98.83194166338285</v>
      </c>
      <c r="Q5" s="29">
        <f t="shared" si="4"/>
        <v>99.22622532524781</v>
      </c>
      <c r="R5" s="29">
        <f t="shared" si="4"/>
        <v>96.668059977011879</v>
      </c>
      <c r="S5" s="29">
        <f t="shared" si="4"/>
        <v>93.050514567412378</v>
      </c>
      <c r="T5" s="29">
        <f t="shared" si="4"/>
        <v>89.831033627027637</v>
      </c>
      <c r="U5" s="29">
        <f t="shared" si="4"/>
        <v>87.38324339847405</v>
      </c>
      <c r="V5" s="29">
        <f t="shared" si="4"/>
        <v>87.29950094447166</v>
      </c>
      <c r="W5" s="29">
        <f t="shared" ref="W5" si="5">W18*W70/11630</f>
        <v>85.552759269494544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56.643256253542908</v>
      </c>
      <c r="C6" s="29">
        <f t="shared" ref="C6:V6" si="6">C19*C71/11630</f>
        <v>56.727012033803831</v>
      </c>
      <c r="D6" s="29">
        <f t="shared" si="6"/>
        <v>55.556635517423061</v>
      </c>
      <c r="E6" s="29">
        <f t="shared" si="6"/>
        <v>55.47885752735337</v>
      </c>
      <c r="F6" s="29">
        <f t="shared" si="6"/>
        <v>55.294136488199285</v>
      </c>
      <c r="G6" s="29">
        <f t="shared" si="6"/>
        <v>55.022062533591161</v>
      </c>
      <c r="H6" s="29">
        <f t="shared" si="6"/>
        <v>54.533741055573017</v>
      </c>
      <c r="I6" s="29">
        <f t="shared" si="6"/>
        <v>54.344471194135991</v>
      </c>
      <c r="J6" s="29">
        <f t="shared" si="6"/>
        <v>53.323290139450606</v>
      </c>
      <c r="K6" s="29">
        <f t="shared" si="6"/>
        <v>53.617024643770598</v>
      </c>
      <c r="L6" s="29">
        <f t="shared" si="6"/>
        <v>51.916931954754382</v>
      </c>
      <c r="M6" s="29">
        <f t="shared" si="6"/>
        <v>51.376770620501595</v>
      </c>
      <c r="N6" s="29">
        <f t="shared" si="6"/>
        <v>50.661901103098117</v>
      </c>
      <c r="O6" s="29">
        <f t="shared" si="6"/>
        <v>50.301700466957065</v>
      </c>
      <c r="P6" s="29">
        <f t="shared" si="6"/>
        <v>49.1823053272403</v>
      </c>
      <c r="Q6" s="29">
        <f t="shared" si="6"/>
        <v>49.038755869759001</v>
      </c>
      <c r="R6" s="29">
        <f t="shared" si="6"/>
        <v>47.511899973445061</v>
      </c>
      <c r="S6" s="29">
        <f t="shared" si="6"/>
        <v>46.824675714544647</v>
      </c>
      <c r="T6" s="29">
        <f t="shared" si="6"/>
        <v>45.07599867410751</v>
      </c>
      <c r="U6" s="29">
        <f t="shared" si="6"/>
        <v>42.892244578397971</v>
      </c>
      <c r="V6" s="29">
        <f t="shared" si="6"/>
        <v>42.776372135159072</v>
      </c>
      <c r="W6" s="29">
        <f t="shared" ref="W6" si="7">W19*W71/11630</f>
        <v>42.04954564106481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0.67881407681948425</v>
      </c>
      <c r="C7" s="29">
        <f t="shared" ref="C7:V7" si="8">C20*C72/11630</f>
        <v>0.6865700454674083</v>
      </c>
      <c r="D7" s="29">
        <f t="shared" si="8"/>
        <v>0.661497823219791</v>
      </c>
      <c r="E7" s="29">
        <f t="shared" si="8"/>
        <v>0.67357822265290224</v>
      </c>
      <c r="F7" s="29">
        <f t="shared" si="8"/>
        <v>0.69707783427026482</v>
      </c>
      <c r="G7" s="29">
        <f t="shared" si="8"/>
        <v>0.71819133236038557</v>
      </c>
      <c r="H7" s="29">
        <f t="shared" si="8"/>
        <v>0.74073534715898059</v>
      </c>
      <c r="I7" s="29">
        <f t="shared" si="8"/>
        <v>0.8314975028008128</v>
      </c>
      <c r="J7" s="29">
        <f t="shared" si="8"/>
        <v>0.9052220327461844</v>
      </c>
      <c r="K7" s="29">
        <f t="shared" si="8"/>
        <v>1.005876450006117</v>
      </c>
      <c r="L7" s="29">
        <f t="shared" si="8"/>
        <v>1.1075310388596005</v>
      </c>
      <c r="M7" s="29">
        <f t="shared" si="8"/>
        <v>1.371586933677466</v>
      </c>
      <c r="N7" s="29">
        <f t="shared" si="8"/>
        <v>1.5932195600994672</v>
      </c>
      <c r="O7" s="29">
        <f t="shared" si="8"/>
        <v>1.7487890633476679</v>
      </c>
      <c r="P7" s="29">
        <f t="shared" si="8"/>
        <v>1.9791889562273437</v>
      </c>
      <c r="Q7" s="29">
        <f t="shared" si="8"/>
        <v>2.1654322133423762</v>
      </c>
      <c r="R7" s="29">
        <f t="shared" si="8"/>
        <v>2.3832931386899436</v>
      </c>
      <c r="S7" s="29">
        <f t="shared" si="8"/>
        <v>2.5551278502088146</v>
      </c>
      <c r="T7" s="29">
        <f t="shared" si="8"/>
        <v>2.7063462418524176</v>
      </c>
      <c r="U7" s="29">
        <f t="shared" si="8"/>
        <v>2.7785019312213191</v>
      </c>
      <c r="V7" s="29">
        <f t="shared" si="8"/>
        <v>2.9209597672353209</v>
      </c>
      <c r="W7" s="29">
        <f t="shared" ref="W7" si="9">W20*W72/11630</f>
        <v>3.1407613406242101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0.83081579898286695</v>
      </c>
      <c r="C8" s="29">
        <f t="shared" ref="C8:V8" si="10">C21*C73/11630</f>
        <v>1.1024530958560628</v>
      </c>
      <c r="D8" s="29">
        <f t="shared" si="10"/>
        <v>1.3220535725107168</v>
      </c>
      <c r="E8" s="29">
        <f t="shared" si="10"/>
        <v>1.5583356065338385</v>
      </c>
      <c r="F8" s="29">
        <f t="shared" si="10"/>
        <v>1.7849879617804056</v>
      </c>
      <c r="G8" s="29">
        <f t="shared" si="10"/>
        <v>2.0086613848218038</v>
      </c>
      <c r="H8" s="29">
        <f t="shared" si="10"/>
        <v>2.2203647018899195</v>
      </c>
      <c r="I8" s="29">
        <f t="shared" si="10"/>
        <v>2.4620933333668713</v>
      </c>
      <c r="J8" s="29">
        <f t="shared" si="10"/>
        <v>2.6714150109443517</v>
      </c>
      <c r="K8" s="29">
        <f t="shared" si="10"/>
        <v>3.2515664996036429</v>
      </c>
      <c r="L8" s="29">
        <f t="shared" si="10"/>
        <v>3.3500528935264331</v>
      </c>
      <c r="M8" s="29">
        <f t="shared" si="10"/>
        <v>3.4945134434589824</v>
      </c>
      <c r="N8" s="29">
        <f t="shared" si="10"/>
        <v>5.593918601164213</v>
      </c>
      <c r="O8" s="29">
        <f t="shared" si="10"/>
        <v>6.4308382770158499</v>
      </c>
      <c r="P8" s="29">
        <f t="shared" si="10"/>
        <v>6.6417378989267899</v>
      </c>
      <c r="Q8" s="29">
        <f t="shared" si="10"/>
        <v>6.6610410273070082</v>
      </c>
      <c r="R8" s="29">
        <f t="shared" si="10"/>
        <v>6.3800061879072656</v>
      </c>
      <c r="S8" s="29">
        <f t="shared" si="10"/>
        <v>6.8144865460328798</v>
      </c>
      <c r="T8" s="29">
        <f t="shared" si="10"/>
        <v>8.6198411737623548</v>
      </c>
      <c r="U8" s="29">
        <f t="shared" si="10"/>
        <v>8.9317674215940883</v>
      </c>
      <c r="V8" s="29">
        <f t="shared" si="10"/>
        <v>9.8874130303345105</v>
      </c>
      <c r="W8" s="29">
        <f t="shared" ref="W8" si="11">W21*W73/11630</f>
        <v>11.546433981445862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43.892063415032041</v>
      </c>
      <c r="C9" s="22">
        <f t="shared" ref="C9:V9" si="12">SUM(C10:C11)</f>
        <v>49.307497540731973</v>
      </c>
      <c r="D9" s="22">
        <f t="shared" si="12"/>
        <v>53.033726391142046</v>
      </c>
      <c r="E9" s="22">
        <f t="shared" si="12"/>
        <v>58.952105976807623</v>
      </c>
      <c r="F9" s="22">
        <f t="shared" si="12"/>
        <v>66.542335792246661</v>
      </c>
      <c r="G9" s="22">
        <f t="shared" si="12"/>
        <v>81.500764862611149</v>
      </c>
      <c r="H9" s="22">
        <f t="shared" si="12"/>
        <v>94.52657072688703</v>
      </c>
      <c r="I9" s="22">
        <f t="shared" si="12"/>
        <v>108.29504989014632</v>
      </c>
      <c r="J9" s="22">
        <f t="shared" si="12"/>
        <v>117.45694823611372</v>
      </c>
      <c r="K9" s="22">
        <f t="shared" si="12"/>
        <v>126.46180930378402</v>
      </c>
      <c r="L9" s="22">
        <f t="shared" si="12"/>
        <v>132.75415068363847</v>
      </c>
      <c r="M9" s="22">
        <f t="shared" si="12"/>
        <v>139.88370770456959</v>
      </c>
      <c r="N9" s="22">
        <f t="shared" si="12"/>
        <v>148.39406323501643</v>
      </c>
      <c r="O9" s="22">
        <f t="shared" si="12"/>
        <v>152.17878321281975</v>
      </c>
      <c r="P9" s="22">
        <f t="shared" si="12"/>
        <v>154.76446511797911</v>
      </c>
      <c r="Q9" s="22">
        <f t="shared" si="12"/>
        <v>165.74728293440674</v>
      </c>
      <c r="R9" s="22">
        <f t="shared" si="12"/>
        <v>173.25826310041086</v>
      </c>
      <c r="S9" s="22">
        <f t="shared" si="12"/>
        <v>189.70326041646092</v>
      </c>
      <c r="T9" s="22">
        <f t="shared" si="12"/>
        <v>191.40789769751768</v>
      </c>
      <c r="U9" s="22">
        <f t="shared" si="12"/>
        <v>194.92857589924859</v>
      </c>
      <c r="V9" s="22">
        <f t="shared" si="12"/>
        <v>211.14495575192984</v>
      </c>
      <c r="W9" s="22">
        <f t="shared" ref="W9" si="13">SUM(W10:W11)</f>
        <v>230.14284544290916</v>
      </c>
      <c r="DA9" s="57"/>
    </row>
    <row r="10" spans="1:105" ht="12" customHeight="1" x14ac:dyDescent="0.25">
      <c r="A10" s="28" t="s">
        <v>28</v>
      </c>
      <c r="B10" s="29">
        <f>B23*B75/11630</f>
        <v>39.584594999334342</v>
      </c>
      <c r="C10" s="29">
        <f t="shared" ref="C10:V10" si="14">C23*C75/11630</f>
        <v>44.00255340147924</v>
      </c>
      <c r="D10" s="29">
        <f t="shared" si="14"/>
        <v>46.850852074979116</v>
      </c>
      <c r="E10" s="29">
        <f t="shared" si="14"/>
        <v>51.463823820857002</v>
      </c>
      <c r="F10" s="29">
        <f t="shared" si="14"/>
        <v>57.374376871190861</v>
      </c>
      <c r="G10" s="29">
        <f t="shared" si="14"/>
        <v>69.499927045897536</v>
      </c>
      <c r="H10" s="29">
        <f t="shared" si="14"/>
        <v>80.155156249143886</v>
      </c>
      <c r="I10" s="29">
        <f t="shared" si="14"/>
        <v>89.893006527346927</v>
      </c>
      <c r="J10" s="29">
        <f t="shared" si="14"/>
        <v>97.000320756090559</v>
      </c>
      <c r="K10" s="29">
        <f t="shared" si="14"/>
        <v>104.23649094901626</v>
      </c>
      <c r="L10" s="29">
        <f t="shared" si="14"/>
        <v>109.44141371084859</v>
      </c>
      <c r="M10" s="29">
        <f t="shared" si="14"/>
        <v>115.72005124887377</v>
      </c>
      <c r="N10" s="29">
        <f t="shared" si="14"/>
        <v>122.81618098337405</v>
      </c>
      <c r="O10" s="29">
        <f t="shared" si="14"/>
        <v>125.01976539892583</v>
      </c>
      <c r="P10" s="29">
        <f t="shared" si="14"/>
        <v>125.23102854081998</v>
      </c>
      <c r="Q10" s="29">
        <f t="shared" si="14"/>
        <v>130.99589615601442</v>
      </c>
      <c r="R10" s="29">
        <f t="shared" si="14"/>
        <v>133.88788900969277</v>
      </c>
      <c r="S10" s="29">
        <f t="shared" si="14"/>
        <v>143.30761384355679</v>
      </c>
      <c r="T10" s="29">
        <f t="shared" si="14"/>
        <v>141.37392549401079</v>
      </c>
      <c r="U10" s="29">
        <f t="shared" si="14"/>
        <v>140.51407739806999</v>
      </c>
      <c r="V10" s="29">
        <f t="shared" si="14"/>
        <v>148.23253327298022</v>
      </c>
      <c r="W10" s="29">
        <f t="shared" ref="W10" si="15">W23*W75/11630</f>
        <v>158.40560378888372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4.3074684156976968</v>
      </c>
      <c r="C11" s="29">
        <f t="shared" ref="C11:V11" si="16">C24*C76/11630</f>
        <v>5.3049441392527337</v>
      </c>
      <c r="D11" s="29">
        <f t="shared" si="16"/>
        <v>6.1828743161629278</v>
      </c>
      <c r="E11" s="29">
        <f t="shared" si="16"/>
        <v>7.4882821559506239</v>
      </c>
      <c r="F11" s="29">
        <f t="shared" si="16"/>
        <v>9.1679589210557975</v>
      </c>
      <c r="G11" s="29">
        <f t="shared" si="16"/>
        <v>12.000837816713613</v>
      </c>
      <c r="H11" s="29">
        <f t="shared" si="16"/>
        <v>14.371414477743137</v>
      </c>
      <c r="I11" s="29">
        <f t="shared" si="16"/>
        <v>18.402043362799393</v>
      </c>
      <c r="J11" s="29">
        <f t="shared" si="16"/>
        <v>20.456627480023158</v>
      </c>
      <c r="K11" s="29">
        <f t="shared" si="16"/>
        <v>22.225318354767762</v>
      </c>
      <c r="L11" s="29">
        <f t="shared" si="16"/>
        <v>23.312736972789867</v>
      </c>
      <c r="M11" s="29">
        <f t="shared" si="16"/>
        <v>24.163656455695815</v>
      </c>
      <c r="N11" s="29">
        <f t="shared" si="16"/>
        <v>25.577882251642375</v>
      </c>
      <c r="O11" s="29">
        <f t="shared" si="16"/>
        <v>27.159017813893925</v>
      </c>
      <c r="P11" s="29">
        <f t="shared" si="16"/>
        <v>29.533436577159147</v>
      </c>
      <c r="Q11" s="29">
        <f t="shared" si="16"/>
        <v>34.751386778392323</v>
      </c>
      <c r="R11" s="29">
        <f t="shared" si="16"/>
        <v>39.37037409071808</v>
      </c>
      <c r="S11" s="29">
        <f t="shared" si="16"/>
        <v>46.395646572904113</v>
      </c>
      <c r="T11" s="29">
        <f t="shared" si="16"/>
        <v>50.033972203506885</v>
      </c>
      <c r="U11" s="29">
        <f t="shared" si="16"/>
        <v>54.414498501178585</v>
      </c>
      <c r="V11" s="29">
        <f t="shared" si="16"/>
        <v>62.912422478949615</v>
      </c>
      <c r="W11" s="29">
        <f t="shared" ref="W11" si="17">W24*W76/11630</f>
        <v>71.737241654025453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93.528933328934997</v>
      </c>
      <c r="C12" s="22">
        <f t="shared" ref="C12:V12" si="18">SUM(C13:C14)</f>
        <v>95.915674250171847</v>
      </c>
      <c r="D12" s="22">
        <f t="shared" si="18"/>
        <v>95.423021139584733</v>
      </c>
      <c r="E12" s="22">
        <f t="shared" si="18"/>
        <v>97.243539042444411</v>
      </c>
      <c r="F12" s="22">
        <f t="shared" si="18"/>
        <v>99.082069358140828</v>
      </c>
      <c r="G12" s="22">
        <f t="shared" si="18"/>
        <v>101.22137989718475</v>
      </c>
      <c r="H12" s="22">
        <f t="shared" si="18"/>
        <v>103.37672490205304</v>
      </c>
      <c r="I12" s="22">
        <f t="shared" si="18"/>
        <v>107.04722819255537</v>
      </c>
      <c r="J12" s="22">
        <f t="shared" si="18"/>
        <v>108.07471937681669</v>
      </c>
      <c r="K12" s="22">
        <f t="shared" si="18"/>
        <v>111.44034324757371</v>
      </c>
      <c r="L12" s="22">
        <f t="shared" si="18"/>
        <v>114.37226794856878</v>
      </c>
      <c r="M12" s="22">
        <f t="shared" si="18"/>
        <v>113.40493562998998</v>
      </c>
      <c r="N12" s="22">
        <f t="shared" si="18"/>
        <v>116.00700326198572</v>
      </c>
      <c r="O12" s="22">
        <f t="shared" si="18"/>
        <v>118.423194293379</v>
      </c>
      <c r="P12" s="22">
        <f t="shared" si="18"/>
        <v>118.34321199344497</v>
      </c>
      <c r="Q12" s="22">
        <f t="shared" si="18"/>
        <v>117.28135281196518</v>
      </c>
      <c r="R12" s="22">
        <f t="shared" si="18"/>
        <v>116.74129791488234</v>
      </c>
      <c r="S12" s="22">
        <f t="shared" si="18"/>
        <v>120.68967733392549</v>
      </c>
      <c r="T12" s="22">
        <f t="shared" si="18"/>
        <v>114.83110480795455</v>
      </c>
      <c r="U12" s="22">
        <f t="shared" si="18"/>
        <v>110.60491775033216</v>
      </c>
      <c r="V12" s="22">
        <f t="shared" si="18"/>
        <v>114.63175662060689</v>
      </c>
      <c r="W12" s="22">
        <f t="shared" ref="W12" si="19">SUM(W13:W14)</f>
        <v>120.87101249776799</v>
      </c>
      <c r="DA12" s="57"/>
    </row>
    <row r="13" spans="1:105" ht="12" customHeight="1" x14ac:dyDescent="0.25">
      <c r="A13" s="30" t="s">
        <v>44</v>
      </c>
      <c r="B13" s="31">
        <f>B26*B78/11630</f>
        <v>82.493824896493621</v>
      </c>
      <c r="C13" s="31">
        <f t="shared" ref="C13:V13" si="20">C26*C78/11630</f>
        <v>84.449847393510794</v>
      </c>
      <c r="D13" s="31">
        <f t="shared" si="20"/>
        <v>83.475693023784203</v>
      </c>
      <c r="E13" s="31">
        <f t="shared" si="20"/>
        <v>84.408468121883175</v>
      </c>
      <c r="F13" s="31">
        <f t="shared" si="20"/>
        <v>85.197384512339283</v>
      </c>
      <c r="G13" s="31">
        <f t="shared" si="20"/>
        <v>86.067105239467722</v>
      </c>
      <c r="H13" s="31">
        <f t="shared" si="20"/>
        <v>86.794421508339227</v>
      </c>
      <c r="I13" s="31">
        <f t="shared" si="20"/>
        <v>88.357654300508315</v>
      </c>
      <c r="J13" s="31">
        <f t="shared" si="20"/>
        <v>87.578825540041578</v>
      </c>
      <c r="K13" s="31">
        <f t="shared" si="20"/>
        <v>88.046229406600517</v>
      </c>
      <c r="L13" s="31">
        <f t="shared" si="20"/>
        <v>87.772136871863324</v>
      </c>
      <c r="M13" s="31">
        <f t="shared" si="20"/>
        <v>84.14492052660971</v>
      </c>
      <c r="N13" s="31">
        <f t="shared" si="20"/>
        <v>84.470548432238814</v>
      </c>
      <c r="O13" s="31">
        <f t="shared" si="20"/>
        <v>84.786412907085932</v>
      </c>
      <c r="P13" s="31">
        <f t="shared" si="20"/>
        <v>83.361226885667932</v>
      </c>
      <c r="Q13" s="31">
        <f t="shared" si="20"/>
        <v>80.579879435839473</v>
      </c>
      <c r="R13" s="31">
        <f t="shared" si="20"/>
        <v>77.571369199410896</v>
      </c>
      <c r="S13" s="31">
        <f t="shared" si="20"/>
        <v>77.07027765041201</v>
      </c>
      <c r="T13" s="31">
        <f t="shared" si="20"/>
        <v>70.653984132109969</v>
      </c>
      <c r="U13" s="31">
        <f t="shared" si="20"/>
        <v>65.398093348399726</v>
      </c>
      <c r="V13" s="31">
        <f t="shared" si="20"/>
        <v>65.012526148521104</v>
      </c>
      <c r="W13" s="31">
        <f t="shared" ref="W13" si="21">W26*W78/11630</f>
        <v>66.435458790058732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11.035108432441376</v>
      </c>
      <c r="C14" s="33">
        <f t="shared" ref="C14:V14" si="22">C27*C79/11630</f>
        <v>11.465826856661058</v>
      </c>
      <c r="D14" s="33">
        <f t="shared" si="22"/>
        <v>11.947328115800536</v>
      </c>
      <c r="E14" s="33">
        <f t="shared" si="22"/>
        <v>12.835070920561229</v>
      </c>
      <c r="F14" s="33">
        <f t="shared" si="22"/>
        <v>13.884684845801543</v>
      </c>
      <c r="G14" s="33">
        <f t="shared" si="22"/>
        <v>15.154274657717023</v>
      </c>
      <c r="H14" s="33">
        <f t="shared" si="22"/>
        <v>16.582303393713818</v>
      </c>
      <c r="I14" s="33">
        <f t="shared" si="22"/>
        <v>18.689573892047058</v>
      </c>
      <c r="J14" s="33">
        <f t="shared" si="22"/>
        <v>20.495893836775117</v>
      </c>
      <c r="K14" s="33">
        <f t="shared" si="22"/>
        <v>23.394113840973191</v>
      </c>
      <c r="L14" s="33">
        <f t="shared" si="22"/>
        <v>26.600131076705452</v>
      </c>
      <c r="M14" s="33">
        <f t="shared" si="22"/>
        <v>29.260015103380269</v>
      </c>
      <c r="N14" s="33">
        <f t="shared" si="22"/>
        <v>31.536454829746894</v>
      </c>
      <c r="O14" s="33">
        <f t="shared" si="22"/>
        <v>33.636781386293059</v>
      </c>
      <c r="P14" s="33">
        <f t="shared" si="22"/>
        <v>34.981985107777035</v>
      </c>
      <c r="Q14" s="33">
        <f t="shared" si="22"/>
        <v>36.701473376125705</v>
      </c>
      <c r="R14" s="33">
        <f t="shared" si="22"/>
        <v>39.169928715471443</v>
      </c>
      <c r="S14" s="33">
        <f t="shared" si="22"/>
        <v>43.619399683513478</v>
      </c>
      <c r="T14" s="33">
        <f t="shared" si="22"/>
        <v>44.177120675844584</v>
      </c>
      <c r="U14" s="33">
        <f t="shared" si="22"/>
        <v>45.206824401932444</v>
      </c>
      <c r="V14" s="33">
        <f t="shared" si="22"/>
        <v>49.619230472085789</v>
      </c>
      <c r="W14" s="33">
        <f t="shared" ref="W14" si="23">W27*W79/11630</f>
        <v>54.435553707709261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8734.7854384223538</v>
      </c>
      <c r="C16" s="19">
        <f t="shared" ref="C16:Q16" si="24">SUM(C17,C22,C25)</f>
        <v>8921.7301198134355</v>
      </c>
      <c r="D16" s="19">
        <f t="shared" si="24"/>
        <v>8991.1290188019393</v>
      </c>
      <c r="E16" s="19">
        <f t="shared" si="24"/>
        <v>9324.041811541525</v>
      </c>
      <c r="F16" s="19">
        <f t="shared" si="24"/>
        <v>9726.5147136792475</v>
      </c>
      <c r="G16" s="19">
        <f t="shared" si="24"/>
        <v>10282.24702032984</v>
      </c>
      <c r="H16" s="19">
        <f t="shared" si="24"/>
        <v>10854.002969343637</v>
      </c>
      <c r="I16" s="19">
        <f t="shared" si="24"/>
        <v>11746.929428982443</v>
      </c>
      <c r="J16" s="19">
        <f t="shared" si="24"/>
        <v>12389.144242777416</v>
      </c>
      <c r="K16" s="19">
        <f t="shared" si="24"/>
        <v>13543.489731599919</v>
      </c>
      <c r="L16" s="19">
        <f t="shared" si="24"/>
        <v>14661.109065875924</v>
      </c>
      <c r="M16" s="19">
        <f t="shared" si="24"/>
        <v>15425.98911488136</v>
      </c>
      <c r="N16" s="19">
        <f t="shared" si="24"/>
        <v>16304.004017835738</v>
      </c>
      <c r="O16" s="19">
        <f t="shared" si="24"/>
        <v>17017.674222358222</v>
      </c>
      <c r="P16" s="19">
        <f t="shared" si="24"/>
        <v>17387.517447027865</v>
      </c>
      <c r="Q16" s="19">
        <f t="shared" si="24"/>
        <v>17986.750390593599</v>
      </c>
      <c r="R16" s="19">
        <f t="shared" ref="R16" si="25">SUM(R17,R22,R25)</f>
        <v>18563.329482306173</v>
      </c>
      <c r="S16" s="19">
        <f t="shared" ref="S16" si="26">SUM(S17,S22,S25)</f>
        <v>18978.292706866156</v>
      </c>
      <c r="T16" s="19">
        <f t="shared" ref="T16" si="27">SUM(T17,T22,T25)</f>
        <v>19406.362277507855</v>
      </c>
      <c r="U16" s="19">
        <f t="shared" ref="U16" si="28">SUM(U17,U22,U25)</f>
        <v>19812.503836878652</v>
      </c>
      <c r="V16" s="19">
        <f t="shared" ref="V16:W16" si="29">SUM(V17,V22,V25)</f>
        <v>20194.494396845232</v>
      </c>
      <c r="W16" s="19">
        <f t="shared" si="29"/>
        <v>20341.642926143701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1904.2580375991474</v>
      </c>
      <c r="C17" s="22">
        <f t="shared" ref="C17:Q17" si="30">SUM(C18:C21)</f>
        <v>1923.7132664280819</v>
      </c>
      <c r="D17" s="22">
        <f t="shared" si="30"/>
        <v>1886.7925197833981</v>
      </c>
      <c r="E17" s="22">
        <f t="shared" si="30"/>
        <v>1884.1635207207316</v>
      </c>
      <c r="F17" s="22">
        <f t="shared" si="30"/>
        <v>1879.2581486177489</v>
      </c>
      <c r="G17" s="22">
        <f t="shared" si="30"/>
        <v>1871.8989647846579</v>
      </c>
      <c r="H17" s="22">
        <f t="shared" si="30"/>
        <v>1856.4687485993147</v>
      </c>
      <c r="I17" s="22">
        <f t="shared" si="30"/>
        <v>1863.325716349455</v>
      </c>
      <c r="J17" s="22">
        <f t="shared" si="30"/>
        <v>1844.6437765383519</v>
      </c>
      <c r="K17" s="22">
        <f t="shared" si="30"/>
        <v>1876.2754020697105</v>
      </c>
      <c r="L17" s="22">
        <f t="shared" si="30"/>
        <v>1834.4392387243599</v>
      </c>
      <c r="M17" s="22">
        <f t="shared" si="30"/>
        <v>1832.6805257355657</v>
      </c>
      <c r="N17" s="22">
        <f t="shared" si="30"/>
        <v>1881.952224146997</v>
      </c>
      <c r="O17" s="22">
        <f t="shared" si="30"/>
        <v>1904.827333207324</v>
      </c>
      <c r="P17" s="22">
        <f t="shared" si="30"/>
        <v>1900.0374562096372</v>
      </c>
      <c r="Q17" s="22">
        <f t="shared" si="30"/>
        <v>1914.2301918644071</v>
      </c>
      <c r="R17" s="22">
        <f t="shared" ref="R17" si="31">SUM(R18:R21)</f>
        <v>1869.5965104459333</v>
      </c>
      <c r="S17" s="22">
        <f t="shared" ref="S17" si="32">SUM(S18:S21)</f>
        <v>1866.6274968653413</v>
      </c>
      <c r="T17" s="22">
        <f t="shared" ref="T17" si="33">SUM(T18:T21)</f>
        <v>1878.4414915545951</v>
      </c>
      <c r="U17" s="22">
        <f t="shared" ref="U17" si="34">SUM(U18:U21)</f>
        <v>1864.03736644631</v>
      </c>
      <c r="V17" s="22">
        <f t="shared" ref="V17:W17" si="35">SUM(V18:V21)</f>
        <v>1894.117526394547</v>
      </c>
      <c r="W17" s="22">
        <f t="shared" si="35"/>
        <v>1902.5154366143329</v>
      </c>
      <c r="DA17" s="57"/>
    </row>
    <row r="18" spans="1:105" ht="12" customHeight="1" x14ac:dyDescent="0.25">
      <c r="A18" s="28" t="s">
        <v>32</v>
      </c>
      <c r="B18" s="29">
        <f>B31*B83/1000000</f>
        <v>161.3260999265716</v>
      </c>
      <c r="C18" s="29">
        <f t="shared" ref="C18:Q18" si="36">C31*C83/1000000</f>
        <v>160.51955377997331</v>
      </c>
      <c r="D18" s="29">
        <f t="shared" si="36"/>
        <v>155.58147723178806</v>
      </c>
      <c r="E18" s="29">
        <f t="shared" si="36"/>
        <v>153.85474343441211</v>
      </c>
      <c r="F18" s="29">
        <f t="shared" si="36"/>
        <v>151.96610551260477</v>
      </c>
      <c r="G18" s="29">
        <f t="shared" si="36"/>
        <v>149.9245197307348</v>
      </c>
      <c r="H18" s="29">
        <f t="shared" si="36"/>
        <v>147.23621475551175</v>
      </c>
      <c r="I18" s="29">
        <f t="shared" si="36"/>
        <v>146.04386877451745</v>
      </c>
      <c r="J18" s="29">
        <f t="shared" si="36"/>
        <v>142.91208839608228</v>
      </c>
      <c r="K18" s="29">
        <f t="shared" si="36"/>
        <v>140.00231660515163</v>
      </c>
      <c r="L18" s="29">
        <f t="shared" si="36"/>
        <v>136.98246664782729</v>
      </c>
      <c r="M18" s="29">
        <f t="shared" si="36"/>
        <v>133.63282941468518</v>
      </c>
      <c r="N18" s="29">
        <f t="shared" si="36"/>
        <v>133.24303157453318</v>
      </c>
      <c r="O18" s="29">
        <f t="shared" si="36"/>
        <v>133.08009077077278</v>
      </c>
      <c r="P18" s="29">
        <f t="shared" si="36"/>
        <v>131.2118129617744</v>
      </c>
      <c r="Q18" s="29">
        <f t="shared" si="36"/>
        <v>131.73527403340555</v>
      </c>
      <c r="R18" s="29">
        <f t="shared" ref="R18:V18" si="37">R31*R83/1000000</f>
        <v>128.33898830281385</v>
      </c>
      <c r="S18" s="29">
        <f t="shared" si="37"/>
        <v>123.53624251358517</v>
      </c>
      <c r="T18" s="29">
        <f t="shared" si="37"/>
        <v>119.26197729250369</v>
      </c>
      <c r="U18" s="29">
        <f t="shared" si="37"/>
        <v>116.01222839317967</v>
      </c>
      <c r="V18" s="29">
        <f t="shared" si="37"/>
        <v>115.90104976988653</v>
      </c>
      <c r="W18" s="29">
        <f t="shared" ref="W18" si="38">W31*W83/1000000</f>
        <v>113.58203085664637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1692.0542108997336</v>
      </c>
      <c r="C19" s="29">
        <f t="shared" ref="C19:Q19" si="39">C32*C84/1000000</f>
        <v>1704.8121529075647</v>
      </c>
      <c r="D19" s="29">
        <f t="shared" si="39"/>
        <v>1667.9637020521479</v>
      </c>
      <c r="E19" s="29">
        <f t="shared" si="39"/>
        <v>1660.4366714699097</v>
      </c>
      <c r="F19" s="29">
        <f t="shared" si="39"/>
        <v>1650.2157458447227</v>
      </c>
      <c r="G19" s="29">
        <f t="shared" si="39"/>
        <v>1637.8802268793397</v>
      </c>
      <c r="H19" s="29">
        <f t="shared" si="39"/>
        <v>1618.2442678247428</v>
      </c>
      <c r="I19" s="29">
        <f t="shared" si="39"/>
        <v>1615.2394457358794</v>
      </c>
      <c r="J19" s="29">
        <f t="shared" si="39"/>
        <v>1590.0554703945247</v>
      </c>
      <c r="K19" s="29">
        <f t="shared" si="39"/>
        <v>1603.6218306869434</v>
      </c>
      <c r="L19" s="29">
        <f t="shared" si="39"/>
        <v>1556.2328717808284</v>
      </c>
      <c r="M19" s="29">
        <f t="shared" si="39"/>
        <v>1540.8200747497169</v>
      </c>
      <c r="N19" s="29">
        <f t="shared" si="39"/>
        <v>1525.1111388899471</v>
      </c>
      <c r="O19" s="29">
        <f t="shared" si="39"/>
        <v>1519.7036455356949</v>
      </c>
      <c r="P19" s="29">
        <f t="shared" si="39"/>
        <v>1499.9699907661557</v>
      </c>
      <c r="Q19" s="29">
        <f t="shared" si="39"/>
        <v>1502.9572130984104</v>
      </c>
      <c r="R19" s="29">
        <f t="shared" ref="R19:V19" si="40">R32*R84/1000000</f>
        <v>1458.266023936548</v>
      </c>
      <c r="S19" s="29">
        <f t="shared" si="40"/>
        <v>1441.6529088408838</v>
      </c>
      <c r="T19" s="29">
        <f t="shared" si="40"/>
        <v>1403.4002638389795</v>
      </c>
      <c r="U19" s="29">
        <f t="shared" si="40"/>
        <v>1374.1333383725853</v>
      </c>
      <c r="V19" s="29">
        <f t="shared" si="40"/>
        <v>1378.9814902199139</v>
      </c>
      <c r="W19" s="29">
        <f t="shared" ref="W19" si="41">W32*W84/1000000</f>
        <v>1354.193688226806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29.475368951228305</v>
      </c>
      <c r="C20" s="29">
        <f t="shared" ref="C20:Q20" si="43">C33*C85/1000000</f>
        <v>30.00939271827373</v>
      </c>
      <c r="D20" s="29">
        <f t="shared" si="43"/>
        <v>29.212638728722716</v>
      </c>
      <c r="E20" s="29">
        <f t="shared" si="43"/>
        <v>29.78791157986009</v>
      </c>
      <c r="F20" s="29">
        <f t="shared" si="43"/>
        <v>31.201081854439806</v>
      </c>
      <c r="G20" s="29">
        <f t="shared" si="43"/>
        <v>32.552391120251301</v>
      </c>
      <c r="H20" s="29">
        <f t="shared" si="43"/>
        <v>34.090151140846785</v>
      </c>
      <c r="I20" s="29">
        <f t="shared" si="43"/>
        <v>38.914244806237924</v>
      </c>
      <c r="J20" s="29">
        <f t="shared" si="43"/>
        <v>43.028951868225775</v>
      </c>
      <c r="K20" s="29">
        <f t="shared" si="43"/>
        <v>48.664709224356606</v>
      </c>
      <c r="L20" s="29">
        <f t="shared" si="43"/>
        <v>54.545798356991689</v>
      </c>
      <c r="M20" s="29">
        <f t="shared" si="43"/>
        <v>67.988725934006553</v>
      </c>
      <c r="N20" s="29">
        <f t="shared" si="43"/>
        <v>79.121662665905973</v>
      </c>
      <c r="O20" s="29">
        <f t="shared" si="43"/>
        <v>86.313475413779074</v>
      </c>
      <c r="P20" s="29">
        <f t="shared" si="43"/>
        <v>97.411581617934473</v>
      </c>
      <c r="Q20" s="29">
        <f t="shared" si="43"/>
        <v>107.43003399379715</v>
      </c>
      <c r="R20" s="29">
        <f t="shared" ref="R20:V20" si="44">R33*R85/1000000</f>
        <v>117.31385883452961</v>
      </c>
      <c r="S20" s="29">
        <f t="shared" si="44"/>
        <v>125.50646194839544</v>
      </c>
      <c r="T20" s="29">
        <f t="shared" si="44"/>
        <v>134.08931200456422</v>
      </c>
      <c r="U20" s="29">
        <f t="shared" si="44"/>
        <v>140.80880627676106</v>
      </c>
      <c r="V20" s="29">
        <f t="shared" si="44"/>
        <v>149.9125678501093</v>
      </c>
      <c r="W20" s="29">
        <f t="shared" ref="W20" si="45">W33*W85/1000000</f>
        <v>160.62012107317943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21.40235782161411</v>
      </c>
      <c r="C21" s="29">
        <f t="shared" ref="C21:Q21" si="47">C34*C86/1000000</f>
        <v>28.37216702227003</v>
      </c>
      <c r="D21" s="29">
        <f t="shared" si="47"/>
        <v>34.034701770739289</v>
      </c>
      <c r="E21" s="29">
        <f t="shared" si="47"/>
        <v>40.084194236549756</v>
      </c>
      <c r="F21" s="29">
        <f t="shared" si="47"/>
        <v>45.87521540598155</v>
      </c>
      <c r="G21" s="29">
        <f t="shared" si="47"/>
        <v>51.541827054332018</v>
      </c>
      <c r="H21" s="29">
        <f t="shared" si="47"/>
        <v>56.898114878213441</v>
      </c>
      <c r="I21" s="29">
        <f t="shared" si="47"/>
        <v>63.128157032820191</v>
      </c>
      <c r="J21" s="29">
        <f t="shared" si="47"/>
        <v>68.647265879519225</v>
      </c>
      <c r="K21" s="29">
        <f t="shared" si="47"/>
        <v>83.986545553258864</v>
      </c>
      <c r="L21" s="29">
        <f t="shared" si="47"/>
        <v>86.678101938712473</v>
      </c>
      <c r="M21" s="29">
        <f t="shared" si="47"/>
        <v>90.238895637156915</v>
      </c>
      <c r="N21" s="29">
        <f t="shared" si="47"/>
        <v>144.47639101661076</v>
      </c>
      <c r="O21" s="29">
        <f t="shared" si="47"/>
        <v>165.73012148707727</v>
      </c>
      <c r="P21" s="29">
        <f t="shared" si="47"/>
        <v>171.44407086377274</v>
      </c>
      <c r="Q21" s="29">
        <f t="shared" si="47"/>
        <v>172.10767073879381</v>
      </c>
      <c r="R21" s="29">
        <f t="shared" ref="R21:V21" si="48">R34*R86/1000000</f>
        <v>165.67763937204197</v>
      </c>
      <c r="S21" s="29">
        <f t="shared" si="48"/>
        <v>175.93188356247688</v>
      </c>
      <c r="T21" s="29">
        <f t="shared" si="48"/>
        <v>221.68993841854794</v>
      </c>
      <c r="U21" s="29">
        <f t="shared" si="48"/>
        <v>233.08299340378397</v>
      </c>
      <c r="V21" s="29">
        <f t="shared" si="48"/>
        <v>249.32241855463715</v>
      </c>
      <c r="W21" s="29">
        <f t="shared" ref="W21" si="49">W34*W86/1000000</f>
        <v>274.11959645770128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452.21697871407412</v>
      </c>
      <c r="C22" s="22">
        <f t="shared" ref="C22:Q22" si="50">SUM(C23:C24)</f>
        <v>502.07451007782527</v>
      </c>
      <c r="D22" s="22">
        <f t="shared" si="50"/>
        <v>534.89207094624123</v>
      </c>
      <c r="E22" s="22">
        <f t="shared" si="50"/>
        <v>591.13539665539599</v>
      </c>
      <c r="F22" s="22">
        <f t="shared" si="50"/>
        <v>664.49067982066981</v>
      </c>
      <c r="G22" s="22">
        <f t="shared" si="50"/>
        <v>810.43302555922912</v>
      </c>
      <c r="H22" s="22">
        <f t="shared" si="50"/>
        <v>930.10810974179253</v>
      </c>
      <c r="I22" s="22">
        <f t="shared" si="50"/>
        <v>1071.6450475770519</v>
      </c>
      <c r="J22" s="22">
        <f t="shared" si="50"/>
        <v>1155.8439963994758</v>
      </c>
      <c r="K22" s="22">
        <f t="shared" si="50"/>
        <v>1242.2371732621723</v>
      </c>
      <c r="L22" s="22">
        <f t="shared" si="50"/>
        <v>1297.2465405527753</v>
      </c>
      <c r="M22" s="22">
        <f t="shared" si="50"/>
        <v>1356.1759493291004</v>
      </c>
      <c r="N22" s="22">
        <f t="shared" si="50"/>
        <v>1436.4372051412743</v>
      </c>
      <c r="O22" s="22">
        <f t="shared" si="50"/>
        <v>1474.3154115469522</v>
      </c>
      <c r="P22" s="22">
        <f t="shared" si="50"/>
        <v>1509.2969163365344</v>
      </c>
      <c r="Q22" s="22">
        <f t="shared" si="50"/>
        <v>1626.9246848455409</v>
      </c>
      <c r="R22" s="22">
        <f t="shared" ref="R22" si="51">SUM(R23:R24)</f>
        <v>1695.7760029129186</v>
      </c>
      <c r="S22" s="22">
        <f t="shared" ref="S22" si="52">SUM(S23:S24)</f>
        <v>1752.749289813969</v>
      </c>
      <c r="T22" s="22">
        <f t="shared" ref="T22" si="53">SUM(T23:T24)</f>
        <v>1828.3985365693602</v>
      </c>
      <c r="U22" s="22">
        <f t="shared" ref="U22" si="54">SUM(U23:U24)</f>
        <v>1891.916920141399</v>
      </c>
      <c r="V22" s="22">
        <f t="shared" ref="V22:W22" si="55">SUM(V23:V24)</f>
        <v>1937.3340982020839</v>
      </c>
      <c r="W22" s="22">
        <f t="shared" si="55"/>
        <v>1967.7644738137167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354.41775119651714</v>
      </c>
      <c r="C23" s="29">
        <f t="shared" ref="C23:Q23" si="57">C36*C88/1000000</f>
        <v>385.98319961781903</v>
      </c>
      <c r="D23" s="29">
        <f t="shared" si="57"/>
        <v>404.03107409781359</v>
      </c>
      <c r="E23" s="29">
        <f t="shared" si="57"/>
        <v>437.46771384881322</v>
      </c>
      <c r="F23" s="29">
        <f t="shared" si="57"/>
        <v>481.70619308743807</v>
      </c>
      <c r="G23" s="29">
        <f t="shared" si="57"/>
        <v>577.51002570486719</v>
      </c>
      <c r="H23" s="29">
        <f t="shared" si="57"/>
        <v>660.02273292045072</v>
      </c>
      <c r="I23" s="29">
        <f t="shared" si="57"/>
        <v>735.69867093431458</v>
      </c>
      <c r="J23" s="29">
        <f t="shared" si="57"/>
        <v>790.2181438238382</v>
      </c>
      <c r="K23" s="29">
        <f t="shared" si="57"/>
        <v>849.1501664442211</v>
      </c>
      <c r="L23" s="29">
        <f t="shared" si="57"/>
        <v>890.02761860424744</v>
      </c>
      <c r="M23" s="29">
        <f t="shared" si="57"/>
        <v>937.16331376398534</v>
      </c>
      <c r="N23" s="29">
        <f t="shared" si="57"/>
        <v>996.04199501833648</v>
      </c>
      <c r="O23" s="29">
        <f t="shared" si="57"/>
        <v>1013.6491590988825</v>
      </c>
      <c r="P23" s="29">
        <f t="shared" si="57"/>
        <v>1018.7705708471035</v>
      </c>
      <c r="Q23" s="29">
        <f t="shared" si="57"/>
        <v>1066.75312013393</v>
      </c>
      <c r="R23" s="29">
        <f t="shared" ref="R23:V23" si="58">R36*R88/1000000</f>
        <v>1075.4767363046235</v>
      </c>
      <c r="S23" s="29">
        <f t="shared" si="58"/>
        <v>1075.7510077313054</v>
      </c>
      <c r="T23" s="29">
        <f t="shared" si="58"/>
        <v>1086.6228041792938</v>
      </c>
      <c r="U23" s="29">
        <f t="shared" si="58"/>
        <v>1085.4942936610978</v>
      </c>
      <c r="V23" s="29">
        <f t="shared" si="58"/>
        <v>1070.236665427617</v>
      </c>
      <c r="W23" s="29">
        <f t="shared" ref="W23" si="59">W36*W88/1000000</f>
        <v>1053.2073683070823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97.799227517556986</v>
      </c>
      <c r="C24" s="29">
        <f t="shared" ref="C24:Q24" si="61">C37*C89/1000000</f>
        <v>116.09131046000624</v>
      </c>
      <c r="D24" s="29">
        <f t="shared" si="61"/>
        <v>130.86099684842762</v>
      </c>
      <c r="E24" s="29">
        <f t="shared" si="61"/>
        <v>153.6676828065828</v>
      </c>
      <c r="F24" s="29">
        <f t="shared" si="61"/>
        <v>182.78448673323177</v>
      </c>
      <c r="G24" s="29">
        <f t="shared" si="61"/>
        <v>232.9229998543619</v>
      </c>
      <c r="H24" s="29">
        <f t="shared" si="61"/>
        <v>270.08537682134187</v>
      </c>
      <c r="I24" s="29">
        <f t="shared" si="61"/>
        <v>335.94637664273722</v>
      </c>
      <c r="J24" s="29">
        <f t="shared" si="61"/>
        <v>365.62585257563768</v>
      </c>
      <c r="K24" s="29">
        <f t="shared" si="61"/>
        <v>393.08700681795125</v>
      </c>
      <c r="L24" s="29">
        <f t="shared" si="61"/>
        <v>407.21892194852791</v>
      </c>
      <c r="M24" s="29">
        <f t="shared" si="61"/>
        <v>419.01263556511503</v>
      </c>
      <c r="N24" s="29">
        <f t="shared" si="61"/>
        <v>440.39521012293778</v>
      </c>
      <c r="O24" s="29">
        <f t="shared" si="61"/>
        <v>460.66625244806971</v>
      </c>
      <c r="P24" s="29">
        <f t="shared" si="61"/>
        <v>490.52634548943098</v>
      </c>
      <c r="Q24" s="29">
        <f t="shared" si="61"/>
        <v>560.17156471161104</v>
      </c>
      <c r="R24" s="29">
        <f t="shared" ref="R24:V24" si="62">R37*R89/1000000</f>
        <v>620.29926660829517</v>
      </c>
      <c r="S24" s="29">
        <f t="shared" si="62"/>
        <v>676.99828208266342</v>
      </c>
      <c r="T24" s="29">
        <f t="shared" si="62"/>
        <v>741.77573239006642</v>
      </c>
      <c r="U24" s="29">
        <f t="shared" si="62"/>
        <v>806.42262648030123</v>
      </c>
      <c r="V24" s="29">
        <f t="shared" si="62"/>
        <v>867.09743277446682</v>
      </c>
      <c r="W24" s="29">
        <f t="shared" ref="W24" si="63">W37*W89/1000000</f>
        <v>914.55710550663434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6378.3104221091326</v>
      </c>
      <c r="C25" s="22">
        <f t="shared" ref="C25:Q25" si="64">SUM(C26:C27)</f>
        <v>6495.9423433075281</v>
      </c>
      <c r="D25" s="22">
        <f t="shared" si="64"/>
        <v>6569.4444280723001</v>
      </c>
      <c r="E25" s="22">
        <f t="shared" si="64"/>
        <v>6848.742894165398</v>
      </c>
      <c r="F25" s="22">
        <f t="shared" si="64"/>
        <v>7182.7658852408285</v>
      </c>
      <c r="G25" s="22">
        <f t="shared" si="64"/>
        <v>7599.9150299859539</v>
      </c>
      <c r="H25" s="22">
        <f t="shared" si="64"/>
        <v>8067.4261110025309</v>
      </c>
      <c r="I25" s="22">
        <f t="shared" si="64"/>
        <v>8811.9586650559359</v>
      </c>
      <c r="J25" s="22">
        <f t="shared" si="64"/>
        <v>9388.6564698395887</v>
      </c>
      <c r="K25" s="22">
        <f t="shared" si="64"/>
        <v>10424.977156268036</v>
      </c>
      <c r="L25" s="22">
        <f t="shared" si="64"/>
        <v>11529.423286598789</v>
      </c>
      <c r="M25" s="22">
        <f t="shared" si="64"/>
        <v>12237.132639816695</v>
      </c>
      <c r="N25" s="22">
        <f t="shared" si="64"/>
        <v>12985.614588547465</v>
      </c>
      <c r="O25" s="22">
        <f t="shared" si="64"/>
        <v>13638.531477603945</v>
      </c>
      <c r="P25" s="22">
        <f t="shared" si="64"/>
        <v>13978.183074481694</v>
      </c>
      <c r="Q25" s="22">
        <f t="shared" si="64"/>
        <v>14445.595513883651</v>
      </c>
      <c r="R25" s="22">
        <f t="shared" ref="R25" si="65">SUM(R26:R27)</f>
        <v>14997.956968947323</v>
      </c>
      <c r="S25" s="22">
        <f t="shared" ref="S25" si="66">SUM(S26:S27)</f>
        <v>15358.915920186846</v>
      </c>
      <c r="T25" s="22">
        <f t="shared" ref="T25" si="67">SUM(T26:T27)</f>
        <v>15699.522249383899</v>
      </c>
      <c r="U25" s="22">
        <f t="shared" ref="U25" si="68">SUM(U26:U27)</f>
        <v>16056.549550290942</v>
      </c>
      <c r="V25" s="22">
        <f t="shared" ref="V25:W25" si="69">SUM(V26:V27)</f>
        <v>16363.0427722486</v>
      </c>
      <c r="W25" s="22">
        <f t="shared" si="69"/>
        <v>16471.363015715651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2150.6666680607373</v>
      </c>
      <c r="C26" s="31">
        <f t="shared" ref="C26:Q26" si="71">C39*C91/1000000</f>
        <v>2180.3839932550377</v>
      </c>
      <c r="D26" s="31">
        <f t="shared" si="71"/>
        <v>2137.3940441259888</v>
      </c>
      <c r="E26" s="31">
        <f t="shared" si="71"/>
        <v>2145.0418716906429</v>
      </c>
      <c r="F26" s="31">
        <f t="shared" si="71"/>
        <v>2148.9669298998424</v>
      </c>
      <c r="G26" s="31">
        <f t="shared" si="71"/>
        <v>2155.7535978531819</v>
      </c>
      <c r="H26" s="31">
        <f t="shared" si="71"/>
        <v>2158.6265392380005</v>
      </c>
      <c r="I26" s="31">
        <f t="shared" si="71"/>
        <v>2186.4834180740404</v>
      </c>
      <c r="J26" s="31">
        <f t="shared" si="71"/>
        <v>2155.784394053188</v>
      </c>
      <c r="K26" s="31">
        <f t="shared" si="71"/>
        <v>2165.0818484474603</v>
      </c>
      <c r="L26" s="31">
        <f t="shared" si="71"/>
        <v>2150.484990167341</v>
      </c>
      <c r="M26" s="31">
        <f t="shared" si="71"/>
        <v>2045.9202039465013</v>
      </c>
      <c r="N26" s="31">
        <f t="shared" si="71"/>
        <v>2052.2774398999427</v>
      </c>
      <c r="O26" s="31">
        <f t="shared" si="71"/>
        <v>2053.0694026068131</v>
      </c>
      <c r="P26" s="31">
        <f t="shared" si="71"/>
        <v>2010.178753163008</v>
      </c>
      <c r="Q26" s="31">
        <f t="shared" si="71"/>
        <v>1939.2253964354643</v>
      </c>
      <c r="R26" s="31">
        <f t="shared" ref="R26:V26" si="72">R39*R91/1000000</f>
        <v>1857.8851215953962</v>
      </c>
      <c r="S26" s="31">
        <f t="shared" si="72"/>
        <v>1740.957505539762</v>
      </c>
      <c r="T26" s="31">
        <f t="shared" si="72"/>
        <v>1632.4835371893919</v>
      </c>
      <c r="U26" s="31">
        <f t="shared" si="72"/>
        <v>1517.6684481360899</v>
      </c>
      <c r="V26" s="31">
        <f t="shared" si="72"/>
        <v>1410.5382596884735</v>
      </c>
      <c r="W26" s="31">
        <f t="shared" ref="W26" si="73">W39*W91/1000000</f>
        <v>1336.7015773688527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4227.6437540483948</v>
      </c>
      <c r="C27" s="33">
        <f t="shared" ref="C27:Q27" si="75">C40*C92/1000000</f>
        <v>4315.5583500524899</v>
      </c>
      <c r="D27" s="33">
        <f t="shared" si="75"/>
        <v>4432.0503839463117</v>
      </c>
      <c r="E27" s="33">
        <f t="shared" si="75"/>
        <v>4703.7010224747555</v>
      </c>
      <c r="F27" s="33">
        <f t="shared" si="75"/>
        <v>5033.7989553409861</v>
      </c>
      <c r="G27" s="33">
        <f t="shared" si="75"/>
        <v>5444.1614321327725</v>
      </c>
      <c r="H27" s="33">
        <f t="shared" si="75"/>
        <v>5908.7995717645299</v>
      </c>
      <c r="I27" s="33">
        <f t="shared" si="75"/>
        <v>6625.475246981895</v>
      </c>
      <c r="J27" s="33">
        <f t="shared" si="75"/>
        <v>7232.8720757864003</v>
      </c>
      <c r="K27" s="33">
        <f t="shared" si="75"/>
        <v>8259.8953078205759</v>
      </c>
      <c r="L27" s="33">
        <f t="shared" si="75"/>
        <v>9378.9382964314482</v>
      </c>
      <c r="M27" s="33">
        <f t="shared" si="75"/>
        <v>10191.212435870193</v>
      </c>
      <c r="N27" s="33">
        <f t="shared" si="75"/>
        <v>10933.337148647523</v>
      </c>
      <c r="O27" s="33">
        <f t="shared" si="75"/>
        <v>11585.462074997131</v>
      </c>
      <c r="P27" s="33">
        <f t="shared" si="75"/>
        <v>11968.004321318685</v>
      </c>
      <c r="Q27" s="33">
        <f t="shared" si="75"/>
        <v>12506.370117448187</v>
      </c>
      <c r="R27" s="33">
        <f t="shared" ref="R27:V27" si="76">R40*R92/1000000</f>
        <v>13140.071847351926</v>
      </c>
      <c r="S27" s="33">
        <f t="shared" si="76"/>
        <v>13617.958414647084</v>
      </c>
      <c r="T27" s="33">
        <f t="shared" si="76"/>
        <v>14067.038712194508</v>
      </c>
      <c r="U27" s="33">
        <f t="shared" si="76"/>
        <v>14538.881102154852</v>
      </c>
      <c r="V27" s="33">
        <f t="shared" si="76"/>
        <v>14952.504512560126</v>
      </c>
      <c r="W27" s="33">
        <f t="shared" ref="W27" si="77">W40*W92/1000000</f>
        <v>15134.661438346799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2766555</v>
      </c>
      <c r="C31" s="34">
        <v>2781273</v>
      </c>
      <c r="D31" s="34">
        <v>2712710</v>
      </c>
      <c r="E31" s="34">
        <v>2718034</v>
      </c>
      <c r="F31" s="34">
        <v>2724370</v>
      </c>
      <c r="G31" s="34">
        <v>2732211</v>
      </c>
      <c r="H31" s="34">
        <v>2729873</v>
      </c>
      <c r="I31" s="34">
        <v>2772101</v>
      </c>
      <c r="J31" s="34">
        <v>2771275</v>
      </c>
      <c r="K31" s="34">
        <v>2784509</v>
      </c>
      <c r="L31" s="34">
        <v>2804707</v>
      </c>
      <c r="M31" s="34">
        <v>2822405</v>
      </c>
      <c r="N31" s="34">
        <v>2939623</v>
      </c>
      <c r="O31" s="34">
        <v>3076770</v>
      </c>
      <c r="P31" s="34">
        <v>3168389</v>
      </c>
      <c r="Q31" s="34">
        <v>3362586</v>
      </c>
      <c r="R31" s="34">
        <v>3422496</v>
      </c>
      <c r="S31" s="34">
        <v>3434587</v>
      </c>
      <c r="T31" s="34">
        <v>3471222</v>
      </c>
      <c r="U31" s="34">
        <v>3484013</v>
      </c>
      <c r="V31" s="34">
        <v>3542611</v>
      </c>
      <c r="W31" s="34">
        <v>3568391</v>
      </c>
      <c r="DA31" s="58" t="s">
        <v>984</v>
      </c>
    </row>
    <row r="32" spans="1:105" ht="12" customHeight="1" x14ac:dyDescent="0.25">
      <c r="A32" s="28" t="s">
        <v>47</v>
      </c>
      <c r="B32" s="34">
        <v>1776471</v>
      </c>
      <c r="C32" s="34">
        <v>1814286</v>
      </c>
      <c r="D32" s="34">
        <v>1796814</v>
      </c>
      <c r="E32" s="34">
        <v>1827360</v>
      </c>
      <c r="F32" s="34">
        <v>1858474</v>
      </c>
      <c r="G32" s="34">
        <v>1890608</v>
      </c>
      <c r="H32" s="34">
        <v>1915793</v>
      </c>
      <c r="I32" s="34">
        <v>1973104</v>
      </c>
      <c r="J32" s="34">
        <v>2001951</v>
      </c>
      <c r="K32" s="34">
        <v>2112546</v>
      </c>
      <c r="L32" s="34">
        <v>2125728</v>
      </c>
      <c r="M32" s="34">
        <v>2214438</v>
      </c>
      <c r="N32" s="34">
        <v>2310193</v>
      </c>
      <c r="O32" s="34">
        <v>2435473</v>
      </c>
      <c r="P32" s="34">
        <v>2535987</v>
      </c>
      <c r="Q32" s="34">
        <v>2689484</v>
      </c>
      <c r="R32" s="34">
        <v>2704694</v>
      </c>
      <c r="S32" s="34">
        <v>2729676</v>
      </c>
      <c r="T32" s="34">
        <v>2728378</v>
      </c>
      <c r="U32" s="34">
        <v>2745692</v>
      </c>
      <c r="V32" s="34">
        <v>2844193</v>
      </c>
      <c r="W32" s="34">
        <v>2863046</v>
      </c>
      <c r="DA32" s="58" t="s">
        <v>985</v>
      </c>
    </row>
    <row r="33" spans="1:105" ht="12" customHeight="1" x14ac:dyDescent="0.25">
      <c r="A33" s="28" t="s">
        <v>46</v>
      </c>
      <c r="B33" s="34">
        <v>14077</v>
      </c>
      <c r="C33" s="34">
        <v>14363</v>
      </c>
      <c r="D33" s="34">
        <v>14010</v>
      </c>
      <c r="E33" s="34">
        <v>14357</v>
      </c>
      <c r="F33" s="34">
        <v>15146</v>
      </c>
      <c r="G33" s="34">
        <v>15907</v>
      </c>
      <c r="H33" s="34">
        <v>16770</v>
      </c>
      <c r="I33" s="34">
        <v>19373</v>
      </c>
      <c r="J33" s="34">
        <v>21670</v>
      </c>
      <c r="K33" s="34">
        <v>24903</v>
      </c>
      <c r="L33" s="34">
        <v>28426</v>
      </c>
      <c r="M33" s="34">
        <v>36712</v>
      </c>
      <c r="N33" s="34">
        <v>44158</v>
      </c>
      <c r="O33" s="34">
        <v>49619</v>
      </c>
      <c r="P33" s="34">
        <v>58641</v>
      </c>
      <c r="Q33" s="34">
        <v>68593</v>
      </c>
      <c r="R33" s="34">
        <v>79470</v>
      </c>
      <c r="S33" s="34">
        <v>89081</v>
      </c>
      <c r="T33" s="34">
        <v>99402</v>
      </c>
      <c r="U33" s="34">
        <v>109765</v>
      </c>
      <c r="V33" s="34">
        <v>122362</v>
      </c>
      <c r="W33" s="34">
        <v>137591</v>
      </c>
      <c r="DA33" s="58" t="s">
        <v>986</v>
      </c>
    </row>
    <row r="34" spans="1:105" ht="12" customHeight="1" x14ac:dyDescent="0.25">
      <c r="A34" s="28" t="s">
        <v>45</v>
      </c>
      <c r="B34" s="34">
        <v>26222</v>
      </c>
      <c r="C34" s="34">
        <v>35507</v>
      </c>
      <c r="D34" s="34">
        <v>43344</v>
      </c>
      <c r="E34" s="34">
        <v>52053</v>
      </c>
      <c r="F34" s="34">
        <v>60756</v>
      </c>
      <c r="G34" s="34">
        <v>69510</v>
      </c>
      <c r="H34" s="34">
        <v>78051</v>
      </c>
      <c r="I34" s="34">
        <v>88138</v>
      </c>
      <c r="J34" s="34">
        <v>97463</v>
      </c>
      <c r="K34" s="34">
        <v>122883</v>
      </c>
      <c r="L34" s="34">
        <v>127961</v>
      </c>
      <c r="M34" s="34">
        <v>134679</v>
      </c>
      <c r="N34" s="34">
        <v>227803</v>
      </c>
      <c r="O34" s="34">
        <v>265141</v>
      </c>
      <c r="P34" s="34">
        <v>275893</v>
      </c>
      <c r="Q34" s="34">
        <v>278021</v>
      </c>
      <c r="R34" s="34">
        <v>270176</v>
      </c>
      <c r="S34" s="34">
        <v>290891</v>
      </c>
      <c r="T34" s="34">
        <v>375411</v>
      </c>
      <c r="U34" s="34">
        <v>398568</v>
      </c>
      <c r="V34" s="34">
        <v>430938</v>
      </c>
      <c r="W34" s="34">
        <v>479158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779899.58480705076</v>
      </c>
      <c r="C36" s="34">
        <v>859794.47350828547</v>
      </c>
      <c r="D36" s="34">
        <v>911840.54705405596</v>
      </c>
      <c r="E36" s="34">
        <v>1005734.640521345</v>
      </c>
      <c r="F36" s="34">
        <v>1132097.6274311256</v>
      </c>
      <c r="G36" s="34">
        <v>1400987.8974816964</v>
      </c>
      <c r="H36" s="34">
        <v>1652092.5497458836</v>
      </c>
      <c r="I36" s="34">
        <v>1905066.2450000166</v>
      </c>
      <c r="J36" s="34">
        <v>2118130.1223178012</v>
      </c>
      <c r="K36" s="34">
        <v>2370418.9984104866</v>
      </c>
      <c r="L36" s="34">
        <v>2567166.6368042785</v>
      </c>
      <c r="M36" s="34">
        <v>2839877.376105743</v>
      </c>
      <c r="N36" s="34">
        <v>3203030.5427405252</v>
      </c>
      <c r="O36" s="34">
        <v>3541282.0644183573</v>
      </c>
      <c r="P36" s="34">
        <v>3862907.5281922133</v>
      </c>
      <c r="Q36" s="34">
        <v>4482838.4127165759</v>
      </c>
      <c r="R36" s="34">
        <v>4894836.3522742633</v>
      </c>
      <c r="S36" s="34">
        <v>5283846.4189279722</v>
      </c>
      <c r="T36" s="34">
        <v>5650440.6100580851</v>
      </c>
      <c r="U36" s="34">
        <v>5994171.4511455838</v>
      </c>
      <c r="V36" s="34">
        <v>6293022.8524496006</v>
      </c>
      <c r="W36" s="34">
        <v>6554005.7939612512</v>
      </c>
      <c r="DA36" s="58" t="s">
        <v>988</v>
      </c>
    </row>
    <row r="37" spans="1:105" ht="12" customHeight="1" x14ac:dyDescent="0.25">
      <c r="A37" s="28" t="s">
        <v>27</v>
      </c>
      <c r="B37" s="34">
        <v>240557.55696467852</v>
      </c>
      <c r="C37" s="34">
        <v>292933.64239901688</v>
      </c>
      <c r="D37" s="34">
        <v>338965.6674158494</v>
      </c>
      <c r="E37" s="34">
        <v>411070.17472030234</v>
      </c>
      <c r="F37" s="34">
        <v>506640.22408702143</v>
      </c>
      <c r="G37" s="34">
        <v>674036.80699896044</v>
      </c>
      <c r="H37" s="34">
        <v>813729.71970213321</v>
      </c>
      <c r="I37" s="34">
        <v>1056560.1088848871</v>
      </c>
      <c r="J37" s="34">
        <v>1195558.0243466562</v>
      </c>
      <c r="K37" s="34">
        <v>1345389.9832474384</v>
      </c>
      <c r="L37" s="34">
        <v>1482022.0854257366</v>
      </c>
      <c r="M37" s="34">
        <v>1618855.4035102408</v>
      </c>
      <c r="N37" s="34">
        <v>1836895.1179990652</v>
      </c>
      <c r="O37" s="34">
        <v>2032407.9005819096</v>
      </c>
      <c r="P37" s="34">
        <v>2288995.322112109</v>
      </c>
      <c r="Q37" s="34">
        <v>2767691.2719694632</v>
      </c>
      <c r="R37" s="34">
        <v>3181024.5546167172</v>
      </c>
      <c r="S37" s="34">
        <v>3593169.1866399474</v>
      </c>
      <c r="T37" s="34">
        <v>4000690.127853401</v>
      </c>
      <c r="U37" s="34">
        <v>4400058.7694060067</v>
      </c>
      <c r="V37" s="34">
        <v>4774925.4542159447</v>
      </c>
      <c r="W37" s="34">
        <v>5080194.5680496702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28481047.553164952</v>
      </c>
      <c r="C39" s="35">
        <v>29006432.671173707</v>
      </c>
      <c r="D39" s="35">
        <v>28557322.645304516</v>
      </c>
      <c r="E39" s="35">
        <v>28821951.49410947</v>
      </c>
      <c r="F39" s="35">
        <v>29072181.654619321</v>
      </c>
      <c r="G39" s="35">
        <v>29341510.895861611</v>
      </c>
      <c r="H39" s="35">
        <v>29580810.606723312</v>
      </c>
      <c r="I39" s="35">
        <v>30279371.816078048</v>
      </c>
      <c r="J39" s="35">
        <v>30160299.655163847</v>
      </c>
      <c r="K39" s="35">
        <v>30876312.602421068</v>
      </c>
      <c r="L39" s="35">
        <v>31629579.26781084</v>
      </c>
      <c r="M39" s="35">
        <v>31616888.456025735</v>
      </c>
      <c r="N39" s="35">
        <v>33397995.471765749</v>
      </c>
      <c r="O39" s="35">
        <v>35233346.118364617</v>
      </c>
      <c r="P39" s="35">
        <v>36411287.335428648</v>
      </c>
      <c r="Q39" s="35">
        <v>37961684.487624571</v>
      </c>
      <c r="R39" s="35">
        <v>39495401.988674738</v>
      </c>
      <c r="S39" s="35">
        <v>39549940.778633676</v>
      </c>
      <c r="T39" s="35">
        <v>40683707.305870064</v>
      </c>
      <c r="U39" s="35">
        <v>41705056.307848595</v>
      </c>
      <c r="V39" s="35">
        <v>42296000.507629208</v>
      </c>
      <c r="W39" s="35">
        <v>43840315.887268409</v>
      </c>
      <c r="DA39" s="59" t="s">
        <v>990</v>
      </c>
    </row>
    <row r="40" spans="1:105" ht="12" customHeight="1" x14ac:dyDescent="0.25">
      <c r="A40" s="32" t="s">
        <v>25</v>
      </c>
      <c r="B40" s="36">
        <v>364075.83305522235</v>
      </c>
      <c r="C40" s="36">
        <v>375134.28346085653</v>
      </c>
      <c r="D40" s="36">
        <v>388892.35791240598</v>
      </c>
      <c r="E40" s="36">
        <v>416998.76832133834</v>
      </c>
      <c r="F40" s="36">
        <v>450549.38580458547</v>
      </c>
      <c r="G40" s="36">
        <v>491558.30741939304</v>
      </c>
      <c r="H40" s="36">
        <v>537685.49835263239</v>
      </c>
      <c r="I40" s="36">
        <v>607287.58806962054</v>
      </c>
      <c r="J40" s="36">
        <v>668831.55257925845</v>
      </c>
      <c r="K40" s="36">
        <v>770157.89988382137</v>
      </c>
      <c r="L40" s="36">
        <v>889179.00565769058</v>
      </c>
      <c r="M40" s="36">
        <v>984797.92988030543</v>
      </c>
      <c r="N40" s="36">
        <v>1083585.8824693377</v>
      </c>
      <c r="O40" s="36">
        <v>1181317.1496960346</v>
      </c>
      <c r="P40" s="36">
        <v>1258345.8457342568</v>
      </c>
      <c r="Q40" s="36">
        <v>1367607.663408987</v>
      </c>
      <c r="R40" s="36">
        <v>1487068.7595660195</v>
      </c>
      <c r="S40" s="36">
        <v>1602715.7647846693</v>
      </c>
      <c r="T40" s="36">
        <v>1715966.8747173178</v>
      </c>
      <c r="U40" s="36">
        <v>1827216.9426562386</v>
      </c>
      <c r="V40" s="36">
        <v>1926395.1120468604</v>
      </c>
      <c r="W40" s="36">
        <v>1990145.1125021575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160182.78897556197</v>
      </c>
      <c r="D44" s="37">
        <v>77837.456392178312</v>
      </c>
      <c r="E44" s="37">
        <v>152666.14226536267</v>
      </c>
      <c r="F44" s="37">
        <v>154625.88530739443</v>
      </c>
      <c r="G44" s="37">
        <v>157084.72447956167</v>
      </c>
      <c r="H44" s="37">
        <v>147865.69899376202</v>
      </c>
      <c r="I44" s="37">
        <v>193397.84831411298</v>
      </c>
      <c r="J44" s="37">
        <v>151316.21215857659</v>
      </c>
      <c r="K44" s="37">
        <v>166354.83050059155</v>
      </c>
      <c r="L44" s="37">
        <v>174303.74357071426</v>
      </c>
      <c r="M44" s="37">
        <v>172794.99185827607</v>
      </c>
      <c r="N44" s="37">
        <v>273312.61611304665</v>
      </c>
      <c r="O44" s="37">
        <v>294245.65734690707</v>
      </c>
      <c r="P44" s="37">
        <v>249728.1568355388</v>
      </c>
      <c r="Q44" s="37">
        <v>353323.15612011869</v>
      </c>
      <c r="R44" s="37">
        <v>220059.69700902794</v>
      </c>
      <c r="S44" s="37">
        <v>173270.82157956995</v>
      </c>
      <c r="T44" s="37">
        <v>198851.57217969932</v>
      </c>
      <c r="U44" s="37">
        <v>172973.78897556197</v>
      </c>
      <c r="V44" s="37">
        <v>136435.45639217831</v>
      </c>
      <c r="W44" s="37">
        <v>178446.14226536267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145909.18500512326</v>
      </c>
      <c r="D45" s="37">
        <v>92017.742634494556</v>
      </c>
      <c r="E45" s="37">
        <v>141449.3177094555</v>
      </c>
      <c r="F45" s="37">
        <v>143449.14284551353</v>
      </c>
      <c r="G45" s="37">
        <v>145919.45366137405</v>
      </c>
      <c r="H45" s="37">
        <v>140439.48881771555</v>
      </c>
      <c r="I45" s="37">
        <v>174053.49005646165</v>
      </c>
      <c r="J45" s="37">
        <v>147096.70224056183</v>
      </c>
      <c r="K45" s="37">
        <v>230371.37339428649</v>
      </c>
      <c r="L45" s="37">
        <v>134504.75474404101</v>
      </c>
      <c r="M45" s="37">
        <v>211599.10075970646</v>
      </c>
      <c r="N45" s="37">
        <v>220230.66919651628</v>
      </c>
      <c r="O45" s="37">
        <v>251362.7211374701</v>
      </c>
      <c r="P45" s="37">
        <v>228224.52103629848</v>
      </c>
      <c r="Q45" s="37">
        <v>282856.33676098101</v>
      </c>
      <c r="R45" s="37">
        <v>161119.18500512326</v>
      </c>
      <c r="S45" s="37">
        <v>116999.74263449479</v>
      </c>
      <c r="T45" s="37">
        <v>140151.31770945527</v>
      </c>
      <c r="U45" s="37">
        <v>160763.1428455133</v>
      </c>
      <c r="V45" s="37">
        <v>244420.45366137382</v>
      </c>
      <c r="W45" s="37">
        <v>159292.48881771555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1192.9561218324379</v>
      </c>
      <c r="D46" s="37">
        <v>595.34919345278649</v>
      </c>
      <c r="E46" s="37">
        <v>1338.6314263422664</v>
      </c>
      <c r="F46" s="37">
        <v>1825.8890409759733</v>
      </c>
      <c r="G46" s="37">
        <v>1845.21219289291</v>
      </c>
      <c r="H46" s="37">
        <v>1996.6951522905456</v>
      </c>
      <c r="I46" s="37">
        <v>3788.4364918159827</v>
      </c>
      <c r="J46" s="37">
        <v>3536.5392829278317</v>
      </c>
      <c r="K46" s="37">
        <v>4529.1113012199676</v>
      </c>
      <c r="L46" s="37">
        <v>4878.2652411161398</v>
      </c>
      <c r="M46" s="37">
        <v>9703.1189403631834</v>
      </c>
      <c r="N46" s="37">
        <v>8927.7956147699806</v>
      </c>
      <c r="O46" s="37">
        <v>6653.9561218324379</v>
      </c>
      <c r="P46" s="37">
        <v>9617.3491934527847</v>
      </c>
      <c r="Q46" s="37">
        <v>11290.631426342268</v>
      </c>
      <c r="R46" s="37">
        <v>12702.889040975977</v>
      </c>
      <c r="S46" s="37">
        <v>11456.212192892912</v>
      </c>
      <c r="T46" s="37">
        <v>12317.695152290544</v>
      </c>
      <c r="U46" s="37">
        <v>14151.436491815984</v>
      </c>
      <c r="V46" s="37">
        <v>16133.539282927828</v>
      </c>
      <c r="W46" s="37">
        <v>19758.111301219964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10483.47436912332</v>
      </c>
      <c r="D47" s="37">
        <v>9097.6008546833982</v>
      </c>
      <c r="E47" s="37">
        <v>10034.947851509707</v>
      </c>
      <c r="F47" s="37">
        <v>10097.682304387905</v>
      </c>
      <c r="G47" s="37">
        <v>10220.979812183446</v>
      </c>
      <c r="H47" s="37">
        <v>10084.025076451551</v>
      </c>
      <c r="I47" s="37">
        <v>11710.012373302248</v>
      </c>
      <c r="J47" s="37">
        <v>11032.146049725838</v>
      </c>
      <c r="K47" s="37">
        <v>27215.641045647048</v>
      </c>
      <c r="L47" s="37">
        <v>6966.7234430412209</v>
      </c>
      <c r="M47" s="37">
        <v>8704.6310435157502</v>
      </c>
      <c r="N47" s="37">
        <v>95213.613975831977</v>
      </c>
      <c r="O47" s="37">
        <v>39535.935334920068</v>
      </c>
      <c r="P47" s="37">
        <v>13063.871854018769</v>
      </c>
      <c r="Q47" s="37">
        <v>4559.7146116577787</v>
      </c>
      <c r="R47" s="37">
        <v>2638.4743691233452</v>
      </c>
      <c r="S47" s="37">
        <v>29812.600854683405</v>
      </c>
      <c r="T47" s="37">
        <v>94554.947851509729</v>
      </c>
      <c r="U47" s="37">
        <v>33254.682304387912</v>
      </c>
      <c r="V47" s="37">
        <v>42590.979812183417</v>
      </c>
      <c r="W47" s="37">
        <v>58304.025076451537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153957.42320574983</v>
      </c>
      <c r="D49" s="37">
        <v>131827.52032987576</v>
      </c>
      <c r="E49" s="37">
        <v>179836.05175359361</v>
      </c>
      <c r="F49" s="37">
        <v>218941.15504042455</v>
      </c>
      <c r="G49" s="37">
        <v>368617.07853070251</v>
      </c>
      <c r="H49" s="37">
        <v>358532.10012206784</v>
      </c>
      <c r="I49" s="37">
        <v>368696.4054174379</v>
      </c>
      <c r="J49" s="37">
        <v>337722.38791794912</v>
      </c>
      <c r="K49" s="37">
        <v>406246.29929843522</v>
      </c>
      <c r="L49" s="37">
        <v>328575.15872366773</v>
      </c>
      <c r="M49" s="37">
        <v>452546.79105505813</v>
      </c>
      <c r="N49" s="37">
        <v>582094.321675207</v>
      </c>
      <c r="O49" s="37">
        <v>706868.60020853439</v>
      </c>
      <c r="P49" s="37">
        <v>680157.56389592355</v>
      </c>
      <c r="Q49" s="37">
        <v>988627.28994180076</v>
      </c>
      <c r="R49" s="37">
        <v>749720.32747563627</v>
      </c>
      <c r="S49" s="37">
        <v>795256.36595214438</v>
      </c>
      <c r="T49" s="37">
        <v>695169.34985378105</v>
      </c>
      <c r="U49" s="37">
        <v>796277.63214255683</v>
      </c>
      <c r="V49" s="37">
        <v>880945.72297922429</v>
      </c>
      <c r="W49" s="37">
        <v>967851.54172018543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97254.699204787379</v>
      </c>
      <c r="D50" s="37">
        <v>92471.827462965302</v>
      </c>
      <c r="E50" s="37">
        <v>120159.80736935651</v>
      </c>
      <c r="F50" s="37">
        <v>145297.04523425264</v>
      </c>
      <c r="G50" s="37">
        <v>218853.42772759864</v>
      </c>
      <c r="H50" s="37">
        <v>236947.61190796015</v>
      </c>
      <c r="I50" s="37">
        <v>335302.21664571913</v>
      </c>
      <c r="J50" s="37">
        <v>259157.7228311256</v>
      </c>
      <c r="K50" s="37">
        <v>295129.00413503498</v>
      </c>
      <c r="L50" s="37">
        <v>355485.52990589687</v>
      </c>
      <c r="M50" s="37">
        <v>373780.92999246437</v>
      </c>
      <c r="N50" s="37">
        <v>553341.93113454338</v>
      </c>
      <c r="O50" s="37">
        <v>454670.50541396998</v>
      </c>
      <c r="P50" s="37">
        <v>551716.42566523445</v>
      </c>
      <c r="Q50" s="37">
        <v>834181.47976325103</v>
      </c>
      <c r="R50" s="37">
        <v>787114.21263971832</v>
      </c>
      <c r="S50" s="37">
        <v>965486.56315777358</v>
      </c>
      <c r="T50" s="37">
        <v>862191.44662742363</v>
      </c>
      <c r="U50" s="37">
        <v>951085.06721783988</v>
      </c>
      <c r="V50" s="37">
        <v>1209048.1645731889</v>
      </c>
      <c r="W50" s="37">
        <v>1092383.3264734438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7381159.4641019776</v>
      </c>
      <c r="D52" s="38">
        <v>6471750.7374502756</v>
      </c>
      <c r="E52" s="38">
        <v>7324100.3584026396</v>
      </c>
      <c r="F52" s="38">
        <v>7248957.4570307285</v>
      </c>
      <c r="G52" s="38">
        <v>7180891.3390720859</v>
      </c>
      <c r="H52" s="38">
        <v>6874333.1006347351</v>
      </c>
      <c r="I52" s="38">
        <v>7730108.3039489873</v>
      </c>
      <c r="J52" s="38">
        <v>7094715.3767177612</v>
      </c>
      <c r="K52" s="38">
        <v>7886016.7763888426</v>
      </c>
      <c r="L52" s="38">
        <v>7900462.6960726306</v>
      </c>
      <c r="M52" s="38">
        <v>7144960.2188630998</v>
      </c>
      <c r="N52" s="38">
        <v>8159034.493563734</v>
      </c>
      <c r="O52" s="38">
        <v>6627864.2646031156</v>
      </c>
      <c r="P52" s="38">
        <v>6117188.2008518055</v>
      </c>
      <c r="Q52" s="38">
        <v>7353615.857696563</v>
      </c>
      <c r="R52" s="38">
        <v>6275462.3536772914</v>
      </c>
      <c r="S52" s="38">
        <v>3859774.0716840923</v>
      </c>
      <c r="T52" s="38">
        <v>4875267.5592492446</v>
      </c>
      <c r="U52" s="38">
        <v>4446400.5014702007</v>
      </c>
      <c r="V52" s="38">
        <v>3576787.5932810307</v>
      </c>
      <c r="W52" s="38">
        <v>4076373.9559117705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53891.552022118587</v>
      </c>
      <c r="D53" s="39">
        <v>57329.822976315976</v>
      </c>
      <c r="E53" s="39">
        <v>72429.543636689428</v>
      </c>
      <c r="F53" s="39">
        <v>78638.092869020184</v>
      </c>
      <c r="G53" s="39">
        <v>86873.920061930199</v>
      </c>
      <c r="H53" s="39">
        <v>92783.120646667841</v>
      </c>
      <c r="I53" s="39">
        <v>117062.59012306499</v>
      </c>
      <c r="J53" s="39">
        <v>109822.91024345125</v>
      </c>
      <c r="K53" s="39">
        <v>155217.89932668151</v>
      </c>
      <c r="L53" s="39">
        <v>176350.92875018518</v>
      </c>
      <c r="M53" s="39">
        <v>168048.46785930428</v>
      </c>
      <c r="N53" s="39">
        <v>177426.04545805242</v>
      </c>
      <c r="O53" s="39">
        <v>184605.18728862714</v>
      </c>
      <c r="P53" s="39">
        <v>169811.81668489007</v>
      </c>
      <c r="Q53" s="39">
        <v>226324.40779779525</v>
      </c>
      <c r="R53" s="39">
        <v>229284.00640048389</v>
      </c>
      <c r="S53" s="39">
        <v>270864.90454533114</v>
      </c>
      <c r="T53" s="39">
        <v>289602.03868283355</v>
      </c>
      <c r="U53" s="39">
        <v>279298.53579822509</v>
      </c>
      <c r="V53" s="39">
        <v>276604.21484867414</v>
      </c>
      <c r="W53" s="39">
        <v>248355.18774392433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145464.78897556197</v>
      </c>
      <c r="D57" s="37">
        <v>146400.45639217831</v>
      </c>
      <c r="E57" s="37">
        <v>147342.14226536267</v>
      </c>
      <c r="F57" s="37">
        <v>148289.88530739443</v>
      </c>
      <c r="G57" s="37">
        <v>149243.72447956167</v>
      </c>
      <c r="H57" s="37">
        <v>150203.69899376202</v>
      </c>
      <c r="I57" s="37">
        <v>151169.84831411298</v>
      </c>
      <c r="J57" s="37">
        <v>152142.21215857659</v>
      </c>
      <c r="K57" s="37">
        <v>153120.83050059155</v>
      </c>
      <c r="L57" s="37">
        <v>154105.74357071426</v>
      </c>
      <c r="M57" s="37">
        <v>155096.99185827607</v>
      </c>
      <c r="N57" s="37">
        <v>156094.61611304665</v>
      </c>
      <c r="O57" s="37">
        <v>157098.65734690707</v>
      </c>
      <c r="P57" s="37">
        <v>158109.1568355388</v>
      </c>
      <c r="Q57" s="37">
        <v>159126.15612011869</v>
      </c>
      <c r="R57" s="37">
        <v>160149.69700902794</v>
      </c>
      <c r="S57" s="37">
        <v>161179.82157956995</v>
      </c>
      <c r="T57" s="37">
        <v>162216.57217969932</v>
      </c>
      <c r="U57" s="37">
        <v>160182.78897556197</v>
      </c>
      <c r="V57" s="37">
        <v>77837.456392178312</v>
      </c>
      <c r="W57" s="37">
        <v>152666.14226536267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108094.18500512326</v>
      </c>
      <c r="D58" s="37">
        <v>109489.74263449456</v>
      </c>
      <c r="E58" s="37">
        <v>110903.3177094555</v>
      </c>
      <c r="F58" s="37">
        <v>112335.14284551353</v>
      </c>
      <c r="G58" s="37">
        <v>113785.45366137405</v>
      </c>
      <c r="H58" s="37">
        <v>115254.48881771555</v>
      </c>
      <c r="I58" s="37">
        <v>116742.49005646165</v>
      </c>
      <c r="J58" s="37">
        <v>118249.70224056207</v>
      </c>
      <c r="K58" s="37">
        <v>119776.37339428626</v>
      </c>
      <c r="L58" s="37">
        <v>121322.75474404078</v>
      </c>
      <c r="M58" s="37">
        <v>122889.10075970646</v>
      </c>
      <c r="N58" s="37">
        <v>124475.66919651628</v>
      </c>
      <c r="O58" s="37">
        <v>126082.7211374701</v>
      </c>
      <c r="P58" s="37">
        <v>127710.52103629848</v>
      </c>
      <c r="Q58" s="37">
        <v>129359.33676098101</v>
      </c>
      <c r="R58" s="37">
        <v>145909.18500512326</v>
      </c>
      <c r="S58" s="37">
        <v>92017.742634494789</v>
      </c>
      <c r="T58" s="37">
        <v>141449.31770945527</v>
      </c>
      <c r="U58" s="37">
        <v>143449.1428455133</v>
      </c>
      <c r="V58" s="37">
        <v>145919.45366137382</v>
      </c>
      <c r="W58" s="37">
        <v>140439.48881771555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906.95612183243793</v>
      </c>
      <c r="D59" s="37">
        <v>948.34919345278649</v>
      </c>
      <c r="E59" s="37">
        <v>991.63142634226642</v>
      </c>
      <c r="F59" s="37">
        <v>1036.8890409759733</v>
      </c>
      <c r="G59" s="37">
        <v>1084.2121928929118</v>
      </c>
      <c r="H59" s="37">
        <v>1133.6951522905438</v>
      </c>
      <c r="I59" s="37">
        <v>1185.4364918159845</v>
      </c>
      <c r="J59" s="37">
        <v>1239.5392829278317</v>
      </c>
      <c r="K59" s="37">
        <v>1296.1113012199676</v>
      </c>
      <c r="L59" s="37">
        <v>1355.2652411161398</v>
      </c>
      <c r="M59" s="37">
        <v>1417.118940363187</v>
      </c>
      <c r="N59" s="37">
        <v>1481.7956147699806</v>
      </c>
      <c r="O59" s="37">
        <v>1192.9561218324379</v>
      </c>
      <c r="P59" s="37">
        <v>595.34919345278468</v>
      </c>
      <c r="Q59" s="37">
        <v>1338.6314263422682</v>
      </c>
      <c r="R59" s="37">
        <v>1825.889040975977</v>
      </c>
      <c r="S59" s="37">
        <v>1845.2121928929118</v>
      </c>
      <c r="T59" s="37">
        <v>1996.6951522905438</v>
      </c>
      <c r="U59" s="37">
        <v>3788.4364918159845</v>
      </c>
      <c r="V59" s="37">
        <v>3536.539282927828</v>
      </c>
      <c r="W59" s="37">
        <v>4529.1113012199639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1198.4743691233161</v>
      </c>
      <c r="D60" s="37">
        <v>1260.6008546833982</v>
      </c>
      <c r="E60" s="37">
        <v>1325.9478515097071</v>
      </c>
      <c r="F60" s="37">
        <v>1394.6823043879049</v>
      </c>
      <c r="G60" s="37">
        <v>1466.9798121834465</v>
      </c>
      <c r="H60" s="37">
        <v>1543.0250764515513</v>
      </c>
      <c r="I60" s="37">
        <v>1623.0123733022483</v>
      </c>
      <c r="J60" s="37">
        <v>1707.1460497258377</v>
      </c>
      <c r="K60" s="37">
        <v>1795.6410456470476</v>
      </c>
      <c r="L60" s="37">
        <v>1888.7234430412209</v>
      </c>
      <c r="M60" s="37">
        <v>1986.6310435157502</v>
      </c>
      <c r="N60" s="37">
        <v>2089.6139758319769</v>
      </c>
      <c r="O60" s="37">
        <v>2197.9353349200683</v>
      </c>
      <c r="P60" s="37">
        <v>2311.8718540187692</v>
      </c>
      <c r="Q60" s="37">
        <v>2431.7146116577787</v>
      </c>
      <c r="R60" s="37">
        <v>10483.474369123345</v>
      </c>
      <c r="S60" s="37">
        <v>9097.6008546834346</v>
      </c>
      <c r="T60" s="37">
        <v>10034.947851509729</v>
      </c>
      <c r="U60" s="37">
        <v>10097.682304387912</v>
      </c>
      <c r="V60" s="37">
        <v>10220.979812183417</v>
      </c>
      <c r="W60" s="37">
        <v>10084.025076451537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74062.534504515119</v>
      </c>
      <c r="D62" s="37">
        <v>79781.446784105268</v>
      </c>
      <c r="E62" s="37">
        <v>85941.958286304725</v>
      </c>
      <c r="F62" s="37">
        <v>92578.168130643899</v>
      </c>
      <c r="G62" s="37">
        <v>99726.808480131673</v>
      </c>
      <c r="H62" s="37">
        <v>107427.44785788073</v>
      </c>
      <c r="I62" s="37">
        <v>115722.71016330482</v>
      </c>
      <c r="J62" s="37">
        <v>124658.51060016453</v>
      </c>
      <c r="K62" s="37">
        <v>153957.42320575006</v>
      </c>
      <c r="L62" s="37">
        <v>131827.52032987587</v>
      </c>
      <c r="M62" s="37">
        <v>179836.05175359361</v>
      </c>
      <c r="N62" s="37">
        <v>218941.15504042478</v>
      </c>
      <c r="O62" s="37">
        <v>368617.07853070227</v>
      </c>
      <c r="P62" s="37">
        <v>358532.10012206761</v>
      </c>
      <c r="Q62" s="37">
        <v>368696.40541743767</v>
      </c>
      <c r="R62" s="37">
        <v>337722.38791794889</v>
      </c>
      <c r="S62" s="37">
        <v>406246.29929843545</v>
      </c>
      <c r="T62" s="37">
        <v>328575.1587236682</v>
      </c>
      <c r="U62" s="37">
        <v>452546.79105505813</v>
      </c>
      <c r="V62" s="37">
        <v>582094.32167520747</v>
      </c>
      <c r="W62" s="37">
        <v>706868.60020853486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44878.61377044901</v>
      </c>
      <c r="D63" s="37">
        <v>46439.802446132759</v>
      </c>
      <c r="E63" s="37">
        <v>48055.300064903568</v>
      </c>
      <c r="F63" s="37">
        <v>49726.995867533493</v>
      </c>
      <c r="G63" s="37">
        <v>51456.84481565957</v>
      </c>
      <c r="H63" s="37">
        <v>97254.699204787379</v>
      </c>
      <c r="I63" s="37">
        <v>92471.82746296539</v>
      </c>
      <c r="J63" s="37">
        <v>120159.80736935651</v>
      </c>
      <c r="K63" s="37">
        <v>145297.0452342527</v>
      </c>
      <c r="L63" s="37">
        <v>218853.4277275987</v>
      </c>
      <c r="M63" s="37">
        <v>236947.61190796015</v>
      </c>
      <c r="N63" s="37">
        <v>335302.21664571902</v>
      </c>
      <c r="O63" s="37">
        <v>259157.7228311256</v>
      </c>
      <c r="P63" s="37">
        <v>295129.00413503498</v>
      </c>
      <c r="Q63" s="37">
        <v>355485.5299058971</v>
      </c>
      <c r="R63" s="37">
        <v>373780.92999246437</v>
      </c>
      <c r="S63" s="37">
        <v>553341.93113454338</v>
      </c>
      <c r="T63" s="37">
        <v>454670.50541396998</v>
      </c>
      <c r="U63" s="37">
        <v>551716.42566523422</v>
      </c>
      <c r="V63" s="37">
        <v>834181.4797632508</v>
      </c>
      <c r="W63" s="37">
        <v>787114.21263971832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6855774.3460932225</v>
      </c>
      <c r="D65" s="38">
        <v>6920860.7633194625</v>
      </c>
      <c r="E65" s="38">
        <v>7059471.5095976852</v>
      </c>
      <c r="F65" s="38">
        <v>6998727.2965208739</v>
      </c>
      <c r="G65" s="38">
        <v>6911562.0978297964</v>
      </c>
      <c r="H65" s="38">
        <v>6635033.3897730373</v>
      </c>
      <c r="I65" s="38">
        <v>7031547.0945942514</v>
      </c>
      <c r="J65" s="38">
        <v>7213787.5376319662</v>
      </c>
      <c r="K65" s="38">
        <v>7170003.8291316256</v>
      </c>
      <c r="L65" s="38">
        <v>7147196.0306828581</v>
      </c>
      <c r="M65" s="38">
        <v>7157651.0306482017</v>
      </c>
      <c r="N65" s="38">
        <v>6377927.4778237194</v>
      </c>
      <c r="O65" s="38">
        <v>4792513.6180042475</v>
      </c>
      <c r="P65" s="38">
        <v>4939246.983787775</v>
      </c>
      <c r="Q65" s="38">
        <v>5803218.70550064</v>
      </c>
      <c r="R65" s="38">
        <v>4741744.8526271209</v>
      </c>
      <c r="S65" s="38">
        <v>3805235.2817251533</v>
      </c>
      <c r="T65" s="38">
        <v>3741501.0320128575</v>
      </c>
      <c r="U65" s="38">
        <v>3425051.4994916692</v>
      </c>
      <c r="V65" s="38">
        <v>2985843.3935004175</v>
      </c>
      <c r="W65" s="38">
        <v>2532058.5762725696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42833.101616484404</v>
      </c>
      <c r="D66" s="39">
        <v>43571.748524766532</v>
      </c>
      <c r="E66" s="39">
        <v>44323.133227757062</v>
      </c>
      <c r="F66" s="39">
        <v>45087.475385773054</v>
      </c>
      <c r="G66" s="39">
        <v>45864.998447122693</v>
      </c>
      <c r="H66" s="39">
        <v>46655.929713428486</v>
      </c>
      <c r="I66" s="39">
        <v>47460.500406076899</v>
      </c>
      <c r="J66" s="39">
        <v>48278.945733813336</v>
      </c>
      <c r="K66" s="39">
        <v>53891.552022118587</v>
      </c>
      <c r="L66" s="39">
        <v>57329.822976315976</v>
      </c>
      <c r="M66" s="39">
        <v>72429.543636689428</v>
      </c>
      <c r="N66" s="39">
        <v>78638.0928690203</v>
      </c>
      <c r="O66" s="39">
        <v>86873.920061930316</v>
      </c>
      <c r="P66" s="39">
        <v>92783.1206466679</v>
      </c>
      <c r="Q66" s="39">
        <v>117062.59012306505</v>
      </c>
      <c r="R66" s="39">
        <v>109822.91024345136</v>
      </c>
      <c r="S66" s="39">
        <v>155217.89932668139</v>
      </c>
      <c r="T66" s="39">
        <v>176350.92875018506</v>
      </c>
      <c r="U66" s="39">
        <v>168048.46785930428</v>
      </c>
      <c r="V66" s="39">
        <v>177426.04545805207</v>
      </c>
      <c r="W66" s="39">
        <v>184605.18728862726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8759.9999999999945</v>
      </c>
      <c r="D70" s="40">
        <v>8759.9999999999891</v>
      </c>
      <c r="E70" s="40">
        <v>8759.9999999999982</v>
      </c>
      <c r="F70" s="40">
        <v>8759.9999999999927</v>
      </c>
      <c r="G70" s="40">
        <v>8759.9999999999964</v>
      </c>
      <c r="H70" s="40">
        <v>8759.9999999999927</v>
      </c>
      <c r="I70" s="40">
        <v>8759.9999999999964</v>
      </c>
      <c r="J70" s="40">
        <v>8759.9999999999909</v>
      </c>
      <c r="K70" s="40">
        <v>8759.9999999999964</v>
      </c>
      <c r="L70" s="40">
        <v>8759.9999999999945</v>
      </c>
      <c r="M70" s="40">
        <v>8759.9999999999945</v>
      </c>
      <c r="N70" s="40">
        <v>8759.9999999999964</v>
      </c>
      <c r="O70" s="40">
        <v>8759.9999999999945</v>
      </c>
      <c r="P70" s="40">
        <v>8759.9999999999909</v>
      </c>
      <c r="Q70" s="40">
        <v>8759.9999999999964</v>
      </c>
      <c r="R70" s="40">
        <v>8759.9999999999909</v>
      </c>
      <c r="S70" s="40">
        <v>8759.9999999999982</v>
      </c>
      <c r="T70" s="40">
        <v>8759.9999999999927</v>
      </c>
      <c r="U70" s="40">
        <v>8759.9999999999945</v>
      </c>
      <c r="V70" s="40">
        <v>8759.9999999999945</v>
      </c>
      <c r="W70" s="40">
        <v>8759.9999999999945</v>
      </c>
      <c r="DA70" s="58" t="s">
        <v>1008</v>
      </c>
    </row>
    <row r="71" spans="1:105" ht="12" customHeight="1" x14ac:dyDescent="0.25">
      <c r="A71" s="28" t="s">
        <v>47</v>
      </c>
      <c r="B71" s="40">
        <v>389.32622015603988</v>
      </c>
      <c r="C71" s="40">
        <v>386.98407260175691</v>
      </c>
      <c r="D71" s="40">
        <v>387.37274094914898</v>
      </c>
      <c r="E71" s="40">
        <v>388.58399367434851</v>
      </c>
      <c r="F71" s="40">
        <v>389.68892944878468</v>
      </c>
      <c r="G71" s="40">
        <v>390.69193019374927</v>
      </c>
      <c r="H71" s="40">
        <v>391.92316085188293</v>
      </c>
      <c r="I71" s="40">
        <v>391.28947826051871</v>
      </c>
      <c r="J71" s="40">
        <v>390.01775464345212</v>
      </c>
      <c r="K71" s="40">
        <v>388.84853316067364</v>
      </c>
      <c r="L71" s="40">
        <v>387.98429822579192</v>
      </c>
      <c r="M71" s="40">
        <v>387.7881993544836</v>
      </c>
      <c r="N71" s="40">
        <v>386.33113010890412</v>
      </c>
      <c r="O71" s="40">
        <v>384.94924859148796</v>
      </c>
      <c r="P71" s="40">
        <v>381.33443634005181</v>
      </c>
      <c r="Q71" s="40">
        <v>379.465713191899</v>
      </c>
      <c r="R71" s="40">
        <v>378.9181038446859</v>
      </c>
      <c r="S71" s="40">
        <v>377.74069973472297</v>
      </c>
      <c r="T71" s="40">
        <v>373.54550806897868</v>
      </c>
      <c r="U71" s="40">
        <v>363.01921401423181</v>
      </c>
      <c r="V71" s="40">
        <v>360.76568935857335</v>
      </c>
      <c r="W71" s="40">
        <v>361.12723021618302</v>
      </c>
      <c r="DA71" s="58" t="s">
        <v>1009</v>
      </c>
    </row>
    <row r="72" spans="1:105" ht="12" customHeight="1" x14ac:dyDescent="0.25">
      <c r="A72" s="28" t="s">
        <v>46</v>
      </c>
      <c r="B72" s="40">
        <v>267.83745188986398</v>
      </c>
      <c r="C72" s="40">
        <v>266.07701474491148</v>
      </c>
      <c r="D72" s="40">
        <v>263.35243986302311</v>
      </c>
      <c r="E72" s="40">
        <v>262.98301270471433</v>
      </c>
      <c r="F72" s="40">
        <v>259.8312215705937</v>
      </c>
      <c r="G72" s="40">
        <v>256.58837670314904</v>
      </c>
      <c r="H72" s="40">
        <v>252.7050130070194</v>
      </c>
      <c r="I72" s="40">
        <v>248.50324105540162</v>
      </c>
      <c r="J72" s="40">
        <v>244.66624874058817</v>
      </c>
      <c r="K72" s="40">
        <v>240.38658198159212</v>
      </c>
      <c r="L72" s="40">
        <v>236.14258787883551</v>
      </c>
      <c r="M72" s="40">
        <v>234.62060539496434</v>
      </c>
      <c r="N72" s="40">
        <v>234.18546652889196</v>
      </c>
      <c r="O72" s="40">
        <v>235.63431676494113</v>
      </c>
      <c r="P72" s="40">
        <v>236.29600483446174</v>
      </c>
      <c r="Q72" s="40">
        <v>234.42212298495522</v>
      </c>
      <c r="R72" s="40">
        <v>236.26960598116264</v>
      </c>
      <c r="S72" s="40">
        <v>236.76977612632339</v>
      </c>
      <c r="T72" s="40">
        <v>234.73016843931794</v>
      </c>
      <c r="U72" s="40">
        <v>229.48832757370664</v>
      </c>
      <c r="V72" s="40">
        <v>226.60383035338697</v>
      </c>
      <c r="W72" s="40">
        <v>227.41269367377473</v>
      </c>
      <c r="DA72" s="58" t="s">
        <v>1010</v>
      </c>
    </row>
    <row r="73" spans="1:105" ht="12" customHeight="1" x14ac:dyDescent="0.25">
      <c r="A73" s="28" t="s">
        <v>45</v>
      </c>
      <c r="B73" s="40">
        <v>451.46370426592699</v>
      </c>
      <c r="C73" s="40">
        <v>451.90518915041162</v>
      </c>
      <c r="D73" s="40">
        <v>451.75900620108928</v>
      </c>
      <c r="E73" s="40">
        <v>452.13439983441504</v>
      </c>
      <c r="F73" s="40">
        <v>452.51907400960891</v>
      </c>
      <c r="G73" s="40">
        <v>453.23833555322409</v>
      </c>
      <c r="H73" s="40">
        <v>453.84353309862388</v>
      </c>
      <c r="I73" s="40">
        <v>453.58754021869959</v>
      </c>
      <c r="J73" s="40">
        <v>452.58257818760489</v>
      </c>
      <c r="K73" s="40">
        <v>450.25924261178318</v>
      </c>
      <c r="L73" s="40">
        <v>449.49202024821301</v>
      </c>
      <c r="M73" s="40">
        <v>450.37332361471721</v>
      </c>
      <c r="N73" s="40">
        <v>450.29691615192701</v>
      </c>
      <c r="O73" s="40">
        <v>451.27975826365457</v>
      </c>
      <c r="P73" s="40">
        <v>450.54583325832937</v>
      </c>
      <c r="Q73" s="40">
        <v>450.11304153405706</v>
      </c>
      <c r="R73" s="40">
        <v>447.8544735825264</v>
      </c>
      <c r="S73" s="40">
        <v>450.47251769016771</v>
      </c>
      <c r="T73" s="40">
        <v>452.20253822069162</v>
      </c>
      <c r="U73" s="40">
        <v>445.66295290874223</v>
      </c>
      <c r="V73" s="40">
        <v>461.21249027427922</v>
      </c>
      <c r="W73" s="40">
        <v>489.87751674636866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1298.9440802218555</v>
      </c>
      <c r="C75" s="40">
        <v>1325.8341206713458</v>
      </c>
      <c r="D75" s="40">
        <v>1348.5977801303866</v>
      </c>
      <c r="E75" s="40">
        <v>1368.1564423824293</v>
      </c>
      <c r="F75" s="40">
        <v>1385.2095168949377</v>
      </c>
      <c r="G75" s="40">
        <v>1399.601938610944</v>
      </c>
      <c r="H75" s="40">
        <v>1412.3823630327859</v>
      </c>
      <c r="I75" s="40">
        <v>1421.0378613099142</v>
      </c>
      <c r="J75" s="40">
        <v>1427.5978591613068</v>
      </c>
      <c r="K75" s="40">
        <v>1427.6278067675451</v>
      </c>
      <c r="L75" s="40">
        <v>1430.0720728792617</v>
      </c>
      <c r="M75" s="40">
        <v>1436.0615447259534</v>
      </c>
      <c r="N75" s="40">
        <v>1434.0280751017383</v>
      </c>
      <c r="O75" s="40">
        <v>1434.4014973406299</v>
      </c>
      <c r="P75" s="40">
        <v>1429.6024086352584</v>
      </c>
      <c r="Q75" s="40">
        <v>1428.1488786301143</v>
      </c>
      <c r="R75" s="40">
        <v>1447.8380578765782</v>
      </c>
      <c r="S75" s="40">
        <v>1549.3060541169912</v>
      </c>
      <c r="T75" s="40">
        <v>1513.1090081780158</v>
      </c>
      <c r="U75" s="40">
        <v>1505.4696553289859</v>
      </c>
      <c r="V75" s="40">
        <v>1610.8066726306295</v>
      </c>
      <c r="W75" s="40">
        <v>1749.1875080839477</v>
      </c>
      <c r="DA75" s="58" t="s">
        <v>1012</v>
      </c>
    </row>
    <row r="76" spans="1:105" ht="12" customHeight="1" x14ac:dyDescent="0.25">
      <c r="A76" s="28" t="s">
        <v>27</v>
      </c>
      <c r="B76" s="40">
        <v>512.2316294939136</v>
      </c>
      <c r="C76" s="40">
        <v>531.44804804976252</v>
      </c>
      <c r="D76" s="40">
        <v>549.4901462523809</v>
      </c>
      <c r="E76" s="40">
        <v>566.7341361769727</v>
      </c>
      <c r="F76" s="40">
        <v>583.32829091504016</v>
      </c>
      <c r="G76" s="40">
        <v>599.20979849841831</v>
      </c>
      <c r="H76" s="40">
        <v>618.83968818761116</v>
      </c>
      <c r="I76" s="40">
        <v>637.05334895441479</v>
      </c>
      <c r="J76" s="40">
        <v>650.69407952615268</v>
      </c>
      <c r="K76" s="40">
        <v>657.56549563506189</v>
      </c>
      <c r="L76" s="40">
        <v>665.80189765301816</v>
      </c>
      <c r="M76" s="40">
        <v>670.67983331989763</v>
      </c>
      <c r="N76" s="40">
        <v>675.46322882022457</v>
      </c>
      <c r="O76" s="40">
        <v>685.6577305089063</v>
      </c>
      <c r="P76" s="40">
        <v>700.2149233180412</v>
      </c>
      <c r="Q76" s="40">
        <v>721.49079620057603</v>
      </c>
      <c r="R76" s="40">
        <v>738.15571825299355</v>
      </c>
      <c r="S76" s="40">
        <v>797.0202937339069</v>
      </c>
      <c r="T76" s="40">
        <v>784.46229947678137</v>
      </c>
      <c r="U76" s="40">
        <v>784.75057220404722</v>
      </c>
      <c r="V76" s="40">
        <v>843.81690658342973</v>
      </c>
      <c r="W76" s="40">
        <v>912.24934497025106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446.09571431695531</v>
      </c>
      <c r="C78" s="41">
        <v>450.44897055967749</v>
      </c>
      <c r="D78" s="41">
        <v>454.20839107072254</v>
      </c>
      <c r="E78" s="41">
        <v>457.64630388486768</v>
      </c>
      <c r="F78" s="41">
        <v>461.07995804509034</v>
      </c>
      <c r="G78" s="41">
        <v>464.32042833272828</v>
      </c>
      <c r="H78" s="41">
        <v>467.62100983818726</v>
      </c>
      <c r="I78" s="41">
        <v>469.97819010220104</v>
      </c>
      <c r="J78" s="41">
        <v>472.46920603023619</v>
      </c>
      <c r="K78" s="41">
        <v>472.95101048167726</v>
      </c>
      <c r="L78" s="41">
        <v>474.67894753375481</v>
      </c>
      <c r="M78" s="41">
        <v>478.32042708057668</v>
      </c>
      <c r="N78" s="41">
        <v>478.68405078546948</v>
      </c>
      <c r="O78" s="41">
        <v>480.28867453647041</v>
      </c>
      <c r="P78" s="41">
        <v>482.29097395185772</v>
      </c>
      <c r="Q78" s="41">
        <v>483.25687130614079</v>
      </c>
      <c r="R78" s="41">
        <v>485.58170432758163</v>
      </c>
      <c r="S78" s="41">
        <v>514.84733327617698</v>
      </c>
      <c r="T78" s="41">
        <v>503.34708849263518</v>
      </c>
      <c r="U78" s="41">
        <v>501.15018637699677</v>
      </c>
      <c r="V78" s="41">
        <v>536.03344249186762</v>
      </c>
      <c r="W78" s="41">
        <v>578.02309715923798</v>
      </c>
      <c r="DA78" s="59" t="s">
        <v>1014</v>
      </c>
    </row>
    <row r="79" spans="1:105" ht="12" customHeight="1" x14ac:dyDescent="0.25">
      <c r="A79" s="32" t="s">
        <v>25</v>
      </c>
      <c r="B79" s="42">
        <v>30.356936046561717</v>
      </c>
      <c r="C79" s="42">
        <v>30.899261584852912</v>
      </c>
      <c r="D79" s="42">
        <v>31.35059711641658</v>
      </c>
      <c r="E79" s="42">
        <v>31.734983599699703</v>
      </c>
      <c r="F79" s="42">
        <v>32.078930086259966</v>
      </c>
      <c r="G79" s="42">
        <v>32.373069106476621</v>
      </c>
      <c r="H79" s="42">
        <v>32.638133368145496</v>
      </c>
      <c r="I79" s="42">
        <v>32.806664618288515</v>
      </c>
      <c r="J79" s="42">
        <v>32.956098604270963</v>
      </c>
      <c r="K79" s="42">
        <v>32.939103200607818</v>
      </c>
      <c r="L79" s="42">
        <v>32.984492982515007</v>
      </c>
      <c r="M79" s="42">
        <v>33.39092161935254</v>
      </c>
      <c r="N79" s="42">
        <v>33.545930641618099</v>
      </c>
      <c r="O79" s="42">
        <v>33.766091070880762</v>
      </c>
      <c r="P79" s="42">
        <v>33.994012358329385</v>
      </c>
      <c r="Q79" s="42">
        <v>34.129658034735542</v>
      </c>
      <c r="R79" s="42">
        <v>34.668476417253196</v>
      </c>
      <c r="S79" s="42">
        <v>37.251811385591495</v>
      </c>
      <c r="T79" s="42">
        <v>36.523672392732117</v>
      </c>
      <c r="U79" s="42">
        <v>36.162024030621623</v>
      </c>
      <c r="V79" s="42">
        <v>38.593644957981226</v>
      </c>
      <c r="W79" s="42">
        <v>41.830171900416978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58.312992124346565</v>
      </c>
      <c r="C83" s="29">
        <v>57.714418462327608</v>
      </c>
      <c r="D83" s="29">
        <v>57.352786413508291</v>
      </c>
      <c r="E83" s="29">
        <v>56.605157784785668</v>
      </c>
      <c r="F83" s="29">
        <v>55.780274159752445</v>
      </c>
      <c r="G83" s="29">
        <v>54.8729654227784</v>
      </c>
      <c r="H83" s="29">
        <v>53.935188470493593</v>
      </c>
      <c r="I83" s="29">
        <v>52.683458782532618</v>
      </c>
      <c r="J83" s="29">
        <v>51.569075027228365</v>
      </c>
      <c r="K83" s="29">
        <v>50.278995903820608</v>
      </c>
      <c r="L83" s="29">
        <v>48.840205642809501</v>
      </c>
      <c r="M83" s="29">
        <v>47.347148766631712</v>
      </c>
      <c r="N83" s="29">
        <v>45.326571323783078</v>
      </c>
      <c r="O83" s="29">
        <v>43.253181346273131</v>
      </c>
      <c r="P83" s="29">
        <v>41.412785160463066</v>
      </c>
      <c r="Q83" s="29">
        <v>39.176774670865086</v>
      </c>
      <c r="R83" s="29">
        <v>37.498652533944188</v>
      </c>
      <c r="S83" s="29">
        <v>35.968296192114266</v>
      </c>
      <c r="T83" s="29">
        <v>34.357346574924819</v>
      </c>
      <c r="U83" s="29">
        <v>33.298448769617011</v>
      </c>
      <c r="V83" s="29">
        <v>32.716278973301478</v>
      </c>
      <c r="W83" s="29">
        <v>31.830040726099348</v>
      </c>
      <c r="DA83" s="58" t="s">
        <v>1016</v>
      </c>
    </row>
    <row r="84" spans="1:105" ht="12" customHeight="1" x14ac:dyDescent="0.25">
      <c r="A84" s="28" t="s">
        <v>47</v>
      </c>
      <c r="B84" s="29">
        <v>952.48062642155912</v>
      </c>
      <c r="C84" s="29">
        <v>939.66009378210742</v>
      </c>
      <c r="D84" s="29">
        <v>928.2895736855055</v>
      </c>
      <c r="E84" s="29">
        <v>908.65328751308425</v>
      </c>
      <c r="F84" s="29">
        <v>887.94126032687177</v>
      </c>
      <c r="G84" s="29">
        <v>866.32460397889975</v>
      </c>
      <c r="H84" s="29">
        <v>844.68638721654315</v>
      </c>
      <c r="I84" s="29">
        <v>818.62864082981912</v>
      </c>
      <c r="J84" s="29">
        <v>794.25294145287512</v>
      </c>
      <c r="K84" s="29">
        <v>759.09439637619414</v>
      </c>
      <c r="L84" s="29">
        <v>732.0940740211488</v>
      </c>
      <c r="M84" s="29">
        <v>695.80637378410097</v>
      </c>
      <c r="N84" s="29">
        <v>660.16611551067251</v>
      </c>
      <c r="O84" s="29">
        <v>623.98706351320459</v>
      </c>
      <c r="P84" s="29">
        <v>591.47384855133555</v>
      </c>
      <c r="Q84" s="29">
        <v>558.82734870272895</v>
      </c>
      <c r="R84" s="29">
        <v>539.16118567813885</v>
      </c>
      <c r="S84" s="29">
        <v>528.14066901745252</v>
      </c>
      <c r="T84" s="29">
        <v>514.37163906136891</v>
      </c>
      <c r="U84" s="29">
        <v>500.4688575312108</v>
      </c>
      <c r="V84" s="29">
        <v>484.84103934575256</v>
      </c>
      <c r="W84" s="29">
        <v>472.9905451141218</v>
      </c>
      <c r="DA84" s="58" t="s">
        <v>1017</v>
      </c>
    </row>
    <row r="85" spans="1:105" ht="12" customHeight="1" x14ac:dyDescent="0.25">
      <c r="A85" s="28" t="s">
        <v>46</v>
      </c>
      <c r="B85" s="29">
        <v>2093.8672267690777</v>
      </c>
      <c r="C85" s="29">
        <v>2089.3540846810365</v>
      </c>
      <c r="D85" s="29">
        <v>2085.1276751408077</v>
      </c>
      <c r="E85" s="29">
        <v>2074.800555816681</v>
      </c>
      <c r="F85" s="29">
        <v>2060.0212501280739</v>
      </c>
      <c r="G85" s="29">
        <v>2046.4192569467091</v>
      </c>
      <c r="H85" s="29">
        <v>2032.8056732764931</v>
      </c>
      <c r="I85" s="29">
        <v>2008.6844993670531</v>
      </c>
      <c r="J85" s="29">
        <v>1985.6461406657027</v>
      </c>
      <c r="K85" s="29">
        <v>1954.170550711023</v>
      </c>
      <c r="L85" s="29">
        <v>1918.8699907476143</v>
      </c>
      <c r="M85" s="29">
        <v>1851.9482984856875</v>
      </c>
      <c r="N85" s="29">
        <v>1791.7854673197601</v>
      </c>
      <c r="O85" s="29">
        <v>1739.5246863858417</v>
      </c>
      <c r="P85" s="29">
        <v>1661.1514404245236</v>
      </c>
      <c r="Q85" s="29">
        <v>1566.1952968057551</v>
      </c>
      <c r="R85" s="29">
        <v>1476.2030808421996</v>
      </c>
      <c r="S85" s="29">
        <v>1408.9027059462226</v>
      </c>
      <c r="T85" s="29">
        <v>1348.959900249132</v>
      </c>
      <c r="U85" s="29">
        <v>1282.8206284039636</v>
      </c>
      <c r="V85" s="29">
        <v>1225.1562400917712</v>
      </c>
      <c r="W85" s="29">
        <v>1167.3737459076497</v>
      </c>
      <c r="DA85" s="58" t="s">
        <v>1018</v>
      </c>
    </row>
    <row r="86" spans="1:105" ht="12" customHeight="1" x14ac:dyDescent="0.25">
      <c r="A86" s="28" t="s">
        <v>45</v>
      </c>
      <c r="B86" s="29">
        <v>816.19852877790061</v>
      </c>
      <c r="C86" s="29">
        <v>799.05841164474703</v>
      </c>
      <c r="D86" s="29">
        <v>785.22290907021238</v>
      </c>
      <c r="E86" s="29">
        <v>770.06501520661163</v>
      </c>
      <c r="F86" s="29">
        <v>755.07300358781924</v>
      </c>
      <c r="G86" s="29">
        <v>741.50233138155681</v>
      </c>
      <c r="H86" s="29">
        <v>728.98636632731734</v>
      </c>
      <c r="I86" s="29">
        <v>716.24222279629885</v>
      </c>
      <c r="J86" s="29">
        <v>704.34181052829513</v>
      </c>
      <c r="K86" s="29">
        <v>683.46757121211942</v>
      </c>
      <c r="L86" s="29">
        <v>677.37906032863509</v>
      </c>
      <c r="M86" s="29">
        <v>670.02944510396514</v>
      </c>
      <c r="N86" s="29">
        <v>634.2163668459624</v>
      </c>
      <c r="O86" s="29">
        <v>625.06410357914194</v>
      </c>
      <c r="P86" s="29">
        <v>621.41508071525107</v>
      </c>
      <c r="Q86" s="29">
        <v>619.04557835125343</v>
      </c>
      <c r="R86" s="29">
        <v>613.2211572161923</v>
      </c>
      <c r="S86" s="29">
        <v>604.80346096124276</v>
      </c>
      <c r="T86" s="29">
        <v>590.52595267199933</v>
      </c>
      <c r="U86" s="29">
        <v>584.80107134487457</v>
      </c>
      <c r="V86" s="29">
        <v>578.5575153609966</v>
      </c>
      <c r="W86" s="29">
        <v>572.0860268589928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454.44023576984091</v>
      </c>
      <c r="C88" s="29">
        <v>448.92495998824239</v>
      </c>
      <c r="D88" s="29">
        <v>443.09399861976277</v>
      </c>
      <c r="E88" s="29">
        <v>434.97329834641283</v>
      </c>
      <c r="F88" s="29">
        <v>425.49880983364574</v>
      </c>
      <c r="G88" s="29">
        <v>412.21628448250908</v>
      </c>
      <c r="H88" s="29">
        <v>399.50711781974445</v>
      </c>
      <c r="I88" s="29">
        <v>386.18009891530477</v>
      </c>
      <c r="J88" s="29">
        <v>373.07346489134864</v>
      </c>
      <c r="K88" s="29">
        <v>358.22787744007667</v>
      </c>
      <c r="L88" s="29">
        <v>346.69647300815376</v>
      </c>
      <c r="M88" s="29">
        <v>330.00133091982138</v>
      </c>
      <c r="N88" s="29">
        <v>310.9686222867295</v>
      </c>
      <c r="O88" s="29">
        <v>286.23790499031333</v>
      </c>
      <c r="P88" s="29">
        <v>263.73154506338233</v>
      </c>
      <c r="Q88" s="29">
        <v>237.96376802426019</v>
      </c>
      <c r="R88" s="29">
        <v>219.71658680783685</v>
      </c>
      <c r="S88" s="29">
        <v>203.59240644802128</v>
      </c>
      <c r="T88" s="29">
        <v>192.30762327543934</v>
      </c>
      <c r="U88" s="29">
        <v>181.09163251472265</v>
      </c>
      <c r="V88" s="29">
        <v>170.06718242108724</v>
      </c>
      <c r="W88" s="29">
        <v>160.69674049990766</v>
      </c>
      <c r="DA88" s="58" t="s">
        <v>1020</v>
      </c>
    </row>
    <row r="89" spans="1:105" ht="12" customHeight="1" x14ac:dyDescent="0.25">
      <c r="A89" s="28" t="s">
        <v>27</v>
      </c>
      <c r="B89" s="29">
        <v>406.55229771857472</v>
      </c>
      <c r="C89" s="29">
        <v>396.30583059447133</v>
      </c>
      <c r="D89" s="29">
        <v>386.05973827987987</v>
      </c>
      <c r="E89" s="29">
        <v>373.8234789501339</v>
      </c>
      <c r="F89" s="29">
        <v>360.7776841300236</v>
      </c>
      <c r="G89" s="29">
        <v>345.56421464788218</v>
      </c>
      <c r="H89" s="29">
        <v>331.91042465575299</v>
      </c>
      <c r="I89" s="29">
        <v>317.96238928356019</v>
      </c>
      <c r="J89" s="29">
        <v>305.82024889627877</v>
      </c>
      <c r="K89" s="29">
        <v>292.17328188302434</v>
      </c>
      <c r="L89" s="29">
        <v>274.77250572250898</v>
      </c>
      <c r="M89" s="29">
        <v>258.8326509313618</v>
      </c>
      <c r="N89" s="29">
        <v>239.74978528042553</v>
      </c>
      <c r="O89" s="29">
        <v>226.66033344791362</v>
      </c>
      <c r="P89" s="29">
        <v>214.2976618391736</v>
      </c>
      <c r="Q89" s="29">
        <v>202.3966944524843</v>
      </c>
      <c r="R89" s="29">
        <v>194.99983604591677</v>
      </c>
      <c r="S89" s="29">
        <v>188.4125814614757</v>
      </c>
      <c r="T89" s="29">
        <v>185.41194361085684</v>
      </c>
      <c r="U89" s="29">
        <v>183.27542170287094</v>
      </c>
      <c r="V89" s="29">
        <v>181.59392038442755</v>
      </c>
      <c r="W89" s="29">
        <v>180.02403121692652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75.512203827690485</v>
      </c>
      <c r="C91" s="31">
        <v>75.168981238491995</v>
      </c>
      <c r="D91" s="31">
        <v>74.845743442879296</v>
      </c>
      <c r="E91" s="31">
        <v>74.423894306013224</v>
      </c>
      <c r="F91" s="31">
        <v>73.918323551696361</v>
      </c>
      <c r="G91" s="31">
        <v>73.471117608917467</v>
      </c>
      <c r="H91" s="31">
        <v>72.97388053143392</v>
      </c>
      <c r="I91" s="31">
        <v>72.210329572063287</v>
      </c>
      <c r="J91" s="31">
        <v>71.477552235927092</v>
      </c>
      <c r="K91" s="31">
        <v>70.121127361487211</v>
      </c>
      <c r="L91" s="31">
        <v>67.989680544245232</v>
      </c>
      <c r="M91" s="31">
        <v>64.709726473940151</v>
      </c>
      <c r="N91" s="31">
        <v>61.449120251390909</v>
      </c>
      <c r="O91" s="31">
        <v>58.270633612533764</v>
      </c>
      <c r="P91" s="31">
        <v>55.207571614944754</v>
      </c>
      <c r="Q91" s="31">
        <v>51.083755176028816</v>
      </c>
      <c r="R91" s="31">
        <v>47.040542140276045</v>
      </c>
      <c r="S91" s="31">
        <v>44.01921902447679</v>
      </c>
      <c r="T91" s="31">
        <v>40.126223623525291</v>
      </c>
      <c r="U91" s="31">
        <v>36.390514304388446</v>
      </c>
      <c r="V91" s="31">
        <v>33.349211338174761</v>
      </c>
      <c r="W91" s="31">
        <v>30.490235992050454</v>
      </c>
      <c r="DA91" s="59" t="s">
        <v>1022</v>
      </c>
    </row>
    <row r="92" spans="1:105" ht="12" customHeight="1" x14ac:dyDescent="0.25">
      <c r="A92" s="32" t="s">
        <v>25</v>
      </c>
      <c r="B92" s="33">
        <v>11611.986762678514</v>
      </c>
      <c r="C92" s="33">
        <v>11504.036128712822</v>
      </c>
      <c r="D92" s="33">
        <v>11396.599325679179</v>
      </c>
      <c r="E92" s="33">
        <v>11279.891884117254</v>
      </c>
      <c r="F92" s="33">
        <v>11172.579774693713</v>
      </c>
      <c r="G92" s="33">
        <v>11075.311616059951</v>
      </c>
      <c r="H92" s="33">
        <v>10989.322921797193</v>
      </c>
      <c r="I92" s="33">
        <v>10909.946748693206</v>
      </c>
      <c r="J92" s="33">
        <v>10814.190879443122</v>
      </c>
      <c r="K92" s="33">
        <v>10724.937456418462</v>
      </c>
      <c r="L92" s="33">
        <v>10547.862957576486</v>
      </c>
      <c r="M92" s="33">
        <v>10348.531537945919</v>
      </c>
      <c r="N92" s="33">
        <v>10089.959019890519</v>
      </c>
      <c r="O92" s="33">
        <v>9807.2410766052053</v>
      </c>
      <c r="P92" s="33">
        <v>9510.9022387523692</v>
      </c>
      <c r="Q92" s="33">
        <v>9144.7060820601164</v>
      </c>
      <c r="R92" s="33">
        <v>8836.2234515549062</v>
      </c>
      <c r="S92" s="33">
        <v>8496.8019369777066</v>
      </c>
      <c r="T92" s="33">
        <v>8197.7332543274533</v>
      </c>
      <c r="U92" s="33">
        <v>7956.8445118616155</v>
      </c>
      <c r="V92" s="33">
        <v>7761.9094956447343</v>
      </c>
      <c r="W92" s="33">
        <v>7604.802957970428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47.919885752984499</v>
      </c>
      <c r="D96" s="29">
        <v>46.237021085060434</v>
      </c>
      <c r="E96" s="29">
        <v>44.968892789571022</v>
      </c>
      <c r="F96" s="29">
        <v>43.709298600341036</v>
      </c>
      <c r="G96" s="29">
        <v>42.405538605897718</v>
      </c>
      <c r="H96" s="29">
        <v>41.054295773518298</v>
      </c>
      <c r="I96" s="29">
        <v>39.415227520031017</v>
      </c>
      <c r="J96" s="29">
        <v>37.934383626607641</v>
      </c>
      <c r="K96" s="29">
        <v>36.182670343932813</v>
      </c>
      <c r="L96" s="29">
        <v>34.230573202868221</v>
      </c>
      <c r="M96" s="29">
        <v>32.955425214348665</v>
      </c>
      <c r="N96" s="29">
        <v>31.877585469004899</v>
      </c>
      <c r="O96" s="29">
        <v>30.579727313517783</v>
      </c>
      <c r="P96" s="29">
        <v>29.438171095704401</v>
      </c>
      <c r="Q96" s="29">
        <v>27.743959574810763</v>
      </c>
      <c r="R96" s="29">
        <v>27.004137379905959</v>
      </c>
      <c r="S96" s="29">
        <v>26.525711803321045</v>
      </c>
      <c r="T96" s="29">
        <v>26.075069047913509</v>
      </c>
      <c r="U96" s="29">
        <v>25.588802061823952</v>
      </c>
      <c r="V96" s="29">
        <v>25.563688364804083</v>
      </c>
      <c r="W96" s="29">
        <v>25.476641933383981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793.06562537495984</v>
      </c>
      <c r="D97" s="29">
        <v>732.88483139273683</v>
      </c>
      <c r="E97" s="29">
        <v>693.5786791379843</v>
      </c>
      <c r="F97" s="29">
        <v>674.63715489527408</v>
      </c>
      <c r="G97" s="29">
        <v>658.19134327726101</v>
      </c>
      <c r="H97" s="29">
        <v>641.85443432792249</v>
      </c>
      <c r="I97" s="29">
        <v>621.59131618120171</v>
      </c>
      <c r="J97" s="29">
        <v>594.48358658570396</v>
      </c>
      <c r="K97" s="29">
        <v>554.10979920249531</v>
      </c>
      <c r="L97" s="29">
        <v>506.81193138042954</v>
      </c>
      <c r="M97" s="29">
        <v>480.32666620967825</v>
      </c>
      <c r="N97" s="29">
        <v>467.01818545987391</v>
      </c>
      <c r="O97" s="29">
        <v>456.24846571015274</v>
      </c>
      <c r="P97" s="29">
        <v>446.52582397809135</v>
      </c>
      <c r="Q97" s="29">
        <v>446.1610649736736</v>
      </c>
      <c r="R97" s="29">
        <v>440.81882545469671</v>
      </c>
      <c r="S97" s="29">
        <v>434.4051666757498</v>
      </c>
      <c r="T97" s="29">
        <v>427.06402564170276</v>
      </c>
      <c r="U97" s="29">
        <v>419.92956183957062</v>
      </c>
      <c r="V97" s="29">
        <v>412.77671958979954</v>
      </c>
      <c r="W97" s="29">
        <v>410.27613507926452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2039.5297212865096</v>
      </c>
      <c r="D98" s="29">
        <v>1997.0856082917583</v>
      </c>
      <c r="E98" s="29">
        <v>1980.8420328477678</v>
      </c>
      <c r="F98" s="29">
        <v>1963.0318025017882</v>
      </c>
      <c r="G98" s="29">
        <v>1962.6499636855426</v>
      </c>
      <c r="H98" s="29">
        <v>1959.0207051068448</v>
      </c>
      <c r="I98" s="29">
        <v>1928.5634854389477</v>
      </c>
      <c r="J98" s="29">
        <v>1897.3740162298134</v>
      </c>
      <c r="K98" s="29">
        <v>1843.5498217390407</v>
      </c>
      <c r="L98" s="29">
        <v>1787.2817843321279</v>
      </c>
      <c r="M98" s="29">
        <v>1691.228004473048</v>
      </c>
      <c r="N98" s="29">
        <v>1594.5279910849736</v>
      </c>
      <c r="O98" s="29">
        <v>1446.4901839314282</v>
      </c>
      <c r="P98" s="29">
        <v>1277.5941959841443</v>
      </c>
      <c r="Q98" s="29">
        <v>1122.1754827716509</v>
      </c>
      <c r="R98" s="29">
        <v>1060.2393717337404</v>
      </c>
      <c r="S98" s="29">
        <v>1031.2403924019789</v>
      </c>
      <c r="T98" s="29">
        <v>1014.3470062229143</v>
      </c>
      <c r="U98" s="29">
        <v>991.11737280726902</v>
      </c>
      <c r="V98" s="29">
        <v>980.18785827642148</v>
      </c>
      <c r="W98" s="29">
        <v>964.52516460385402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758.14581479985543</v>
      </c>
      <c r="D99" s="29">
        <v>735.5164749828848</v>
      </c>
      <c r="E99" s="29">
        <v>710.68920905014761</v>
      </c>
      <c r="F99" s="29">
        <v>686.2326032355603</v>
      </c>
      <c r="G99" s="29">
        <v>671.55581352578417</v>
      </c>
      <c r="H99" s="29">
        <v>656.05773200601675</v>
      </c>
      <c r="I99" s="29">
        <v>645.1523896856404</v>
      </c>
      <c r="J99" s="29">
        <v>626.57609043038792</v>
      </c>
      <c r="K99" s="29">
        <v>617.47137336299465</v>
      </c>
      <c r="L99" s="29">
        <v>607.62131804736634</v>
      </c>
      <c r="M99" s="29">
        <v>595.34735102263551</v>
      </c>
      <c r="N99" s="29">
        <v>587.55290232383845</v>
      </c>
      <c r="O99" s="29">
        <v>582.95527504114398</v>
      </c>
      <c r="P99" s="29">
        <v>581.82565380342294</v>
      </c>
      <c r="Q99" s="29">
        <v>580.81743903288032</v>
      </c>
      <c r="R99" s="29">
        <v>575.32143140162555</v>
      </c>
      <c r="S99" s="29">
        <v>568.40661385002454</v>
      </c>
      <c r="T99" s="29">
        <v>559.35501218380182</v>
      </c>
      <c r="U99" s="29">
        <v>550.97245049320952</v>
      </c>
      <c r="V99" s="29">
        <v>542.44780621472864</v>
      </c>
      <c r="W99" s="29">
        <v>538.77721963487716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423.63948879608023</v>
      </c>
      <c r="D101" s="29">
        <v>411.93048182000638</v>
      </c>
      <c r="E101" s="29">
        <v>403.10117370946534</v>
      </c>
      <c r="F101" s="29">
        <v>394.21425256991398</v>
      </c>
      <c r="G101" s="29">
        <v>382.84636061418854</v>
      </c>
      <c r="H101" s="29">
        <v>366.30489125954716</v>
      </c>
      <c r="I101" s="29">
        <v>347.8878335121808</v>
      </c>
      <c r="J101" s="29">
        <v>329.17366397512473</v>
      </c>
      <c r="K101" s="29">
        <v>305.6137788775834</v>
      </c>
      <c r="L101" s="29">
        <v>289.67870394212031</v>
      </c>
      <c r="M101" s="29">
        <v>264.34353543418115</v>
      </c>
      <c r="N101" s="29">
        <v>249.42419061496551</v>
      </c>
      <c r="O101" s="29">
        <v>224.55498944136505</v>
      </c>
      <c r="P101" s="29">
        <v>200.62038700987253</v>
      </c>
      <c r="Q101" s="29">
        <v>178.27501302498248</v>
      </c>
      <c r="R101" s="29">
        <v>159.91687515231393</v>
      </c>
      <c r="S101" s="29">
        <v>156.46368069161471</v>
      </c>
      <c r="T101" s="29">
        <v>152.55710367113258</v>
      </c>
      <c r="U101" s="29">
        <v>148.81657275722253</v>
      </c>
      <c r="V101" s="29">
        <v>147.49010458047167</v>
      </c>
      <c r="W101" s="29">
        <v>146.40837755331364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375.68967657093106</v>
      </c>
      <c r="D102" s="29">
        <v>363.89347655068298</v>
      </c>
      <c r="E102" s="29">
        <v>352.39469456652853</v>
      </c>
      <c r="F102" s="29">
        <v>339.53497316961841</v>
      </c>
      <c r="G102" s="29">
        <v>324.68493800667954</v>
      </c>
      <c r="H102" s="29">
        <v>311.03906413227645</v>
      </c>
      <c r="I102" s="29">
        <v>296.7797099445724</v>
      </c>
      <c r="J102" s="29">
        <v>277.91243788991812</v>
      </c>
      <c r="K102" s="29">
        <v>260.20682996786485</v>
      </c>
      <c r="L102" s="29">
        <v>239.64499136550734</v>
      </c>
      <c r="M102" s="29">
        <v>228.72669580692724</v>
      </c>
      <c r="N102" s="29">
        <v>218.47877841073398</v>
      </c>
      <c r="O102" s="29">
        <v>202.99138777673147</v>
      </c>
      <c r="P102" s="29">
        <v>193.31430183596999</v>
      </c>
      <c r="Q102" s="29">
        <v>185.61374200130322</v>
      </c>
      <c r="R102" s="29">
        <v>185.0066694655855</v>
      </c>
      <c r="S102" s="29">
        <v>183.94091788417637</v>
      </c>
      <c r="T102" s="29">
        <v>182.17722733963473</v>
      </c>
      <c r="U102" s="29">
        <v>180.11172252997946</v>
      </c>
      <c r="V102" s="29">
        <v>178.24794625719895</v>
      </c>
      <c r="W102" s="29">
        <v>176.75210434142645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74.163409918924415</v>
      </c>
      <c r="D104" s="31">
        <v>74.108197514010158</v>
      </c>
      <c r="E104" s="31">
        <v>73.786348850632692</v>
      </c>
      <c r="F104" s="31">
        <v>73.16011096055017</v>
      </c>
      <c r="G104" s="31">
        <v>72.75848320926174</v>
      </c>
      <c r="H104" s="31">
        <v>71.872327397582552</v>
      </c>
      <c r="I104" s="31">
        <v>70.689176812099106</v>
      </c>
      <c r="J104" s="31">
        <v>70.196020478881991</v>
      </c>
      <c r="K104" s="31">
        <v>67.292811576215712</v>
      </c>
      <c r="L104" s="31">
        <v>63.231238343720499</v>
      </c>
      <c r="M104" s="31">
        <v>56.51545399605871</v>
      </c>
      <c r="N104" s="31">
        <v>55.619039502536133</v>
      </c>
      <c r="O104" s="31">
        <v>49.602008987464224</v>
      </c>
      <c r="P104" s="31">
        <v>46.04506413297841</v>
      </c>
      <c r="Q104" s="31">
        <v>40.779068889102263</v>
      </c>
      <c r="R104" s="31">
        <v>33.131714665226944</v>
      </c>
      <c r="S104" s="31">
        <v>26.21306117036055</v>
      </c>
      <c r="T104" s="31">
        <v>20.470880343316541</v>
      </c>
      <c r="U104" s="31">
        <v>16.291060295470295</v>
      </c>
      <c r="V104" s="31">
        <v>14.441227388249247</v>
      </c>
      <c r="W104" s="31">
        <v>13.493816007904313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10860.552034926661</v>
      </c>
      <c r="D105" s="33">
        <v>10857.291522552085</v>
      </c>
      <c r="E105" s="33">
        <v>10856.485287189862</v>
      </c>
      <c r="F105" s="33">
        <v>10855.465450189233</v>
      </c>
      <c r="G105" s="33">
        <v>10854.192270336627</v>
      </c>
      <c r="H105" s="33">
        <v>10846.867090158514</v>
      </c>
      <c r="I105" s="33">
        <v>10829.987413998238</v>
      </c>
      <c r="J105" s="33">
        <v>10635.406628657141</v>
      </c>
      <c r="K105" s="33">
        <v>10387.431114629186</v>
      </c>
      <c r="L105" s="33">
        <v>9875.1370460202997</v>
      </c>
      <c r="M105" s="33">
        <v>9512.758043273232</v>
      </c>
      <c r="N105" s="33">
        <v>8994.0448645293636</v>
      </c>
      <c r="O105" s="33">
        <v>8640.4460319188511</v>
      </c>
      <c r="P105" s="33">
        <v>8179.3390548520701</v>
      </c>
      <c r="Q105" s="33">
        <v>7980.3684957655996</v>
      </c>
      <c r="R105" s="33">
        <v>7857.9970132690187</v>
      </c>
      <c r="S105" s="33">
        <v>7716.7686519487788</v>
      </c>
      <c r="T105" s="33">
        <v>7564.0692900906342</v>
      </c>
      <c r="U105" s="33">
        <v>7413.024197679455</v>
      </c>
      <c r="V105" s="33">
        <v>7264.5358079244661</v>
      </c>
      <c r="W105" s="33">
        <v>7155.9933976446719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0.99561957687818914</v>
      </c>
      <c r="C109" s="43">
        <f>C31/RES_summary!C$6</f>
        <v>1.0025408907139437</v>
      </c>
      <c r="D109" s="43">
        <f>D31/RES_summary!D$6</f>
        <v>1.0092058490344926</v>
      </c>
      <c r="E109" s="43">
        <f>E31/RES_summary!E$6</f>
        <v>1.0158565828776114</v>
      </c>
      <c r="F109" s="43">
        <f>F31/RES_summary!F$6</f>
        <v>1.0225927011661002</v>
      </c>
      <c r="G109" s="43">
        <f>G31/RES_summary!G$6</f>
        <v>1.0294776369660938</v>
      </c>
      <c r="H109" s="43">
        <f>H31/RES_summary!H$6</f>
        <v>1.0365784939066853</v>
      </c>
      <c r="I109" s="43">
        <f>I31/RES_summary!I$6</f>
        <v>1.0440212939441815</v>
      </c>
      <c r="J109" s="43">
        <f>J31/RES_summary!J$6</f>
        <v>1.0520582382297716</v>
      </c>
      <c r="K109" s="43">
        <f>K31/RES_summary!K$6</f>
        <v>1.0650103632115362</v>
      </c>
      <c r="L109" s="43">
        <f>L31/RES_summary!L$6</f>
        <v>1.074000013019542</v>
      </c>
      <c r="M109" s="43">
        <f>M31/RES_summary!M$6</f>
        <v>1.0897375507049072</v>
      </c>
      <c r="N109" s="43">
        <f>N31/RES_summary!N$6</f>
        <v>1.0968587012572211</v>
      </c>
      <c r="O109" s="43">
        <f>O31/RES_summary!O$6</f>
        <v>1.1256139298277064</v>
      </c>
      <c r="P109" s="43">
        <f>P31/RES_summary!P$6</f>
        <v>1.1369277080980724</v>
      </c>
      <c r="Q109" s="43">
        <f>Q31/RES_summary!Q$6</f>
        <v>1.1489998575105764</v>
      </c>
      <c r="R109" s="43">
        <f>R31/RES_summary!R$6</f>
        <v>1.1654251908524316</v>
      </c>
      <c r="S109" s="43">
        <f>S31/RES_summary!S$6</f>
        <v>1.1689047559894428</v>
      </c>
      <c r="T109" s="43">
        <f>T31/RES_summary!T$6</f>
        <v>1.1743013928671588</v>
      </c>
      <c r="U109" s="43">
        <f>U31/RES_summary!U$6</f>
        <v>1.1800784932174531</v>
      </c>
      <c r="V109" s="43">
        <f>V31/RES_summary!V$6</f>
        <v>1.1920000376852</v>
      </c>
      <c r="W109" s="43">
        <f>W31/RES_summary!W$6</f>
        <v>1.1990001139059701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0.63931109461274893</v>
      </c>
      <c r="C110" s="43">
        <f>C32/RES_summary!C$6</f>
        <v>0.65397963538632786</v>
      </c>
      <c r="D110" s="43">
        <f>D32/RES_summary!D$6</f>
        <v>0.66846629327390794</v>
      </c>
      <c r="E110" s="43">
        <f>E32/RES_summary!E$6</f>
        <v>0.68297000158468657</v>
      </c>
      <c r="F110" s="43">
        <f>F32/RES_summary!F$6</f>
        <v>0.69757850354649598</v>
      </c>
      <c r="G110" s="43">
        <f>G32/RES_summary!G$6</f>
        <v>0.71236762324329739</v>
      </c>
      <c r="H110" s="43">
        <f>H32/RES_summary!H$6</f>
        <v>0.72745868491939758</v>
      </c>
      <c r="I110" s="43">
        <f>I32/RES_summary!I$6</f>
        <v>0.74310517227418493</v>
      </c>
      <c r="J110" s="43">
        <f>J32/RES_summary!J$6</f>
        <v>0.76000001518518712</v>
      </c>
      <c r="K110" s="43">
        <f>K32/RES_summary!K$6</f>
        <v>0.80800003977759738</v>
      </c>
      <c r="L110" s="43">
        <f>L32/RES_summary!L$6</f>
        <v>0.81400014321496139</v>
      </c>
      <c r="M110" s="43">
        <f>M32/RES_summary!M$6</f>
        <v>0.85499998841692582</v>
      </c>
      <c r="N110" s="43">
        <f>N32/RES_summary!N$6</f>
        <v>0.86200009104348518</v>
      </c>
      <c r="O110" s="43">
        <f>O32/RES_summary!O$6</f>
        <v>0.89100008597304103</v>
      </c>
      <c r="P110" s="43">
        <f>P32/RES_summary!P$6</f>
        <v>0.90999996770488289</v>
      </c>
      <c r="Q110" s="43">
        <f>Q32/RES_summary!Q$6</f>
        <v>0.91900005911431715</v>
      </c>
      <c r="R110" s="43">
        <f>R32/RES_summary!R$6</f>
        <v>0.92099991384867264</v>
      </c>
      <c r="S110" s="43">
        <f>S32/RES_summary!S$6</f>
        <v>0.92899998128166161</v>
      </c>
      <c r="T110" s="43">
        <f>T32/RES_summary!T$6</f>
        <v>0.92300005175932653</v>
      </c>
      <c r="U110" s="43">
        <f>U32/RES_summary!U$6</f>
        <v>0.9299999966128758</v>
      </c>
      <c r="V110" s="43">
        <f>V32/RES_summary!V$6</f>
        <v>0.95699984084732481</v>
      </c>
      <c r="W110" s="43">
        <f>W32/RES_summary!W$6</f>
        <v>0.9620000947536389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5.0659888502900792E-3</v>
      </c>
      <c r="C111" s="43">
        <f>C33/RES_summary!C$6</f>
        <v>5.1773036351787025E-3</v>
      </c>
      <c r="D111" s="43">
        <f>D33/RES_summary!D$6</f>
        <v>5.2121214375931233E-3</v>
      </c>
      <c r="E111" s="43">
        <f>E33/RES_summary!E$6</f>
        <v>5.3658831936516859E-3</v>
      </c>
      <c r="F111" s="43">
        <f>F33/RES_summary!F$6</f>
        <v>5.6850534442317874E-3</v>
      </c>
      <c r="G111" s="43">
        <f>G33/RES_summary!G$6</f>
        <v>5.9936442577896275E-3</v>
      </c>
      <c r="H111" s="43">
        <f>H33/RES_summary!H$6</f>
        <v>6.3678498387342974E-3</v>
      </c>
      <c r="I111" s="43">
        <f>I33/RES_summary!I$6</f>
        <v>7.2962076517344172E-3</v>
      </c>
      <c r="J111" s="43">
        <f>J33/RES_summary!J$6</f>
        <v>8.2265751404819627E-3</v>
      </c>
      <c r="K111" s="43">
        <f>K33/RES_summary!K$6</f>
        <v>9.5248221769284585E-3</v>
      </c>
      <c r="L111" s="43">
        <f>L33/RES_summary!L$6</f>
        <v>1.0885102925223027E-2</v>
      </c>
      <c r="M111" s="43">
        <f>M33/RES_summary!M$6</f>
        <v>1.4174593993944369E-2</v>
      </c>
      <c r="N111" s="43">
        <f>N33/RES_summary!N$6</f>
        <v>1.6476632047754548E-2</v>
      </c>
      <c r="O111" s="43">
        <f>O33/RES_summary!O$6</f>
        <v>1.8152750314167444E-2</v>
      </c>
      <c r="P111" s="43">
        <f>P33/RES_summary!P$6</f>
        <v>2.1042421789300197E-2</v>
      </c>
      <c r="Q111" s="43">
        <f>Q33/RES_summary!Q$6</f>
        <v>2.3438314210022577E-2</v>
      </c>
      <c r="R111" s="43">
        <f>R33/RES_summary!R$6</f>
        <v>2.7061051325419444E-2</v>
      </c>
      <c r="S111" s="43">
        <f>S33/RES_summary!S$6</f>
        <v>3.0317241801793217E-2</v>
      </c>
      <c r="T111" s="43">
        <f>T33/RES_summary!T$6</f>
        <v>3.3627324052965014E-2</v>
      </c>
      <c r="U111" s="43">
        <f>U33/RES_summary!U$6</f>
        <v>3.7178769369693436E-2</v>
      </c>
      <c r="V111" s="43">
        <f>V33/RES_summary!V$6</f>
        <v>4.11717540004354E-2</v>
      </c>
      <c r="W111" s="43">
        <f>W33/RES_summary!W$6</f>
        <v>4.6231375617872689E-2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9.436695292484653E-3</v>
      </c>
      <c r="C112" s="43">
        <f>C34/RES_summary!C$6</f>
        <v>1.2798894393531308E-2</v>
      </c>
      <c r="D112" s="43">
        <f>D34/RES_summary!D$6</f>
        <v>1.6125209963671401E-2</v>
      </c>
      <c r="E112" s="43">
        <f>E34/RES_summary!E$6</f>
        <v>1.9454643580076005E-2</v>
      </c>
      <c r="F112" s="43">
        <f>F34/RES_summary!F$6</f>
        <v>2.2804774003548561E-2</v>
      </c>
      <c r="G112" s="43">
        <f>G34/RES_summary!G$6</f>
        <v>2.6190872720120512E-2</v>
      </c>
      <c r="H112" s="43">
        <f>H34/RES_summary!H$6</f>
        <v>2.9637271780742436E-2</v>
      </c>
      <c r="I112" s="43">
        <f>I34/RES_summary!I$6</f>
        <v>3.3194298766766536E-2</v>
      </c>
      <c r="J112" s="43">
        <f>J34/RES_summary!J$6</f>
        <v>3.6999847388869106E-2</v>
      </c>
      <c r="K112" s="43">
        <f>K34/RES_summary!K$6</f>
        <v>4.6999908588021513E-2</v>
      </c>
      <c r="L112" s="43">
        <f>L34/RES_summary!L$6</f>
        <v>4.8999811982497143E-2</v>
      </c>
      <c r="M112" s="43">
        <f>M34/RES_summary!M$6</f>
        <v>5.1999894980127304E-2</v>
      </c>
      <c r="N112" s="43">
        <f>N34/RES_summary!N$6</f>
        <v>8.4999914180321323E-2</v>
      </c>
      <c r="O112" s="43">
        <f>O34/RES_summary!O$6</f>
        <v>9.6999906710104389E-2</v>
      </c>
      <c r="P112" s="43">
        <f>P34/RES_summary!P$6</f>
        <v>9.8999963757701939E-2</v>
      </c>
      <c r="Q112" s="43">
        <f>Q34/RES_summary!Q$6</f>
        <v>9.5000124720958215E-2</v>
      </c>
      <c r="R112" s="43">
        <f>R34/RES_summary!R$6</f>
        <v>9.2000083086655637E-2</v>
      </c>
      <c r="S112" s="43">
        <f>S34/RES_summary!S$6</f>
        <v>9.8999930231647951E-2</v>
      </c>
      <c r="T112" s="43">
        <f>T34/RES_summary!T$6</f>
        <v>0.12700013430361209</v>
      </c>
      <c r="U112" s="43">
        <f>U34/RES_summary!U$6</f>
        <v>0.13499993395107707</v>
      </c>
      <c r="V112" s="43">
        <f>V34/RES_summary!V$6</f>
        <v>0.14499986372762483</v>
      </c>
      <c r="W112" s="43">
        <f>W34/RES_summary!W$6</f>
        <v>0.16099987265379742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0.28066794068184847</v>
      </c>
      <c r="C114" s="43">
        <f>C36/RES_summary!C$6</f>
        <v>0.30992251292912376</v>
      </c>
      <c r="D114" s="43">
        <f>D36/RES_summary!D$6</f>
        <v>0.33923081106117675</v>
      </c>
      <c r="E114" s="43">
        <f>E36/RES_summary!E$6</f>
        <v>0.37589013058764398</v>
      </c>
      <c r="F114" s="43">
        <f>F36/RES_summary!F$6</f>
        <v>0.42493301967740366</v>
      </c>
      <c r="G114" s="43">
        <f>G36/RES_summary!G$6</f>
        <v>0.52788225730646465</v>
      </c>
      <c r="H114" s="43">
        <f>H36/RES_summary!H$6</f>
        <v>0.62732720789943108</v>
      </c>
      <c r="I114" s="43">
        <f>I36/RES_summary!I$6</f>
        <v>0.71748097423373125</v>
      </c>
      <c r="J114" s="43">
        <f>J36/RES_summary!J$6</f>
        <v>0.8041050580787098</v>
      </c>
      <c r="K114" s="43">
        <f>K36/RES_summary!K$6</f>
        <v>0.90663050414298463</v>
      </c>
      <c r="L114" s="43">
        <f>L36/RES_summary!L$6</f>
        <v>0.9830392270390913</v>
      </c>
      <c r="M114" s="43">
        <f>M36/RES_summary!M$6</f>
        <v>1.0964836783309806</v>
      </c>
      <c r="N114" s="43">
        <f>N36/RES_summary!N$6</f>
        <v>1.1951437042088677</v>
      </c>
      <c r="O114" s="43">
        <f>O36/RES_summary!O$6</f>
        <v>1.2955522906029115</v>
      </c>
      <c r="P114" s="43">
        <f>P36/RES_summary!P$6</f>
        <v>1.3861450101683737</v>
      </c>
      <c r="Q114" s="43">
        <f>Q36/RES_summary!Q$6</f>
        <v>1.5317915132740947</v>
      </c>
      <c r="R114" s="43">
        <f>R36/RES_summary!R$6</f>
        <v>1.6667851737564203</v>
      </c>
      <c r="S114" s="43">
        <f>S36/RES_summary!S$6</f>
        <v>1.798269547110815</v>
      </c>
      <c r="T114" s="43">
        <f>T36/RES_summary!T$6</f>
        <v>1.9115228811941063</v>
      </c>
      <c r="U114" s="43">
        <f>U36/RES_summary!U$6</f>
        <v>2.0303003502440875</v>
      </c>
      <c r="V114" s="43">
        <f>V36/RES_summary!V$6</f>
        <v>2.1174448668718493</v>
      </c>
      <c r="W114" s="43">
        <f>W36/RES_summary!W$6</f>
        <v>2.2021840357460625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8.6571137418205713E-2</v>
      </c>
      <c r="C115" s="43">
        <f>C37/RES_summary!C$6</f>
        <v>0.10559120042181773</v>
      </c>
      <c r="D115" s="43">
        <f>D37/RES_summary!D$6</f>
        <v>0.12610494088124266</v>
      </c>
      <c r="E115" s="43">
        <f>E37/RES_summary!E$6</f>
        <v>0.15363617343060057</v>
      </c>
      <c r="F115" s="43">
        <f>F37/RES_summary!F$6</f>
        <v>0.19016748652662657</v>
      </c>
      <c r="G115" s="43">
        <f>G37/RES_summary!G$6</f>
        <v>0.2539722661600663</v>
      </c>
      <c r="H115" s="43">
        <f>H37/RES_summary!H$6</f>
        <v>0.30898680169222031</v>
      </c>
      <c r="I115" s="43">
        <f>I37/RES_summary!I$6</f>
        <v>0.39791885360879892</v>
      </c>
      <c r="J115" s="43">
        <f>J37/RES_summary!J$6</f>
        <v>0.45386930881836318</v>
      </c>
      <c r="K115" s="43">
        <f>K37/RES_summary!K$6</f>
        <v>0.51458058663826078</v>
      </c>
      <c r="L115" s="43">
        <f>L37/RES_summary!L$6</f>
        <v>0.56750731503949958</v>
      </c>
      <c r="M115" s="43">
        <f>M37/RES_summary!M$6</f>
        <v>0.62504407495262171</v>
      </c>
      <c r="N115" s="43">
        <f>N37/RES_summary!N$6</f>
        <v>0.68539890777633194</v>
      </c>
      <c r="O115" s="43">
        <f>O37/RES_summary!O$6</f>
        <v>0.74354165049284848</v>
      </c>
      <c r="P115" s="43">
        <f>P37/RES_summary!P$6</f>
        <v>0.82137079929772794</v>
      </c>
      <c r="Q115" s="43">
        <f>Q37/RES_summary!Q$6</f>
        <v>0.94572358212583396</v>
      </c>
      <c r="R115" s="43">
        <f>R37/RES_summary!R$6</f>
        <v>1.0831995563093306</v>
      </c>
      <c r="S115" s="43">
        <f>S37/RES_summary!S$6</f>
        <v>1.2228755746580746</v>
      </c>
      <c r="T115" s="43">
        <f>T37/RES_summary!T$6</f>
        <v>1.3534184761355339</v>
      </c>
      <c r="U115" s="43">
        <f>U37/RES_summary!U$6</f>
        <v>1.4903545775141716</v>
      </c>
      <c r="V115" s="43">
        <f>V37/RES_summary!V$6</f>
        <v>1.6066430441754478</v>
      </c>
      <c r="W115" s="43">
        <f>W37/RES_summary!W$6</f>
        <v>1.706974898702537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10.249674600334956</v>
      </c>
      <c r="C117" s="44">
        <f>C39/RES_summary!C$6</f>
        <v>10.455692356195357</v>
      </c>
      <c r="D117" s="44">
        <f>D39/RES_summary!D$6</f>
        <v>10.624142295492879</v>
      </c>
      <c r="E117" s="44">
        <f>E39/RES_summary!E$6</f>
        <v>10.77211291568476</v>
      </c>
      <c r="F117" s="44">
        <f>F39/RES_summary!F$6</f>
        <v>10.912247883726778</v>
      </c>
      <c r="G117" s="44">
        <f>G39/RES_summary!G$6</f>
        <v>11.055672238376358</v>
      </c>
      <c r="H117" s="44">
        <f>H39/RES_summary!H$6</f>
        <v>11.232329162292954</v>
      </c>
      <c r="I117" s="44">
        <f>I39/RES_summary!I$6</f>
        <v>11.40373635132298</v>
      </c>
      <c r="J117" s="44">
        <f>J39/RES_summary!J$6</f>
        <v>11.449744871834685</v>
      </c>
      <c r="K117" s="44">
        <f>K39/RES_summary!K$6</f>
        <v>11.809476248536956</v>
      </c>
      <c r="L117" s="44">
        <f>L39/RES_summary!L$6</f>
        <v>12.111842180103475</v>
      </c>
      <c r="M117" s="44">
        <f>M39/RES_summary!M$6</f>
        <v>12.207358825887759</v>
      </c>
      <c r="N117" s="44">
        <f>N39/RES_summary!N$6</f>
        <v>12.461761912243688</v>
      </c>
      <c r="O117" s="44">
        <f>O39/RES_summary!O$6</f>
        <v>12.889863455920384</v>
      </c>
      <c r="P117" s="44">
        <f>P39/RES_summary!P$6</f>
        <v>13.065630974974747</v>
      </c>
      <c r="Q117" s="44">
        <f>Q39/RES_summary!Q$6</f>
        <v>12.971555245618132</v>
      </c>
      <c r="R117" s="44">
        <f>R39/RES_summary!R$6</f>
        <v>13.448937968209389</v>
      </c>
      <c r="S117" s="44">
        <f>S39/RES_summary!S$6</f>
        <v>13.46016679013975</v>
      </c>
      <c r="T117" s="44">
        <f>T39/RES_summary!T$6</f>
        <v>13.763145703813533</v>
      </c>
      <c r="U117" s="44">
        <f>U39/RES_summary!U$6</f>
        <v>14.126020771826916</v>
      </c>
      <c r="V117" s="44">
        <f>V39/RES_summary!V$6</f>
        <v>14.231546788238182</v>
      </c>
      <c r="W117" s="44">
        <f>W39/RES_summary!W$6</f>
        <v>14.730600918595673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0.13102252688199392</v>
      </c>
      <c r="C118" s="45">
        <f>C40/RES_summary!C$6</f>
        <v>0.13522133881793846</v>
      </c>
      <c r="D118" s="45">
        <f>D40/RES_summary!D$6</f>
        <v>0.14467910032772227</v>
      </c>
      <c r="E118" s="45">
        <f>E40/RES_summary!E$6</f>
        <v>0.15585196647690483</v>
      </c>
      <c r="F118" s="45">
        <f>F40/RES_summary!F$6</f>
        <v>0.16911378169581903</v>
      </c>
      <c r="G118" s="45">
        <f>G40/RES_summary!G$6</f>
        <v>0.1852156677332642</v>
      </c>
      <c r="H118" s="45">
        <f>H40/RES_summary!H$6</f>
        <v>0.20416818807242582</v>
      </c>
      <c r="I118" s="45">
        <f>I40/RES_summary!I$6</f>
        <v>0.22871503364873297</v>
      </c>
      <c r="J118" s="45">
        <f>J40/RES_summary!J$6</f>
        <v>0.25390830750431392</v>
      </c>
      <c r="K118" s="45">
        <f>K40/RES_summary!K$6</f>
        <v>0.29456760408585586</v>
      </c>
      <c r="L118" s="45">
        <f>L40/RES_summary!L$6</f>
        <v>0.34049127543556706</v>
      </c>
      <c r="M118" s="45">
        <f>M40/RES_summary!M$6</f>
        <v>0.38023291627070782</v>
      </c>
      <c r="N118" s="45">
        <f>N40/RES_summary!N$6</f>
        <v>0.40431735761557769</v>
      </c>
      <c r="O118" s="45">
        <f>O40/RES_summary!O$6</f>
        <v>0.43217628852407508</v>
      </c>
      <c r="P118" s="45">
        <f>P40/RES_summary!P$6</f>
        <v>0.45153807136225355</v>
      </c>
      <c r="Q118" s="45">
        <f>Q40/RES_summary!Q$6</f>
        <v>0.46731325544902003</v>
      </c>
      <c r="R118" s="45">
        <f>R40/RES_summary!R$6</f>
        <v>0.50637528661185205</v>
      </c>
      <c r="S118" s="45">
        <f>S40/RES_summary!S$6</f>
        <v>0.54545774497954402</v>
      </c>
      <c r="T118" s="45">
        <f>T40/RES_summary!T$6</f>
        <v>0.58050516247432504</v>
      </c>
      <c r="U118" s="45">
        <f>U40/RES_summary!U$6</f>
        <v>0.61890108230686147</v>
      </c>
      <c r="V118" s="45">
        <f>V40/RES_summary!V$6</f>
        <v>0.64818379611999255</v>
      </c>
      <c r="W118" s="45">
        <f>W40/RES_summary!W$6</f>
        <v>0.66870032364152265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58.057556545343104</v>
      </c>
      <c r="C122" s="29">
        <f t="shared" si="78"/>
        <v>57.861064492259196</v>
      </c>
      <c r="D122" s="29">
        <f t="shared" si="78"/>
        <v>57.880767506938547</v>
      </c>
      <c r="E122" s="29">
        <f t="shared" si="78"/>
        <v>57.50272216050039</v>
      </c>
      <c r="F122" s="29">
        <f t="shared" si="78"/>
        <v>57.040501224806874</v>
      </c>
      <c r="G122" s="29">
        <f t="shared" si="78"/>
        <v>56.490490776764084</v>
      </c>
      <c r="H122" s="29">
        <f t="shared" si="78"/>
        <v>55.908056433317469</v>
      </c>
      <c r="I122" s="29">
        <f t="shared" si="78"/>
        <v>55.002652807594657</v>
      </c>
      <c r="J122" s="29">
        <f t="shared" si="78"/>
        <v>54.253670220284789</v>
      </c>
      <c r="K122" s="29">
        <f t="shared" si="78"/>
        <v>53.547651689439327</v>
      </c>
      <c r="L122" s="29">
        <f t="shared" si="78"/>
        <v>52.454381496254513</v>
      </c>
      <c r="M122" s="29">
        <f t="shared" si="78"/>
        <v>51.595965929810106</v>
      </c>
      <c r="N122" s="29">
        <f t="shared" si="78"/>
        <v>49.716844154647504</v>
      </c>
      <c r="O122" s="29">
        <f t="shared" si="78"/>
        <v>48.686383432728938</v>
      </c>
      <c r="P122" s="29">
        <f t="shared" si="78"/>
        <v>47.083342918443137</v>
      </c>
      <c r="Q122" s="29">
        <f t="shared" si="78"/>
        <v>45.014108514547942</v>
      </c>
      <c r="R122" s="29">
        <f t="shared" ref="R122:V122" si="79">R83*R109</f>
        <v>43.701874286080923</v>
      </c>
      <c r="S122" s="29">
        <f t="shared" si="79"/>
        <v>42.043512483799333</v>
      </c>
      <c r="T122" s="29">
        <f t="shared" si="79"/>
        <v>40.345879938153921</v>
      </c>
      <c r="U122" s="29">
        <f t="shared" si="79"/>
        <v>39.294783250528198</v>
      </c>
      <c r="V122" s="29">
        <f t="shared" si="79"/>
        <v>38.997805769094882</v>
      </c>
      <c r="W122" s="29">
        <f t="shared" ref="W122" si="80">W83*W109</f>
        <v>38.164222456224785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608.9314318750038</v>
      </c>
      <c r="C123" s="29">
        <f t="shared" si="81"/>
        <v>614.51856551870526</v>
      </c>
      <c r="D123" s="29">
        <f t="shared" si="81"/>
        <v>620.53029040636613</v>
      </c>
      <c r="E123" s="29">
        <f t="shared" si="81"/>
        <v>620.58293721274185</v>
      </c>
      <c r="F123" s="29">
        <f t="shared" si="81"/>
        <v>619.40873561600881</v>
      </c>
      <c r="G123" s="29">
        <f t="shared" si="81"/>
        <v>617.14159909363968</v>
      </c>
      <c r="H123" s="29">
        <f t="shared" si="81"/>
        <v>614.47444841386357</v>
      </c>
      <c r="I123" s="29">
        <f t="shared" si="81"/>
        <v>608.32717717242463</v>
      </c>
      <c r="J123" s="29">
        <f t="shared" si="81"/>
        <v>603.63224756506463</v>
      </c>
      <c r="K123" s="29">
        <f t="shared" si="81"/>
        <v>613.34830246691615</v>
      </c>
      <c r="L123" s="29">
        <f t="shared" si="81"/>
        <v>595.92468110003972</v>
      </c>
      <c r="M123" s="29">
        <f t="shared" si="81"/>
        <v>594.91444152582949</v>
      </c>
      <c r="N123" s="29">
        <f t="shared" si="81"/>
        <v>569.06325167402372</v>
      </c>
      <c r="O123" s="29">
        <f t="shared" si="81"/>
        <v>555.97252723633073</v>
      </c>
      <c r="P123" s="29">
        <f t="shared" si="81"/>
        <v>538.24118307999811</v>
      </c>
      <c r="Q123" s="29">
        <f t="shared" si="81"/>
        <v>513.56236649250502</v>
      </c>
      <c r="R123" s="29">
        <f t="shared" ref="R123:V123" si="82">R84*R110</f>
        <v>496.56740556011408</v>
      </c>
      <c r="S123" s="29">
        <f t="shared" si="82"/>
        <v>490.64267163129762</v>
      </c>
      <c r="T123" s="29">
        <f t="shared" si="82"/>
        <v>474.76504947717314</v>
      </c>
      <c r="U123" s="29">
        <f t="shared" si="82"/>
        <v>465.43603580887589</v>
      </c>
      <c r="V123" s="29">
        <f t="shared" si="82"/>
        <v>463.99279749013675</v>
      </c>
      <c r="W123" s="29">
        <f t="shared" ref="W123" si="83">W84*W110</f>
        <v>455.01694921736049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10.607508024799957</v>
      </c>
      <c r="C124" s="29">
        <f t="shared" si="84"/>
        <v>10.817220497794601</v>
      </c>
      <c r="D124" s="29">
        <f t="shared" si="84"/>
        <v>10.867938655720113</v>
      </c>
      <c r="E124" s="29">
        <f t="shared" si="84"/>
        <v>11.133137432635905</v>
      </c>
      <c r="F124" s="29">
        <f t="shared" si="84"/>
        <v>11.711330903231278</v>
      </c>
      <c r="G124" s="29">
        <f t="shared" si="84"/>
        <v>12.26550902842876</v>
      </c>
      <c r="H124" s="29">
        <f t="shared" si="84"/>
        <v>12.944601278751881</v>
      </c>
      <c r="I124" s="29">
        <f t="shared" si="84"/>
        <v>14.655779214202211</v>
      </c>
      <c r="J124" s="29">
        <f t="shared" si="84"/>
        <v>16.335067178594421</v>
      </c>
      <c r="K124" s="29">
        <f t="shared" si="84"/>
        <v>18.61312699891285</v>
      </c>
      <c r="L124" s="29">
        <f t="shared" si="84"/>
        <v>20.88709734940954</v>
      </c>
      <c r="M124" s="29">
        <f t="shared" si="84"/>
        <v>26.25061522881072</v>
      </c>
      <c r="N124" s="29">
        <f t="shared" si="84"/>
        <v>29.522589853541618</v>
      </c>
      <c r="O124" s="29">
        <f t="shared" si="84"/>
        <v>31.577157297292615</v>
      </c>
      <c r="P124" s="29">
        <f t="shared" si="84"/>
        <v>34.954649265316405</v>
      </c>
      <c r="Q124" s="29">
        <f t="shared" si="84"/>
        <v>36.708977480792861</v>
      </c>
      <c r="R124" s="29">
        <f t="shared" ref="R124:V124" si="85">R85*R111</f>
        <v>39.947607337413075</v>
      </c>
      <c r="S124" s="29">
        <f t="shared" si="85"/>
        <v>42.714044011372394</v>
      </c>
      <c r="T124" s="29">
        <f t="shared" si="85"/>
        <v>45.361911700132922</v>
      </c>
      <c r="U124" s="29">
        <f t="shared" si="85"/>
        <v>47.693692286116168</v>
      </c>
      <c r="V124" s="29">
        <f t="shared" si="85"/>
        <v>50.441831329156777</v>
      </c>
      <c r="W124" s="29">
        <f t="shared" ref="W124" si="86">W85*W111</f>
        <v>53.969294133499623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7.7022168142513143</v>
      </c>
      <c r="C125" s="29">
        <f t="shared" si="87"/>
        <v>10.227064224903986</v>
      </c>
      <c r="D125" s="29">
        <f t="shared" si="87"/>
        <v>12.661884277042031</v>
      </c>
      <c r="E125" s="29">
        <f t="shared" si="87"/>
        <v>14.981340404330439</v>
      </c>
      <c r="F125" s="29">
        <f t="shared" si="87"/>
        <v>17.219269203000831</v>
      </c>
      <c r="G125" s="29">
        <f t="shared" si="87"/>
        <v>19.420593182886975</v>
      </c>
      <c r="H125" s="29">
        <f t="shared" si="87"/>
        <v>21.60516706329857</v>
      </c>
      <c r="I125" s="29">
        <f t="shared" si="87"/>
        <v>23.775158332873307</v>
      </c>
      <c r="J125" s="29">
        <f t="shared" si="87"/>
        <v>26.060539499146678</v>
      </c>
      <c r="K125" s="29">
        <f t="shared" si="87"/>
        <v>32.1229133698467</v>
      </c>
      <c r="L125" s="29">
        <f t="shared" si="87"/>
        <v>33.19144659698371</v>
      </c>
      <c r="M125" s="29">
        <f t="shared" si="87"/>
        <v>34.841460778999156</v>
      </c>
      <c r="N125" s="29">
        <f t="shared" si="87"/>
        <v>53.908336753661992</v>
      </c>
      <c r="O125" s="29">
        <f t="shared" si="87"/>
        <v>60.631159735011792</v>
      </c>
      <c r="P125" s="29">
        <f t="shared" si="87"/>
        <v>61.520070469299277</v>
      </c>
      <c r="Q125" s="29">
        <f t="shared" si="87"/>
        <v>58.809407151326788</v>
      </c>
      <c r="R125" s="29">
        <f t="shared" ref="R125:V125" si="88">R86*R112</f>
        <v>56.416397414384811</v>
      </c>
      <c r="S125" s="29">
        <f t="shared" si="88"/>
        <v>59.875500439022247</v>
      </c>
      <c r="T125" s="29">
        <f t="shared" si="88"/>
        <v>74.996875299112389</v>
      </c>
      <c r="U125" s="29">
        <f t="shared" si="88"/>
        <v>78.948106006077168</v>
      </c>
      <c r="V125" s="29">
        <f t="shared" si="88"/>
        <v>83.890760885937709</v>
      </c>
      <c r="W125" s="29">
        <f t="shared" ref="W125" si="89">W86*W112</f>
        <v>92.105777471314767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127.54680513649494</v>
      </c>
      <c r="C127" s="29">
        <f t="shared" si="90"/>
        <v>139.13195171616243</v>
      </c>
      <c r="D127" s="29">
        <f t="shared" si="90"/>
        <v>150.31113652812206</v>
      </c>
      <c r="E127" s="29">
        <f t="shared" si="90"/>
        <v>163.50216991757134</v>
      </c>
      <c r="F127" s="29">
        <f t="shared" si="90"/>
        <v>180.80849413175241</v>
      </c>
      <c r="G127" s="29">
        <f t="shared" si="90"/>
        <v>217.60166275111069</v>
      </c>
      <c r="H127" s="29">
        <f t="shared" si="90"/>
        <v>250.62168475780933</v>
      </c>
      <c r="I127" s="29">
        <f t="shared" si="90"/>
        <v>277.07687359943156</v>
      </c>
      <c r="J127" s="29">
        <f t="shared" si="90"/>
        <v>299.99026015408339</v>
      </c>
      <c r="K127" s="29">
        <f t="shared" si="90"/>
        <v>324.78032112156802</v>
      </c>
      <c r="L127" s="29">
        <f t="shared" si="90"/>
        <v>340.81623284311468</v>
      </c>
      <c r="M127" s="29">
        <f t="shared" si="90"/>
        <v>361.84107318108494</v>
      </c>
      <c r="N127" s="29">
        <f t="shared" si="90"/>
        <v>371.65219113249015</v>
      </c>
      <c r="O127" s="29">
        <f t="shared" si="90"/>
        <v>370.83617346757899</v>
      </c>
      <c r="P127" s="29">
        <f t="shared" si="90"/>
        <v>365.57016521360299</v>
      </c>
      <c r="Q127" s="29">
        <f t="shared" si="90"/>
        <v>364.51088032628712</v>
      </c>
      <c r="R127" s="29">
        <f t="shared" ref="R127:V127" si="91">R88*R114</f>
        <v>366.22034931966795</v>
      </c>
      <c r="S127" s="29">
        <f t="shared" si="91"/>
        <v>366.11402453848422</v>
      </c>
      <c r="T127" s="29">
        <f t="shared" si="91"/>
        <v>367.60042211905858</v>
      </c>
      <c r="U127" s="29">
        <f t="shared" si="91"/>
        <v>367.67040492091496</v>
      </c>
      <c r="V127" s="29">
        <f t="shared" si="91"/>
        <v>360.10788244088957</v>
      </c>
      <c r="W127" s="29">
        <f t="shared" ref="W127" si="92">W88*W114</f>
        <v>353.88379652532439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35.195694833482015</v>
      </c>
      <c r="C128" s="29">
        <f t="shared" si="93"/>
        <v>41.846408386635765</v>
      </c>
      <c r="D128" s="29">
        <f t="shared" si="93"/>
        <v>48.684040472412264</v>
      </c>
      <c r="E128" s="29">
        <f t="shared" si="93"/>
        <v>57.432808844413231</v>
      </c>
      <c r="F128" s="29">
        <f t="shared" si="93"/>
        <v>68.608185385903795</v>
      </c>
      <c r="G128" s="29">
        <f t="shared" si="93"/>
        <v>87.763726697946211</v>
      </c>
      <c r="H128" s="29">
        <f t="shared" si="93"/>
        <v>102.55594056268778</v>
      </c>
      <c r="I128" s="29">
        <f t="shared" si="93"/>
        <v>126.52322943442891</v>
      </c>
      <c r="J128" s="29">
        <f t="shared" si="93"/>
        <v>138.80242498921385</v>
      </c>
      <c r="K128" s="29">
        <f t="shared" si="93"/>
        <v>150.34669879139261</v>
      </c>
      <c r="L128" s="29">
        <f t="shared" si="93"/>
        <v>155.9354069692566</v>
      </c>
      <c r="M128" s="29">
        <f t="shared" si="93"/>
        <v>161.78181486892788</v>
      </c>
      <c r="N128" s="29">
        <f t="shared" si="93"/>
        <v>164.32424097081378</v>
      </c>
      <c r="O128" s="29">
        <f t="shared" si="93"/>
        <v>168.53139843312107</v>
      </c>
      <c r="P128" s="29">
        <f t="shared" si="93"/>
        <v>176.01784179247622</v>
      </c>
      <c r="Q128" s="29">
        <f t="shared" si="93"/>
        <v>191.41132688803137</v>
      </c>
      <c r="R128" s="29">
        <f t="shared" ref="R128:V128" si="94">R89*R115</f>
        <v>211.22373588532926</v>
      </c>
      <c r="S128" s="29">
        <f t="shared" si="94"/>
        <v>230.4051438275134</v>
      </c>
      <c r="T128" s="29">
        <f t="shared" si="94"/>
        <v>250.9399501791334</v>
      </c>
      <c r="U128" s="29">
        <f t="shared" si="94"/>
        <v>273.14536368071384</v>
      </c>
      <c r="V128" s="29">
        <f t="shared" si="94"/>
        <v>291.7566090501906</v>
      </c>
      <c r="W128" s="29">
        <f t="shared" ref="W128" si="95">W89*W115</f>
        <v>307.29650245053551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773.97551758799523</v>
      </c>
      <c r="C130" s="31">
        <f t="shared" si="96"/>
        <v>785.94374255829291</v>
      </c>
      <c r="D130" s="31">
        <f t="shared" si="96"/>
        <v>795.17182854910277</v>
      </c>
      <c r="E130" s="31">
        <f t="shared" si="96"/>
        <v>801.70259308936249</v>
      </c>
      <c r="F130" s="31">
        <f t="shared" si="96"/>
        <v>806.61506974562985</v>
      </c>
      <c r="G130" s="31">
        <f t="shared" si="96"/>
        <v>812.27259527139324</v>
      </c>
      <c r="H130" s="31">
        <f t="shared" si="96"/>
        <v>819.66664637890733</v>
      </c>
      <c r="I130" s="31">
        <f t="shared" si="96"/>
        <v>823.46756028195091</v>
      </c>
      <c r="J130" s="31">
        <f t="shared" si="96"/>
        <v>818.39973716460202</v>
      </c>
      <c r="K130" s="31">
        <f t="shared" si="96"/>
        <v>828.09378809611815</v>
      </c>
      <c r="L130" s="31">
        <f t="shared" si="96"/>
        <v>823.48028062754997</v>
      </c>
      <c r="M130" s="31">
        <f t="shared" si="96"/>
        <v>789.93485059243608</v>
      </c>
      <c r="N130" s="31">
        <f t="shared" si="96"/>
        <v>765.76430628966546</v>
      </c>
      <c r="O130" s="31">
        <f t="shared" si="96"/>
        <v>751.10051075552497</v>
      </c>
      <c r="P130" s="31">
        <f t="shared" si="96"/>
        <v>721.32175774535881</v>
      </c>
      <c r="Q130" s="31">
        <f t="shared" si="96"/>
        <v>662.63575241948899</v>
      </c>
      <c r="R130" s="31">
        <f t="shared" ref="R130:V130" si="97">R91*R117</f>
        <v>632.64533323551223</v>
      </c>
      <c r="S130" s="31">
        <f t="shared" si="97"/>
        <v>592.50603004115032</v>
      </c>
      <c r="T130" s="31">
        <f t="shared" si="97"/>
        <v>552.26306227438317</v>
      </c>
      <c r="U130" s="31">
        <f t="shared" si="97"/>
        <v>514.05316096125568</v>
      </c>
      <c r="V130" s="31">
        <f t="shared" si="97"/>
        <v>474.61086151007737</v>
      </c>
      <c r="W130" s="31">
        <f t="shared" ref="W130" si="98">W91*W117</f>
        <v>449.1394983126973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1521.4318477664033</v>
      </c>
      <c r="C131" s="33">
        <f t="shared" si="99"/>
        <v>1555.5911671344816</v>
      </c>
      <c r="D131" s="33">
        <f t="shared" si="99"/>
        <v>1648.8497372347899</v>
      </c>
      <c r="E131" s="33">
        <f t="shared" si="99"/>
        <v>1757.9933317865532</v>
      </c>
      <c r="F131" s="33">
        <f t="shared" si="99"/>
        <v>1889.4372169966757</v>
      </c>
      <c r="G131" s="33">
        <f t="shared" si="99"/>
        <v>2051.3212363225211</v>
      </c>
      <c r="H131" s="33">
        <f t="shared" si="99"/>
        <v>2243.6701490861092</v>
      </c>
      <c r="I131" s="33">
        <f t="shared" si="99"/>
        <v>2495.2688377332515</v>
      </c>
      <c r="J131" s="33">
        <f t="shared" si="99"/>
        <v>2745.8129032279912</v>
      </c>
      <c r="K131" s="33">
        <f t="shared" si="99"/>
        <v>3159.2191305078395</v>
      </c>
      <c r="L131" s="33">
        <f t="shared" si="99"/>
        <v>3591.4553115447902</v>
      </c>
      <c r="M131" s="33">
        <f t="shared" si="99"/>
        <v>3934.8523257925699</v>
      </c>
      <c r="N131" s="33">
        <f t="shared" si="99"/>
        <v>4079.5455693715985</v>
      </c>
      <c r="O131" s="33">
        <f t="shared" si="99"/>
        <v>4238.4570491480918</v>
      </c>
      <c r="P131" s="33">
        <f t="shared" si="99"/>
        <v>4294.5344538011841</v>
      </c>
      <c r="Q131" s="33">
        <f t="shared" si="99"/>
        <v>4273.4423693319659</v>
      </c>
      <c r="R131" s="33">
        <f t="shared" ref="R131:V131" si="100">R92*R118</f>
        <v>4474.4451828474839</v>
      </c>
      <c r="S131" s="33">
        <f t="shared" si="100"/>
        <v>4634.6464240816813</v>
      </c>
      <c r="T131" s="33">
        <f t="shared" si="100"/>
        <v>4758.8264747245357</v>
      </c>
      <c r="U131" s="33">
        <f t="shared" si="100"/>
        <v>4924.4996801385651</v>
      </c>
      <c r="V131" s="33">
        <f t="shared" si="100"/>
        <v>5031.1439620268211</v>
      </c>
      <c r="W131" s="33">
        <f t="shared" ref="W131" si="101">W92*W118</f>
        <v>5085.3341992248343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1327.1332135806751</v>
      </c>
      <c r="C133" s="19">
        <f t="shared" ref="C133:Q133" si="103">SUM(C134,C139,C142)</f>
        <v>1360.9709483183431</v>
      </c>
      <c r="D133" s="19">
        <f t="shared" si="103"/>
        <v>1398.3210674740149</v>
      </c>
      <c r="E133" s="19">
        <f t="shared" si="103"/>
        <v>1433.5056461693612</v>
      </c>
      <c r="F133" s="19">
        <f t="shared" si="103"/>
        <v>1474.8904442063579</v>
      </c>
      <c r="G133" s="19">
        <f t="shared" si="103"/>
        <v>1548.6252036618828</v>
      </c>
      <c r="H133" s="19">
        <f t="shared" si="103"/>
        <v>1617.6197575241285</v>
      </c>
      <c r="I133" s="19">
        <f t="shared" si="103"/>
        <v>1677.4934029745332</v>
      </c>
      <c r="J133" s="19">
        <f t="shared" si="103"/>
        <v>1722.2239548711391</v>
      </c>
      <c r="K133" s="19">
        <f t="shared" si="103"/>
        <v>1784.7528590126785</v>
      </c>
      <c r="L133" s="19">
        <f t="shared" si="103"/>
        <v>1811.126376594455</v>
      </c>
      <c r="M133" s="19">
        <f t="shared" si="103"/>
        <v>1841.8922331457004</v>
      </c>
      <c r="N133" s="19">
        <f t="shared" si="103"/>
        <v>1833.9208946282006</v>
      </c>
      <c r="O133" s="19">
        <f t="shared" si="103"/>
        <v>1826.6602165965282</v>
      </c>
      <c r="P133" s="19">
        <f t="shared" si="103"/>
        <v>1793.4229761932068</v>
      </c>
      <c r="Q133" s="19">
        <f t="shared" si="103"/>
        <v>1749.0309006653906</v>
      </c>
      <c r="R133" s="19">
        <f t="shared" ref="R133:V133" si="104">SUM(R134,R139,R142)</f>
        <v>1754.1585041405415</v>
      </c>
      <c r="S133" s="19">
        <f t="shared" si="104"/>
        <v>1819.2819115999057</v>
      </c>
      <c r="T133" s="19">
        <f t="shared" si="104"/>
        <v>1780.2001105025911</v>
      </c>
      <c r="U133" s="19">
        <f t="shared" si="104"/>
        <v>1762.8792483052994</v>
      </c>
      <c r="V133" s="19">
        <f t="shared" si="104"/>
        <v>1833.9660558785527</v>
      </c>
      <c r="W133" s="19">
        <f t="shared" ref="W133" si="105">SUM(W134,W139,W142)</f>
        <v>1927.7050082524893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751.97552729759059</v>
      </c>
      <c r="C134" s="22">
        <f t="shared" ref="C134:Q134" si="107">SUM(C135:C138)</f>
        <v>752.17169925690769</v>
      </c>
      <c r="D134" s="22">
        <f t="shared" si="107"/>
        <v>755.99426121636168</v>
      </c>
      <c r="E134" s="22">
        <f t="shared" si="107"/>
        <v>754.57384764958522</v>
      </c>
      <c r="F134" s="22">
        <f t="shared" si="107"/>
        <v>751.88653497240375</v>
      </c>
      <c r="G134" s="22">
        <f t="shared" si="107"/>
        <v>747.91828613791461</v>
      </c>
      <c r="H134" s="22">
        <f t="shared" si="107"/>
        <v>743.65787342865053</v>
      </c>
      <c r="I134" s="22">
        <f t="shared" si="107"/>
        <v>734.28138658346097</v>
      </c>
      <c r="J134" s="22">
        <f t="shared" si="107"/>
        <v>726.4806307203969</v>
      </c>
      <c r="K134" s="22">
        <f t="shared" si="107"/>
        <v>726.51500115398676</v>
      </c>
      <c r="L134" s="22">
        <f t="shared" si="107"/>
        <v>710.56142470642249</v>
      </c>
      <c r="M134" s="22">
        <f t="shared" si="107"/>
        <v>704.53206132201956</v>
      </c>
      <c r="N134" s="22">
        <f t="shared" si="107"/>
        <v>686.55492319043162</v>
      </c>
      <c r="O134" s="22">
        <f t="shared" si="107"/>
        <v>675.31620246142904</v>
      </c>
      <c r="P134" s="22">
        <f t="shared" si="107"/>
        <v>653.67723751386086</v>
      </c>
      <c r="Q134" s="22">
        <f t="shared" si="107"/>
        <v>624.27917781439055</v>
      </c>
      <c r="R134" s="22">
        <f t="shared" ref="R134:V134" si="108">SUM(R135:R138)</f>
        <v>605.69153990292477</v>
      </c>
      <c r="S134" s="22">
        <f t="shared" si="108"/>
        <v>590.72253752855011</v>
      </c>
      <c r="T134" s="22">
        <f t="shared" si="108"/>
        <v>575.33784642155354</v>
      </c>
      <c r="U134" s="22">
        <f t="shared" si="108"/>
        <v>559.31391689564123</v>
      </c>
      <c r="V134" s="22">
        <f t="shared" si="108"/>
        <v>559.13523890964677</v>
      </c>
      <c r="W134" s="22">
        <f t="shared" ref="W134" si="109">SUM(W135:W138)</f>
        <v>556.0314513890246</v>
      </c>
      <c r="DA134" s="57"/>
    </row>
    <row r="135" spans="1:105" ht="12" customHeight="1" x14ac:dyDescent="0.25">
      <c r="A135" s="28" t="s">
        <v>32</v>
      </c>
      <c r="B135" s="29">
        <f>B5*1000*11630/RES_summary!B$6</f>
        <v>508.5841953372053</v>
      </c>
      <c r="C135" s="29">
        <f>C5*1000*11630/RES_summary!C$6</f>
        <v>506.86292495219033</v>
      </c>
      <c r="D135" s="29">
        <f>D5*1000*11630/RES_summary!D$6</f>
        <v>507.03552336078104</v>
      </c>
      <c r="E135" s="29">
        <f>E5*1000*11630/RES_summary!E$6</f>
        <v>503.72384612598336</v>
      </c>
      <c r="F135" s="29">
        <f>F5*1000*11630/RES_summary!F$6</f>
        <v>499.67479072930786</v>
      </c>
      <c r="G135" s="29">
        <f>G5*1000*11630/RES_summary!G$6</f>
        <v>494.85669920445321</v>
      </c>
      <c r="H135" s="29">
        <f>H5*1000*11630/RES_summary!H$6</f>
        <v>489.75457435586071</v>
      </c>
      <c r="I135" s="29">
        <f>I5*1000*11630/RES_summary!I$6</f>
        <v>481.82323859452907</v>
      </c>
      <c r="J135" s="29">
        <f>J5*1000*11630/RES_summary!J$6</f>
        <v>475.26215112969419</v>
      </c>
      <c r="K135" s="29">
        <f>K5*1000*11630/RES_summary!K$6</f>
        <v>469.0774287994883</v>
      </c>
      <c r="L135" s="29">
        <f>L5*1000*11630/RES_summary!L$6</f>
        <v>459.50038190718919</v>
      </c>
      <c r="M135" s="29">
        <f>M5*1000*11630/RES_summary!M$6</f>
        <v>451.98066154513634</v>
      </c>
      <c r="N135" s="29">
        <f>N5*1000*11630/RES_summary!N$6</f>
        <v>435.51955479471189</v>
      </c>
      <c r="O135" s="29">
        <f>O5*1000*11630/RES_summary!O$6</f>
        <v>426.49271887070523</v>
      </c>
      <c r="P135" s="29">
        <f>P5*1000*11630/RES_summary!P$6</f>
        <v>412.45008396556142</v>
      </c>
      <c r="Q135" s="29">
        <f>Q5*1000*11630/RES_summary!Q$6</f>
        <v>394.32359058743987</v>
      </c>
      <c r="R135" s="29">
        <f>R5*1000*11630/RES_summary!R$6</f>
        <v>382.82841874606856</v>
      </c>
      <c r="S135" s="29">
        <f>S5*1000*11630/RES_summary!S$6</f>
        <v>368.30116935808212</v>
      </c>
      <c r="T135" s="29">
        <f>T5*1000*11630/RES_summary!T$6</f>
        <v>353.42990825822807</v>
      </c>
      <c r="U135" s="29">
        <f>U5*1000*11630/RES_summary!U$6</f>
        <v>344.22230127462672</v>
      </c>
      <c r="V135" s="29">
        <f>V5*1000*11630/RES_summary!V$6</f>
        <v>341.62077853727095</v>
      </c>
      <c r="W135" s="29">
        <f>W5*1000*11630/RES_summary!W$6</f>
        <v>334.31858871652889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237.07297270610036</v>
      </c>
      <c r="C136" s="29">
        <f>C6*1000*11630/RES_summary!C$6</f>
        <v>237.8088971738182</v>
      </c>
      <c r="D136" s="29">
        <f>D6*1000*11630/RES_summary!D$6</f>
        <v>240.37651943668544</v>
      </c>
      <c r="E136" s="29">
        <f>E6*1000*11630/RES_summary!E$6</f>
        <v>241.14859614828467</v>
      </c>
      <c r="F136" s="29">
        <f>F6*1000*11630/RES_summary!F$6</f>
        <v>241.37672707342776</v>
      </c>
      <c r="G136" s="29">
        <f>G6*1000*11630/RES_summary!G$6</f>
        <v>241.11224255275107</v>
      </c>
      <c r="H136" s="29">
        <f>H6*1000*11630/RES_summary!H$6</f>
        <v>240.82676808507864</v>
      </c>
      <c r="I136" s="29">
        <f>I6*1000*11630/RES_summary!I$6</f>
        <v>238.03202376749209</v>
      </c>
      <c r="J136" s="29">
        <f>J6*1000*11630/RES_summary!J$6</f>
        <v>235.4272938257069</v>
      </c>
      <c r="K136" s="29">
        <f>K6*1000*11630/RES_summary!K$6</f>
        <v>238.4995877308495</v>
      </c>
      <c r="L136" s="29">
        <f>L6*1000*11630/RES_summary!L$6</f>
        <v>231.2094191920277</v>
      </c>
      <c r="M136" s="29">
        <f>M6*1000*11630/RES_summary!M$6</f>
        <v>230.70080004927962</v>
      </c>
      <c r="N136" s="29">
        <f>N6*1000*11630/RES_summary!N$6</f>
        <v>219.84684912267329</v>
      </c>
      <c r="O136" s="29">
        <f>O6*1000*11630/RES_summary!O$6</f>
        <v>214.02120659713606</v>
      </c>
      <c r="P136" s="29">
        <f>P6*1000*11630/RES_summary!P$6</f>
        <v>205.24989816481371</v>
      </c>
      <c r="Q136" s="29">
        <f>Q6*1000*11630/RES_summary!Q$6</f>
        <v>194.87930966959783</v>
      </c>
      <c r="R136" s="29">
        <f>R6*1000*11630/RES_summary!R$6</f>
        <v>188.15837974591352</v>
      </c>
      <c r="S136" s="29">
        <f>S6*1000*11630/RES_summary!S$6</f>
        <v>185.33570610172029</v>
      </c>
      <c r="T136" s="29">
        <f>T6*1000*11630/RES_summary!T$6</f>
        <v>177.34635162034445</v>
      </c>
      <c r="U136" s="29">
        <f>U6*1000*11630/RES_summary!U$6</f>
        <v>168.96222389323799</v>
      </c>
      <c r="V136" s="29">
        <f>V6*1000*11630/RES_summary!V$6</f>
        <v>167.39268144394211</v>
      </c>
      <c r="W136" s="29">
        <f>W6*1000*11630/RES_summary!W$6</f>
        <v>164.31901057228302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2.8410879202637043</v>
      </c>
      <c r="C137" s="29">
        <f>C7*1000*11630/RES_summary!C$6</f>
        <v>2.8782137378906527</v>
      </c>
      <c r="D137" s="29">
        <f>D7*1000*11630/RES_summary!D$6</f>
        <v>2.8620981612655556</v>
      </c>
      <c r="E137" s="29">
        <f>E7*1000*11630/RES_summary!E$6</f>
        <v>2.9278260228902186</v>
      </c>
      <c r="F137" s="29">
        <f>F7*1000*11630/RES_summary!F$6</f>
        <v>3.0429694148040274</v>
      </c>
      <c r="G137" s="29">
        <f>G7*1000*11630/RES_summary!G$6</f>
        <v>3.1471870510423536</v>
      </c>
      <c r="H137" s="29">
        <f>H7*1000*11630/RES_summary!H$6</f>
        <v>3.2711656345176738</v>
      </c>
      <c r="I137" s="29">
        <f>I7*1000*11630/RES_summary!I$6</f>
        <v>3.6420086349216363</v>
      </c>
      <c r="J137" s="29">
        <f>J7*1000*11630/RES_summary!J$6</f>
        <v>3.9966396095121999</v>
      </c>
      <c r="K137" s="29">
        <f>K7*1000*11630/RES_summary!K$6</f>
        <v>4.474345979257949</v>
      </c>
      <c r="L137" s="29">
        <f>L7*1000*11630/RES_summary!L$6</f>
        <v>4.9323332213667346</v>
      </c>
      <c r="M137" s="29">
        <f>M7*1000*11630/RES_summary!M$6</f>
        <v>6.158935236973841</v>
      </c>
      <c r="N137" s="29">
        <f>N7*1000*11630/RES_summary!N$6</f>
        <v>6.9137614779927761</v>
      </c>
      <c r="O137" s="29">
        <f>O7*1000*11630/RES_summary!O$6</f>
        <v>7.4406618851266186</v>
      </c>
      <c r="P137" s="29">
        <f>P7*1000*11630/RES_summary!P$6</f>
        <v>8.2596439717841168</v>
      </c>
      <c r="Q137" s="29">
        <f>Q7*1000*11630/RES_summary!Q$6</f>
        <v>8.6053964336543736</v>
      </c>
      <c r="R137" s="29">
        <f>R7*1000*11630/RES_summary!R$6</f>
        <v>9.4384054455007877</v>
      </c>
      <c r="S137" s="29">
        <f>S7*1000*11630/RES_summary!S$6</f>
        <v>10.113394638022566</v>
      </c>
      <c r="T137" s="29">
        <f>T7*1000*11630/RES_summary!T$6</f>
        <v>10.647809174101669</v>
      </c>
      <c r="U137" s="29">
        <f>U7*1000*11630/RES_summary!U$6</f>
        <v>10.945145678555791</v>
      </c>
      <c r="V137" s="29">
        <f>V7*1000*11630/RES_summary!V$6</f>
        <v>11.430312189226401</v>
      </c>
      <c r="W137" s="29">
        <f>W7*1000*11630/RES_summary!W$6</f>
        <v>12.273302554571396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3.4772713340212054</v>
      </c>
      <c r="C138" s="29">
        <f>C8*1000*11630/RES_summary!C$6</f>
        <v>4.6216633930086441</v>
      </c>
      <c r="D138" s="29">
        <f>D8*1000*11630/RES_summary!D$6</f>
        <v>5.7201202576297074</v>
      </c>
      <c r="E138" s="29">
        <f>E8*1000*11630/RES_summary!E$6</f>
        <v>6.7735793524270163</v>
      </c>
      <c r="F138" s="29">
        <f>F8*1000*11630/RES_summary!F$6</f>
        <v>7.7920477548641136</v>
      </c>
      <c r="G138" s="29">
        <f>G8*1000*11630/RES_summary!G$6</f>
        <v>8.8021573296679829</v>
      </c>
      <c r="H138" s="29">
        <f>H8*1000*11630/RES_summary!H$6</f>
        <v>9.8053653531934426</v>
      </c>
      <c r="I138" s="29">
        <f>I8*1000*11630/RES_summary!I$6</f>
        <v>10.784115586518121</v>
      </c>
      <c r="J138" s="29">
        <f>J8*1000*11630/RES_summary!J$6</f>
        <v>11.794546155483715</v>
      </c>
      <c r="K138" s="29">
        <f>K8*1000*11630/RES_summary!K$6</f>
        <v>14.463638644391096</v>
      </c>
      <c r="L138" s="29">
        <f>L8*1000*11630/RES_summary!L$6</f>
        <v>14.919290385838881</v>
      </c>
      <c r="M138" s="29">
        <f>M8*1000*11630/RES_summary!M$6</f>
        <v>15.691664490629666</v>
      </c>
      <c r="N138" s="29">
        <f>N8*1000*11630/RES_summary!N$6</f>
        <v>24.274757795053578</v>
      </c>
      <c r="O138" s="29">
        <f>O8*1000*11630/RES_summary!O$6</f>
        <v>27.361615108461148</v>
      </c>
      <c r="P138" s="29">
        <f>P8*1000*11630/RES_summary!P$6</f>
        <v>27.717611411701586</v>
      </c>
      <c r="Q138" s="29">
        <f>Q8*1000*11630/RES_summary!Q$6</f>
        <v>26.470881123698419</v>
      </c>
      <c r="R138" s="29">
        <f>R8*1000*11630/RES_summary!R$6</f>
        <v>25.266335965441908</v>
      </c>
      <c r="S138" s="29">
        <f>S8*1000*11630/RES_summary!S$6</f>
        <v>26.972267430725097</v>
      </c>
      <c r="T138" s="29">
        <f>T8*1000*11630/RES_summary!T$6</f>
        <v>33.913777368879316</v>
      </c>
      <c r="U138" s="29">
        <f>U8*1000*11630/RES_summary!U$6</f>
        <v>35.184246049220754</v>
      </c>
      <c r="V138" s="29">
        <f>V8*1000*11630/RES_summary!V$6</f>
        <v>38.691466739207428</v>
      </c>
      <c r="W138" s="29">
        <f>W8*1000*11630/RES_summary!W$6</f>
        <v>45.12054954564131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183.70451559898567</v>
      </c>
      <c r="C139" s="22">
        <f t="shared" ref="C139:Q139" si="111">SUM(C140:C141)</f>
        <v>206.70508091585714</v>
      </c>
      <c r="D139" s="22">
        <f t="shared" si="111"/>
        <v>229.46066557004349</v>
      </c>
      <c r="E139" s="22">
        <f t="shared" si="111"/>
        <v>256.24568042488761</v>
      </c>
      <c r="F139" s="22">
        <f t="shared" si="111"/>
        <v>290.47874233068751</v>
      </c>
      <c r="G139" s="22">
        <f t="shared" si="111"/>
        <v>357.14459402156598</v>
      </c>
      <c r="H139" s="22">
        <f t="shared" si="111"/>
        <v>417.43933362509352</v>
      </c>
      <c r="I139" s="22">
        <f t="shared" si="111"/>
        <v>474.33877490990437</v>
      </c>
      <c r="J139" s="22">
        <f t="shared" si="111"/>
        <v>518.58336932956729</v>
      </c>
      <c r="K139" s="22">
        <f t="shared" si="111"/>
        <v>562.52821903190056</v>
      </c>
      <c r="L139" s="22">
        <f t="shared" si="111"/>
        <v>591.21386644428082</v>
      </c>
      <c r="M139" s="22">
        <f t="shared" si="111"/>
        <v>628.12985112820854</v>
      </c>
      <c r="N139" s="22">
        <f t="shared" si="111"/>
        <v>643.95465863664663</v>
      </c>
      <c r="O139" s="22">
        <f t="shared" si="111"/>
        <v>647.48281865911099</v>
      </c>
      <c r="P139" s="22">
        <f t="shared" si="111"/>
        <v>645.87030830788194</v>
      </c>
      <c r="Q139" s="22">
        <f t="shared" si="111"/>
        <v>658.67731562471715</v>
      </c>
      <c r="R139" s="22">
        <f t="shared" ref="R139:V139" si="112">SUM(R140:R141)</f>
        <v>686.14376778838584</v>
      </c>
      <c r="S139" s="22">
        <f t="shared" si="112"/>
        <v>750.86025012581786</v>
      </c>
      <c r="T139" s="22">
        <f t="shared" si="112"/>
        <v>753.07244046650067</v>
      </c>
      <c r="U139" s="22">
        <f t="shared" si="112"/>
        <v>767.86761821428126</v>
      </c>
      <c r="V139" s="22">
        <f t="shared" si="112"/>
        <v>826.25333922667403</v>
      </c>
      <c r="W139" s="22">
        <f t="shared" ref="W139" si="113">SUM(W140:W141)</f>
        <v>899.3401492675689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165.67616748326066</v>
      </c>
      <c r="C140" s="29">
        <f>C10*1000*11630/RES_summary!C$6</f>
        <v>184.46588886088634</v>
      </c>
      <c r="D140" s="29">
        <f>D10*1000*11630/RES_summary!D$6</f>
        <v>202.70926505070085</v>
      </c>
      <c r="E140" s="29">
        <f>E10*1000*11630/RES_summary!E$6</f>
        <v>223.6965471162319</v>
      </c>
      <c r="F140" s="29">
        <f>F10*1000*11630/RES_summary!F$6</f>
        <v>250.457646806746</v>
      </c>
      <c r="G140" s="29">
        <f>G10*1000*11630/RES_summary!G$6</f>
        <v>304.55570903141938</v>
      </c>
      <c r="H140" s="29">
        <f>H10*1000*11630/RES_summary!H$6</f>
        <v>353.97364734549262</v>
      </c>
      <c r="I140" s="29">
        <f>I10*1000*11630/RES_summary!I$6</f>
        <v>393.73672787817361</v>
      </c>
      <c r="J140" s="29">
        <f>J10*1000*11630/RES_summary!J$6</f>
        <v>428.26545316521299</v>
      </c>
      <c r="K140" s="29">
        <f>K10*1000*11630/RES_summary!K$6</f>
        <v>463.66541752404311</v>
      </c>
      <c r="L140" s="29">
        <f>L10*1000*11630/RES_summary!L$6</f>
        <v>487.3917765728541</v>
      </c>
      <c r="M140" s="29">
        <f>M10*1000*11630/RES_summary!M$6</f>
        <v>519.62605049772549</v>
      </c>
      <c r="N140" s="29">
        <f>N10*1000*11630/RES_summary!N$6</f>
        <v>532.95967625706817</v>
      </c>
      <c r="O140" s="29">
        <f>O10*1000*11630/RES_summary!O$6</f>
        <v>531.9279624899649</v>
      </c>
      <c r="P140" s="29">
        <f>P10*1000*11630/RES_summary!P$6</f>
        <v>522.61998871455614</v>
      </c>
      <c r="Q140" s="29">
        <f>Q10*1000*11630/RES_summary!Q$6</f>
        <v>520.57580498646269</v>
      </c>
      <c r="R140" s="29">
        <f>R10*1000*11630/RES_summary!R$6</f>
        <v>530.22775931387002</v>
      </c>
      <c r="S140" s="29">
        <f>S10*1000*11630/RES_summary!S$6</f>
        <v>567.22267471461009</v>
      </c>
      <c r="T140" s="29">
        <f>T10*1000*11630/RES_summary!T$6</f>
        <v>556.21951011838871</v>
      </c>
      <c r="U140" s="29">
        <f>U10*1000*11630/RES_summary!U$6</f>
        <v>553.5166377709586</v>
      </c>
      <c r="V140" s="29">
        <f>V10*1000*11630/RES_summary!V$6</f>
        <v>580.06417990267119</v>
      </c>
      <c r="W140" s="29">
        <f>W10*1000*11630/RES_summary!W$6</f>
        <v>619.00911619541876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18.028348115725009</v>
      </c>
      <c r="C141" s="29">
        <f>C11*1000*11630/RES_summary!C$6</f>
        <v>22.23919205497079</v>
      </c>
      <c r="D141" s="29">
        <f>D11*1000*11630/RES_summary!D$6</f>
        <v>26.751400519342646</v>
      </c>
      <c r="E141" s="29">
        <f>E11*1000*11630/RES_summary!E$6</f>
        <v>32.549133308655733</v>
      </c>
      <c r="F141" s="29">
        <f>F11*1000*11630/RES_summary!F$6</f>
        <v>40.02109552394149</v>
      </c>
      <c r="G141" s="29">
        <f>G11*1000*11630/RES_summary!G$6</f>
        <v>52.58888499014661</v>
      </c>
      <c r="H141" s="29">
        <f>H11*1000*11630/RES_summary!H$6</f>
        <v>63.465686279600895</v>
      </c>
      <c r="I141" s="29">
        <f>I11*1000*11630/RES_summary!I$6</f>
        <v>80.602047031730734</v>
      </c>
      <c r="J141" s="29">
        <f>J11*1000*11630/RES_summary!J$6</f>
        <v>90.317916164354344</v>
      </c>
      <c r="K141" s="29">
        <f>K11*1000*11630/RES_summary!K$6</f>
        <v>98.862801507857441</v>
      </c>
      <c r="L141" s="29">
        <f>L11*1000*11630/RES_summary!L$6</f>
        <v>103.82208987142671</v>
      </c>
      <c r="M141" s="29">
        <f>M11*1000*11630/RES_summary!M$6</f>
        <v>108.50380063048307</v>
      </c>
      <c r="N141" s="29">
        <f>N11*1000*11630/RES_summary!N$6</f>
        <v>110.99498237957852</v>
      </c>
      <c r="O141" s="29">
        <f>O11*1000*11630/RES_summary!O$6</f>
        <v>115.55485616914605</v>
      </c>
      <c r="P141" s="29">
        <f>P11*1000*11630/RES_summary!P$6</f>
        <v>123.25031959332584</v>
      </c>
      <c r="Q141" s="29">
        <f>Q11*1000*11630/RES_summary!Q$6</f>
        <v>138.10151063825444</v>
      </c>
      <c r="R141" s="29">
        <f>R11*1000*11630/RES_summary!R$6</f>
        <v>155.91600847451585</v>
      </c>
      <c r="S141" s="29">
        <f>S11*1000*11630/RES_summary!S$6</f>
        <v>183.63757541120779</v>
      </c>
      <c r="T141" s="29">
        <f>T11*1000*11630/RES_summary!T$6</f>
        <v>196.85293034811193</v>
      </c>
      <c r="U141" s="29">
        <f>U11*1000*11630/RES_summary!U$6</f>
        <v>214.3509804433227</v>
      </c>
      <c r="V141" s="29">
        <f>V11*1000*11630/RES_summary!V$6</f>
        <v>246.18915932400287</v>
      </c>
      <c r="W141" s="29">
        <f>W11*1000*11630/RES_summary!W$6</f>
        <v>280.33103307215021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391.45317068409884</v>
      </c>
      <c r="C142" s="22">
        <f t="shared" ref="C142:Q142" si="115">SUM(C143:C144)</f>
        <v>402.09416814557824</v>
      </c>
      <c r="D142" s="22">
        <f t="shared" si="115"/>
        <v>412.86614068760963</v>
      </c>
      <c r="E142" s="22">
        <f t="shared" si="115"/>
        <v>422.68611809488846</v>
      </c>
      <c r="F142" s="22">
        <f t="shared" si="115"/>
        <v>432.52516690326655</v>
      </c>
      <c r="G142" s="22">
        <f t="shared" si="115"/>
        <v>443.56232350240231</v>
      </c>
      <c r="H142" s="22">
        <f t="shared" si="115"/>
        <v>456.52255047038437</v>
      </c>
      <c r="I142" s="22">
        <f t="shared" si="115"/>
        <v>468.87324148116784</v>
      </c>
      <c r="J142" s="22">
        <f t="shared" si="115"/>
        <v>477.15995482117472</v>
      </c>
      <c r="K142" s="22">
        <f t="shared" si="115"/>
        <v>495.70963882679115</v>
      </c>
      <c r="L142" s="22">
        <f t="shared" si="115"/>
        <v>509.35108544375191</v>
      </c>
      <c r="M142" s="22">
        <f t="shared" si="115"/>
        <v>509.2303206954723</v>
      </c>
      <c r="N142" s="22">
        <f t="shared" si="115"/>
        <v>503.41131280112211</v>
      </c>
      <c r="O142" s="22">
        <f t="shared" si="115"/>
        <v>503.86119547598798</v>
      </c>
      <c r="P142" s="22">
        <f t="shared" si="115"/>
        <v>493.87543037146378</v>
      </c>
      <c r="Q142" s="22">
        <f t="shared" si="115"/>
        <v>466.07440722628274</v>
      </c>
      <c r="R142" s="22">
        <f t="shared" ref="R142:V142" si="116">SUM(R143:R144)</f>
        <v>462.32319644923098</v>
      </c>
      <c r="S142" s="22">
        <f t="shared" si="116"/>
        <v>477.69912394553762</v>
      </c>
      <c r="T142" s="22">
        <f t="shared" si="116"/>
        <v>451.78982361453694</v>
      </c>
      <c r="U142" s="22">
        <f t="shared" si="116"/>
        <v>435.69771319537688</v>
      </c>
      <c r="V142" s="22">
        <f t="shared" si="116"/>
        <v>448.57747774223196</v>
      </c>
      <c r="W142" s="22">
        <f t="shared" ref="W142" si="117">SUM(W143:W144)</f>
        <v>472.33340759589578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345.26716138225191</v>
      </c>
      <c r="C143" s="31">
        <f>C13*1000*11630/RES_summary!C$6</f>
        <v>354.02754975320323</v>
      </c>
      <c r="D143" s="31">
        <f>D13*1000*11630/RES_summary!D$6</f>
        <v>361.17371687005237</v>
      </c>
      <c r="E143" s="31">
        <f>E13*1000*11630/RES_summary!E$6</f>
        <v>366.89622854226076</v>
      </c>
      <c r="F143" s="31">
        <f>F13*1000*11630/RES_summary!F$6</f>
        <v>371.91404251685259</v>
      </c>
      <c r="G143" s="31">
        <f>G13*1000*11630/RES_summary!G$6</f>
        <v>377.15475935935024</v>
      </c>
      <c r="H143" s="31">
        <f>H13*1000*11630/RES_summary!H$6</f>
        <v>383.29334491038509</v>
      </c>
      <c r="I143" s="31">
        <f>I13*1000*11630/RES_summary!I$6</f>
        <v>387.01179358918648</v>
      </c>
      <c r="J143" s="31">
        <f>J13*1000*11630/RES_summary!J$6</f>
        <v>386.66867403351353</v>
      </c>
      <c r="K143" s="31">
        <f>K13*1000*11630/RES_summary!K$6</f>
        <v>391.64779385365892</v>
      </c>
      <c r="L143" s="31">
        <f>L13*1000*11630/RES_summary!L$6</f>
        <v>390.88875292308649</v>
      </c>
      <c r="M143" s="31">
        <f>M13*1000*11630/RES_summary!M$6</f>
        <v>377.84197510120555</v>
      </c>
      <c r="N143" s="31">
        <f>N13*1000*11630/RES_summary!N$6</f>
        <v>366.55916008166201</v>
      </c>
      <c r="O143" s="31">
        <f>O13*1000*11630/RES_summary!O$6</f>
        <v>360.745068754437</v>
      </c>
      <c r="P143" s="31">
        <f>P13*1000*11630/RES_summary!P$6</f>
        <v>347.88697307567497</v>
      </c>
      <c r="Q143" s="31">
        <f>Q13*1000*11630/RES_summary!Q$6</f>
        <v>320.22328052983272</v>
      </c>
      <c r="R143" s="31">
        <f>R13*1000*11630/RES_summary!R$6</f>
        <v>307.20099914739086</v>
      </c>
      <c r="S143" s="31">
        <f>S13*1000*11630/RES_summary!S$6</f>
        <v>305.0501495167407</v>
      </c>
      <c r="T143" s="31">
        <f>T13*1000*11630/RES_summary!T$6</f>
        <v>277.98000447783767</v>
      </c>
      <c r="U143" s="31">
        <f>U13*1000*11630/RES_summary!U$6</f>
        <v>257.6178374234176</v>
      </c>
      <c r="V143" s="31">
        <f>V13*1000*11630/RES_summary!V$6</f>
        <v>254.40729393927785</v>
      </c>
      <c r="W143" s="31">
        <f>W13*1000*11630/RES_summary!W$6</f>
        <v>259.61300387125169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46.18600930184693</v>
      </c>
      <c r="C144" s="33">
        <f>C14*1000*11630/RES_summary!C$6</f>
        <v>48.066618392374984</v>
      </c>
      <c r="D144" s="33">
        <f>D14*1000*11630/RES_summary!D$6</f>
        <v>51.692423817557234</v>
      </c>
      <c r="E144" s="33">
        <f>E14*1000*11630/RES_summary!E$6</f>
        <v>55.789889552627699</v>
      </c>
      <c r="F144" s="33">
        <f>F14*1000*11630/RES_summary!F$6</f>
        <v>60.611124386413948</v>
      </c>
      <c r="G144" s="33">
        <f>G14*1000*11630/RES_summary!G$6</f>
        <v>66.407564143052056</v>
      </c>
      <c r="H144" s="33">
        <f>H14*1000*11630/RES_summary!H$6</f>
        <v>73.229205559999301</v>
      </c>
      <c r="I144" s="33">
        <f>I14*1000*11630/RES_summary!I$6</f>
        <v>81.861447891981356</v>
      </c>
      <c r="J144" s="33">
        <f>J14*1000*11630/RES_summary!J$6</f>
        <v>90.491280787661211</v>
      </c>
      <c r="K144" s="33">
        <f>K14*1000*11630/RES_summary!K$6</f>
        <v>104.06184497313224</v>
      </c>
      <c r="L144" s="33">
        <f>L14*1000*11630/RES_summary!L$6</f>
        <v>118.46233252066541</v>
      </c>
      <c r="M144" s="33">
        <f>M14*1000*11630/RES_summary!M$6</f>
        <v>131.38834559426672</v>
      </c>
      <c r="N144" s="33">
        <f>N14*1000*11630/RES_summary!N$6</f>
        <v>136.85215271946009</v>
      </c>
      <c r="O144" s="33">
        <f>O14*1000*11630/RES_summary!O$6</f>
        <v>143.11612672155098</v>
      </c>
      <c r="P144" s="33">
        <f>P14*1000*11630/RES_summary!P$6</f>
        <v>145.98845729578881</v>
      </c>
      <c r="Q144" s="33">
        <f>Q14*1000*11630/RES_summary!Q$6</f>
        <v>145.85112669645002</v>
      </c>
      <c r="R144" s="33">
        <f>R14*1000*11630/RES_summary!R$6</f>
        <v>155.12219730184015</v>
      </c>
      <c r="S144" s="33">
        <f>S14*1000*11630/RES_summary!S$6</f>
        <v>172.64897442879689</v>
      </c>
      <c r="T144" s="33">
        <f>T14*1000*11630/RES_summary!T$6</f>
        <v>173.80981913669928</v>
      </c>
      <c r="U144" s="33">
        <f>U14*1000*11630/RES_summary!U$6</f>
        <v>178.07987577195925</v>
      </c>
      <c r="V144" s="33">
        <f>V14*1000*11630/RES_summary!V$6</f>
        <v>194.17018380295409</v>
      </c>
      <c r="W144" s="33">
        <f>W14*1000*11630/RES_summary!W$6</f>
        <v>212.72040372464411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121.51475798424475</v>
      </c>
      <c r="C3" s="49">
        <f t="shared" ref="C3:W3" si="0">C5*C11/11630</f>
        <v>120.90724773108902</v>
      </c>
      <c r="D3" s="49">
        <f t="shared" si="0"/>
        <v>117.18776788911967</v>
      </c>
      <c r="E3" s="49">
        <f t="shared" si="0"/>
        <v>115.88714982677988</v>
      </c>
      <c r="F3" s="49">
        <f t="shared" si="0"/>
        <v>114.46458162428347</v>
      </c>
      <c r="G3" s="49">
        <f t="shared" si="0"/>
        <v>112.92680935866177</v>
      </c>
      <c r="H3" s="49">
        <f t="shared" si="0"/>
        <v>110.90191240397954</v>
      </c>
      <c r="I3" s="49">
        <f t="shared" si="0"/>
        <v>110.00380829447742</v>
      </c>
      <c r="J3" s="49">
        <f t="shared" si="0"/>
        <v>107.64487483660186</v>
      </c>
      <c r="K3" s="49">
        <f t="shared" si="0"/>
        <v>105.45316366819672</v>
      </c>
      <c r="L3" s="49">
        <f t="shared" si="0"/>
        <v>103.17853893679849</v>
      </c>
      <c r="M3" s="49">
        <f t="shared" si="0"/>
        <v>100.65551037597949</v>
      </c>
      <c r="N3" s="49">
        <f t="shared" si="0"/>
        <v>100.36190512406795</v>
      </c>
      <c r="O3" s="49">
        <f t="shared" si="0"/>
        <v>100.2391741317256</v>
      </c>
      <c r="P3" s="49">
        <f t="shared" si="0"/>
        <v>98.83194166338285</v>
      </c>
      <c r="Q3" s="49">
        <f t="shared" si="0"/>
        <v>99.22622532524781</v>
      </c>
      <c r="R3" s="49">
        <f t="shared" si="0"/>
        <v>96.668059977011879</v>
      </c>
      <c r="S3" s="49">
        <f t="shared" si="0"/>
        <v>93.050514567412378</v>
      </c>
      <c r="T3" s="49">
        <f t="shared" si="0"/>
        <v>89.831033627027637</v>
      </c>
      <c r="U3" s="49">
        <f t="shared" si="0"/>
        <v>87.38324339847405</v>
      </c>
      <c r="V3" s="49">
        <f t="shared" si="0"/>
        <v>87.29950094447166</v>
      </c>
      <c r="W3" s="49">
        <f t="shared" si="0"/>
        <v>85.552759269494544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161.3260999265716</v>
      </c>
      <c r="C5" s="49">
        <f t="shared" ref="C5:W5" si="1">C7*C13/1000000</f>
        <v>160.51955377997331</v>
      </c>
      <c r="D5" s="49">
        <f t="shared" si="1"/>
        <v>155.58147723178806</v>
      </c>
      <c r="E5" s="49">
        <f t="shared" si="1"/>
        <v>153.85474343441211</v>
      </c>
      <c r="F5" s="49">
        <f t="shared" si="1"/>
        <v>151.96610551260477</v>
      </c>
      <c r="G5" s="49">
        <f t="shared" si="1"/>
        <v>149.9245197307348</v>
      </c>
      <c r="H5" s="49">
        <f t="shared" si="1"/>
        <v>147.23621475551175</v>
      </c>
      <c r="I5" s="49">
        <f t="shared" si="1"/>
        <v>146.04386877451745</v>
      </c>
      <c r="J5" s="49">
        <f t="shared" si="1"/>
        <v>142.91208839608228</v>
      </c>
      <c r="K5" s="49">
        <f t="shared" si="1"/>
        <v>140.00231660515163</v>
      </c>
      <c r="L5" s="49">
        <f t="shared" si="1"/>
        <v>136.98246664782729</v>
      </c>
      <c r="M5" s="49">
        <f t="shared" si="1"/>
        <v>133.63282941468518</v>
      </c>
      <c r="N5" s="49">
        <f t="shared" si="1"/>
        <v>133.24303157453318</v>
      </c>
      <c r="O5" s="49">
        <f t="shared" si="1"/>
        <v>133.08009077077278</v>
      </c>
      <c r="P5" s="49">
        <f t="shared" si="1"/>
        <v>131.2118129617744</v>
      </c>
      <c r="Q5" s="49">
        <f t="shared" si="1"/>
        <v>131.73527403340555</v>
      </c>
      <c r="R5" s="49">
        <f t="shared" si="1"/>
        <v>128.33898830281385</v>
      </c>
      <c r="S5" s="49">
        <f t="shared" si="1"/>
        <v>123.53624251358517</v>
      </c>
      <c r="T5" s="49">
        <f t="shared" si="1"/>
        <v>119.26197729250369</v>
      </c>
      <c r="U5" s="49">
        <f t="shared" si="1"/>
        <v>116.01222839317967</v>
      </c>
      <c r="V5" s="49">
        <f t="shared" si="1"/>
        <v>115.90104976988653</v>
      </c>
      <c r="W5" s="49">
        <f t="shared" si="1"/>
        <v>113.58203085664637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2766555</v>
      </c>
      <c r="C7" s="35">
        <v>2781273</v>
      </c>
      <c r="D7" s="35">
        <v>2712710</v>
      </c>
      <c r="E7" s="35">
        <v>2718034</v>
      </c>
      <c r="F7" s="35">
        <v>2724370</v>
      </c>
      <c r="G7" s="35">
        <v>2732211</v>
      </c>
      <c r="H7" s="35">
        <v>2729873</v>
      </c>
      <c r="I7" s="35">
        <v>2772101</v>
      </c>
      <c r="J7" s="35">
        <v>2771275</v>
      </c>
      <c r="K7" s="35">
        <v>2784509</v>
      </c>
      <c r="L7" s="35">
        <v>2804707</v>
      </c>
      <c r="M7" s="35">
        <v>2822405</v>
      </c>
      <c r="N7" s="35">
        <v>2939623</v>
      </c>
      <c r="O7" s="35">
        <v>3076770</v>
      </c>
      <c r="P7" s="35">
        <v>3168389</v>
      </c>
      <c r="Q7" s="35">
        <v>3362586</v>
      </c>
      <c r="R7" s="35">
        <v>3422496</v>
      </c>
      <c r="S7" s="35">
        <v>3434587</v>
      </c>
      <c r="T7" s="35">
        <v>3471222</v>
      </c>
      <c r="U7" s="35">
        <v>3484013</v>
      </c>
      <c r="V7" s="35">
        <v>3542611</v>
      </c>
      <c r="W7" s="35">
        <v>3568391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160182.78897556197</v>
      </c>
      <c r="D8" s="52">
        <v>77837.456392178312</v>
      </c>
      <c r="E8" s="52">
        <v>152666.14226536267</v>
      </c>
      <c r="F8" s="52">
        <v>154625.88530739443</v>
      </c>
      <c r="G8" s="52">
        <v>157084.72447956167</v>
      </c>
      <c r="H8" s="52">
        <v>147865.69899376202</v>
      </c>
      <c r="I8" s="52">
        <v>193397.84831411298</v>
      </c>
      <c r="J8" s="52">
        <v>151316.21215857659</v>
      </c>
      <c r="K8" s="52">
        <v>166354.83050059155</v>
      </c>
      <c r="L8" s="52">
        <v>174303.74357071426</v>
      </c>
      <c r="M8" s="52">
        <v>172794.99185827607</v>
      </c>
      <c r="N8" s="52">
        <v>273312.61611304665</v>
      </c>
      <c r="O8" s="52">
        <v>294245.65734690707</v>
      </c>
      <c r="P8" s="52">
        <v>249728.1568355388</v>
      </c>
      <c r="Q8" s="52">
        <v>353323.15612011869</v>
      </c>
      <c r="R8" s="52">
        <v>220059.69700902794</v>
      </c>
      <c r="S8" s="52">
        <v>173270.82157956995</v>
      </c>
      <c r="T8" s="52">
        <v>198851.57217969932</v>
      </c>
      <c r="U8" s="52">
        <v>172973.78897556197</v>
      </c>
      <c r="V8" s="52">
        <v>136435.45639217831</v>
      </c>
      <c r="W8" s="52">
        <v>178446.14226536267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145464.78897556197</v>
      </c>
      <c r="D9" s="36">
        <v>146400.45639217831</v>
      </c>
      <c r="E9" s="36">
        <v>147342.14226536267</v>
      </c>
      <c r="F9" s="36">
        <v>148289.88530739443</v>
      </c>
      <c r="G9" s="36">
        <v>149243.72447956167</v>
      </c>
      <c r="H9" s="36">
        <v>150203.69899376202</v>
      </c>
      <c r="I9" s="36">
        <v>151169.84831411298</v>
      </c>
      <c r="J9" s="36">
        <v>152142.21215857659</v>
      </c>
      <c r="K9" s="36">
        <v>153120.83050059155</v>
      </c>
      <c r="L9" s="36">
        <v>154105.74357071426</v>
      </c>
      <c r="M9" s="36">
        <v>155096.99185827607</v>
      </c>
      <c r="N9" s="36">
        <v>156094.61611304665</v>
      </c>
      <c r="O9" s="36">
        <v>157098.65734690707</v>
      </c>
      <c r="P9" s="36">
        <v>158109.1568355388</v>
      </c>
      <c r="Q9" s="36">
        <v>159126.15612011869</v>
      </c>
      <c r="R9" s="36">
        <v>160149.69700902794</v>
      </c>
      <c r="S9" s="36">
        <v>161179.82157956995</v>
      </c>
      <c r="T9" s="36">
        <v>162216.57217969932</v>
      </c>
      <c r="U9" s="36">
        <v>160182.78897556197</v>
      </c>
      <c r="V9" s="36">
        <v>77837.456392178312</v>
      </c>
      <c r="W9" s="36">
        <v>152666.14226536267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8759.9999999999945</v>
      </c>
      <c r="D11" s="54">
        <v>8759.9999999999891</v>
      </c>
      <c r="E11" s="54">
        <v>8759.9999999999982</v>
      </c>
      <c r="F11" s="54">
        <v>8759.9999999999927</v>
      </c>
      <c r="G11" s="54">
        <v>8759.9999999999964</v>
      </c>
      <c r="H11" s="54">
        <v>8759.9999999999927</v>
      </c>
      <c r="I11" s="54">
        <v>8759.9999999999964</v>
      </c>
      <c r="J11" s="54">
        <v>8759.9999999999909</v>
      </c>
      <c r="K11" s="54">
        <v>8759.9999999999964</v>
      </c>
      <c r="L11" s="54">
        <v>8759.9999999999945</v>
      </c>
      <c r="M11" s="54">
        <v>8759.9999999999945</v>
      </c>
      <c r="N11" s="54">
        <v>8759.9999999999964</v>
      </c>
      <c r="O11" s="54">
        <v>8759.9999999999945</v>
      </c>
      <c r="P11" s="54">
        <v>8759.9999999999909</v>
      </c>
      <c r="Q11" s="54">
        <v>8759.9999999999964</v>
      </c>
      <c r="R11" s="54">
        <v>8759.9999999999909</v>
      </c>
      <c r="S11" s="54">
        <v>8759.9999999999982</v>
      </c>
      <c r="T11" s="54">
        <v>8759.9999999999927</v>
      </c>
      <c r="U11" s="54">
        <v>8759.9999999999945</v>
      </c>
      <c r="V11" s="54">
        <v>8759.9999999999945</v>
      </c>
      <c r="W11" s="54">
        <v>8759.9999999999945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58.312992124346565</v>
      </c>
      <c r="C13" s="35">
        <v>57.714418462327608</v>
      </c>
      <c r="D13" s="35">
        <v>57.352786413508291</v>
      </c>
      <c r="E13" s="35">
        <v>56.605157784785668</v>
      </c>
      <c r="F13" s="35">
        <v>55.780274159752445</v>
      </c>
      <c r="G13" s="35">
        <v>54.8729654227784</v>
      </c>
      <c r="H13" s="35">
        <v>53.935188470493593</v>
      </c>
      <c r="I13" s="35">
        <v>52.683458782532618</v>
      </c>
      <c r="J13" s="35">
        <v>51.569075027228365</v>
      </c>
      <c r="K13" s="35">
        <v>50.278995903820608</v>
      </c>
      <c r="L13" s="35">
        <v>48.840205642809501</v>
      </c>
      <c r="M13" s="35">
        <v>47.347148766631712</v>
      </c>
      <c r="N13" s="35">
        <v>45.326571323783078</v>
      </c>
      <c r="O13" s="35">
        <v>43.253181346273131</v>
      </c>
      <c r="P13" s="35">
        <v>41.412785160463066</v>
      </c>
      <c r="Q13" s="35">
        <v>39.176774670865086</v>
      </c>
      <c r="R13" s="35">
        <v>37.498652533944188</v>
      </c>
      <c r="S13" s="35">
        <v>35.968296192114266</v>
      </c>
      <c r="T13" s="35">
        <v>34.357346574924819</v>
      </c>
      <c r="U13" s="35">
        <v>33.298448769617011</v>
      </c>
      <c r="V13" s="35">
        <v>32.716278973301478</v>
      </c>
      <c r="W13" s="35">
        <v>31.830040726099348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47.919885752984499</v>
      </c>
      <c r="D14" s="36">
        <v>46.237021085060434</v>
      </c>
      <c r="E14" s="36">
        <v>44.968892789571022</v>
      </c>
      <c r="F14" s="36">
        <v>43.709298600341036</v>
      </c>
      <c r="G14" s="36">
        <v>42.405538605897718</v>
      </c>
      <c r="H14" s="36">
        <v>41.054295773518298</v>
      </c>
      <c r="I14" s="36">
        <v>39.415227520031017</v>
      </c>
      <c r="J14" s="36">
        <v>37.934383626607641</v>
      </c>
      <c r="K14" s="36">
        <v>36.182670343932813</v>
      </c>
      <c r="L14" s="36">
        <v>34.230573202868221</v>
      </c>
      <c r="M14" s="36">
        <v>32.955425214348665</v>
      </c>
      <c r="N14" s="36">
        <v>31.877585469004899</v>
      </c>
      <c r="O14" s="36">
        <v>30.579727313517783</v>
      </c>
      <c r="P14" s="36">
        <v>29.438171095704401</v>
      </c>
      <c r="Q14" s="36">
        <v>27.743959574810763</v>
      </c>
      <c r="R14" s="36">
        <v>27.004137379905959</v>
      </c>
      <c r="S14" s="36">
        <v>26.525711803321045</v>
      </c>
      <c r="T14" s="36">
        <v>26.075069047913509</v>
      </c>
      <c r="U14" s="36">
        <v>25.588802061823952</v>
      </c>
      <c r="V14" s="36">
        <v>25.563688364804083</v>
      </c>
      <c r="W14" s="36">
        <v>25.476641933383981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0.99561957687818914</v>
      </c>
      <c r="C16" s="44">
        <f>C7/RES_summary!C$6</f>
        <v>1.0025408907139437</v>
      </c>
      <c r="D16" s="44">
        <f>D7/RES_summary!D$6</f>
        <v>1.0092058490344926</v>
      </c>
      <c r="E16" s="44">
        <f>E7/RES_summary!E$6</f>
        <v>1.0158565828776114</v>
      </c>
      <c r="F16" s="44">
        <f>F7/RES_summary!F$6</f>
        <v>1.0225927011661002</v>
      </c>
      <c r="G16" s="44">
        <f>G7/RES_summary!G$6</f>
        <v>1.0294776369660938</v>
      </c>
      <c r="H16" s="44">
        <f>H7/RES_summary!H$6</f>
        <v>1.0365784939066853</v>
      </c>
      <c r="I16" s="44">
        <f>I7/RES_summary!I$6</f>
        <v>1.0440212939441815</v>
      </c>
      <c r="J16" s="44">
        <f>J7/RES_summary!J$6</f>
        <v>1.0520582382297716</v>
      </c>
      <c r="K16" s="44">
        <f>K7/RES_summary!K$6</f>
        <v>1.0650103632115362</v>
      </c>
      <c r="L16" s="44">
        <f>L7/RES_summary!L$6</f>
        <v>1.074000013019542</v>
      </c>
      <c r="M16" s="44">
        <f>M7/RES_summary!M$6</f>
        <v>1.0897375507049072</v>
      </c>
      <c r="N16" s="44">
        <f>N7/RES_summary!N$6</f>
        <v>1.0968587012572211</v>
      </c>
      <c r="O16" s="44">
        <f>O7/RES_summary!O$6</f>
        <v>1.1256139298277064</v>
      </c>
      <c r="P16" s="44">
        <f>P7/RES_summary!P$6</f>
        <v>1.1369277080980724</v>
      </c>
      <c r="Q16" s="44">
        <f>Q7/RES_summary!Q$6</f>
        <v>1.1489998575105764</v>
      </c>
      <c r="R16" s="44">
        <f>R7/RES_summary!R$6</f>
        <v>1.1654251908524316</v>
      </c>
      <c r="S16" s="44">
        <f>S7/RES_summary!S$6</f>
        <v>1.1689047559894428</v>
      </c>
      <c r="T16" s="44">
        <f>T7/RES_summary!T$6</f>
        <v>1.1743013928671588</v>
      </c>
      <c r="U16" s="44">
        <f>U7/RES_summary!U$6</f>
        <v>1.1800784932174531</v>
      </c>
      <c r="V16" s="44">
        <f>V7/RES_summary!V$6</f>
        <v>1.1920000376852</v>
      </c>
      <c r="W16" s="44">
        <f>W7/RES_summary!W$6</f>
        <v>1.1990001139059701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58.057556545343104</v>
      </c>
      <c r="C17" s="52">
        <f t="shared" si="2"/>
        <v>57.861064492259196</v>
      </c>
      <c r="D17" s="52">
        <f t="shared" si="2"/>
        <v>57.880767506938547</v>
      </c>
      <c r="E17" s="52">
        <f t="shared" si="2"/>
        <v>57.50272216050039</v>
      </c>
      <c r="F17" s="52">
        <f t="shared" si="2"/>
        <v>57.040501224806874</v>
      </c>
      <c r="G17" s="52">
        <f t="shared" si="2"/>
        <v>56.490490776764084</v>
      </c>
      <c r="H17" s="52">
        <f t="shared" si="2"/>
        <v>55.908056433317469</v>
      </c>
      <c r="I17" s="52">
        <f t="shared" si="2"/>
        <v>55.002652807594657</v>
      </c>
      <c r="J17" s="52">
        <f t="shared" si="2"/>
        <v>54.253670220284789</v>
      </c>
      <c r="K17" s="52">
        <f t="shared" si="2"/>
        <v>53.547651689439327</v>
      </c>
      <c r="L17" s="52">
        <f t="shared" si="2"/>
        <v>52.454381496254513</v>
      </c>
      <c r="M17" s="52">
        <f t="shared" si="2"/>
        <v>51.595965929810106</v>
      </c>
      <c r="N17" s="52">
        <f t="shared" si="2"/>
        <v>49.716844154647504</v>
      </c>
      <c r="O17" s="52">
        <f t="shared" si="2"/>
        <v>48.686383432728938</v>
      </c>
      <c r="P17" s="52">
        <f t="shared" si="2"/>
        <v>47.083342918443137</v>
      </c>
      <c r="Q17" s="52">
        <f t="shared" si="2"/>
        <v>45.014108514547942</v>
      </c>
      <c r="R17" s="52">
        <f t="shared" ref="R17:V17" si="3">R13*R16</f>
        <v>43.701874286080923</v>
      </c>
      <c r="S17" s="52">
        <f t="shared" si="3"/>
        <v>42.043512483799333</v>
      </c>
      <c r="T17" s="52">
        <f t="shared" si="3"/>
        <v>40.345879938153921</v>
      </c>
      <c r="U17" s="52">
        <f t="shared" si="3"/>
        <v>39.294783250528198</v>
      </c>
      <c r="V17" s="52">
        <f t="shared" si="3"/>
        <v>38.997805769094882</v>
      </c>
      <c r="W17" s="52">
        <f t="shared" ref="W17" si="4">W13*W16</f>
        <v>38.164222456224785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508.5841953372053</v>
      </c>
      <c r="C18" s="36">
        <f>C3*11630*1000/RES_summary!C$6</f>
        <v>506.86292495219033</v>
      </c>
      <c r="D18" s="36">
        <f>D3*11630*1000/RES_summary!D$6</f>
        <v>507.03552336078104</v>
      </c>
      <c r="E18" s="36">
        <f>E3*11630*1000/RES_summary!E$6</f>
        <v>503.72384612598336</v>
      </c>
      <c r="F18" s="36">
        <f>F3*11630*1000/RES_summary!F$6</f>
        <v>499.67479072930786</v>
      </c>
      <c r="G18" s="36">
        <f>G3*11630*1000/RES_summary!G$6</f>
        <v>494.85669920445321</v>
      </c>
      <c r="H18" s="36">
        <f>H3*11630*1000/RES_summary!H$6</f>
        <v>489.75457435586065</v>
      </c>
      <c r="I18" s="36">
        <f>I3*11630*1000/RES_summary!I$6</f>
        <v>481.82323859452907</v>
      </c>
      <c r="J18" s="36">
        <f>J3*11630*1000/RES_summary!J$6</f>
        <v>475.26215112969419</v>
      </c>
      <c r="K18" s="36">
        <f>K3*11630*1000/RES_summary!K$6</f>
        <v>469.07742879948842</v>
      </c>
      <c r="L18" s="36">
        <f>L3*11630*1000/RES_summary!L$6</f>
        <v>459.50038190718919</v>
      </c>
      <c r="M18" s="36">
        <f>M3*11630*1000/RES_summary!M$6</f>
        <v>451.98066154513634</v>
      </c>
      <c r="N18" s="36">
        <f>N3*11630*1000/RES_summary!N$6</f>
        <v>435.51955479471195</v>
      </c>
      <c r="O18" s="36">
        <f>O3*11630*1000/RES_summary!O$6</f>
        <v>426.49271887070523</v>
      </c>
      <c r="P18" s="36">
        <f>P3*11630*1000/RES_summary!P$6</f>
        <v>412.45008396556142</v>
      </c>
      <c r="Q18" s="36">
        <f>Q3*11630*1000/RES_summary!Q$6</f>
        <v>394.32359058743987</v>
      </c>
      <c r="R18" s="36">
        <f>R3*11630*1000/RES_summary!R$6</f>
        <v>382.82841874606851</v>
      </c>
      <c r="S18" s="36">
        <f>S3*11630*1000/RES_summary!S$6</f>
        <v>368.30116935808212</v>
      </c>
      <c r="T18" s="36">
        <f>T3*11630*1000/RES_summary!T$6</f>
        <v>353.42990825822812</v>
      </c>
      <c r="U18" s="36">
        <f>U3*11630*1000/RES_summary!U$6</f>
        <v>344.22230127462677</v>
      </c>
      <c r="V18" s="36">
        <f>V3*11630*1000/RES_summary!V$6</f>
        <v>341.62077853727101</v>
      </c>
      <c r="W18" s="36">
        <f>W3*11630*1000/RES_summary!W$6</f>
        <v>334.31858871652889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56.643256253542908</v>
      </c>
      <c r="C3" s="49">
        <f t="shared" ref="C3:W3" si="0">C5*C11/11630</f>
        <v>56.727012033803831</v>
      </c>
      <c r="D3" s="49">
        <f t="shared" si="0"/>
        <v>55.556635517423061</v>
      </c>
      <c r="E3" s="49">
        <f t="shared" si="0"/>
        <v>55.47885752735337</v>
      </c>
      <c r="F3" s="49">
        <f t="shared" si="0"/>
        <v>55.294136488199285</v>
      </c>
      <c r="G3" s="49">
        <f t="shared" si="0"/>
        <v>55.022062533591161</v>
      </c>
      <c r="H3" s="49">
        <f t="shared" si="0"/>
        <v>54.533741055573017</v>
      </c>
      <c r="I3" s="49">
        <f t="shared" si="0"/>
        <v>54.344471194135991</v>
      </c>
      <c r="J3" s="49">
        <f t="shared" si="0"/>
        <v>53.323290139450606</v>
      </c>
      <c r="K3" s="49">
        <f t="shared" si="0"/>
        <v>53.617024643770598</v>
      </c>
      <c r="L3" s="49">
        <f t="shared" si="0"/>
        <v>51.916931954754382</v>
      </c>
      <c r="M3" s="49">
        <f t="shared" si="0"/>
        <v>51.376770620501595</v>
      </c>
      <c r="N3" s="49">
        <f t="shared" si="0"/>
        <v>50.661901103098117</v>
      </c>
      <c r="O3" s="49">
        <f t="shared" si="0"/>
        <v>50.301700466957065</v>
      </c>
      <c r="P3" s="49">
        <f t="shared" si="0"/>
        <v>49.1823053272403</v>
      </c>
      <c r="Q3" s="49">
        <f t="shared" si="0"/>
        <v>49.038755869759001</v>
      </c>
      <c r="R3" s="49">
        <f t="shared" si="0"/>
        <v>47.511899973445061</v>
      </c>
      <c r="S3" s="49">
        <f t="shared" si="0"/>
        <v>46.824675714544647</v>
      </c>
      <c r="T3" s="49">
        <f t="shared" si="0"/>
        <v>45.07599867410751</v>
      </c>
      <c r="U3" s="49">
        <f t="shared" si="0"/>
        <v>42.892244578397971</v>
      </c>
      <c r="V3" s="49">
        <f t="shared" si="0"/>
        <v>42.776372135159072</v>
      </c>
      <c r="W3" s="49">
        <f t="shared" si="0"/>
        <v>42.04954564106481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1692.0542108997336</v>
      </c>
      <c r="C5" s="49">
        <f t="shared" ref="C5:W5" si="1">C7*C13/1000000</f>
        <v>1704.8121529075647</v>
      </c>
      <c r="D5" s="49">
        <f t="shared" si="1"/>
        <v>1667.9637020521479</v>
      </c>
      <c r="E5" s="49">
        <f t="shared" si="1"/>
        <v>1660.4366714699097</v>
      </c>
      <c r="F5" s="49">
        <f t="shared" si="1"/>
        <v>1650.2157458447227</v>
      </c>
      <c r="G5" s="49">
        <f t="shared" si="1"/>
        <v>1637.8802268793397</v>
      </c>
      <c r="H5" s="49">
        <f t="shared" si="1"/>
        <v>1618.2442678247428</v>
      </c>
      <c r="I5" s="49">
        <f t="shared" si="1"/>
        <v>1615.2394457358794</v>
      </c>
      <c r="J5" s="49">
        <f t="shared" si="1"/>
        <v>1590.0554703945247</v>
      </c>
      <c r="K5" s="49">
        <f t="shared" si="1"/>
        <v>1603.6218306869434</v>
      </c>
      <c r="L5" s="49">
        <f t="shared" si="1"/>
        <v>1556.2328717808284</v>
      </c>
      <c r="M5" s="49">
        <f t="shared" si="1"/>
        <v>1540.8200747497169</v>
      </c>
      <c r="N5" s="49">
        <f t="shared" si="1"/>
        <v>1525.1111388899471</v>
      </c>
      <c r="O5" s="49">
        <f t="shared" si="1"/>
        <v>1519.7036455356949</v>
      </c>
      <c r="P5" s="49">
        <f t="shared" si="1"/>
        <v>1499.9699907661557</v>
      </c>
      <c r="Q5" s="49">
        <f t="shared" si="1"/>
        <v>1502.9572130984104</v>
      </c>
      <c r="R5" s="49">
        <f t="shared" si="1"/>
        <v>1458.266023936548</v>
      </c>
      <c r="S5" s="49">
        <f t="shared" si="1"/>
        <v>1441.6529088408838</v>
      </c>
      <c r="T5" s="49">
        <f t="shared" si="1"/>
        <v>1403.4002638389795</v>
      </c>
      <c r="U5" s="49">
        <f t="shared" si="1"/>
        <v>1374.1333383725853</v>
      </c>
      <c r="V5" s="49">
        <f t="shared" si="1"/>
        <v>1378.9814902199139</v>
      </c>
      <c r="W5" s="49">
        <f t="shared" si="1"/>
        <v>1354.193688226806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1776471</v>
      </c>
      <c r="C7" s="35">
        <v>1814286</v>
      </c>
      <c r="D7" s="35">
        <v>1796814</v>
      </c>
      <c r="E7" s="35">
        <v>1827360</v>
      </c>
      <c r="F7" s="35">
        <v>1858474</v>
      </c>
      <c r="G7" s="35">
        <v>1890608</v>
      </c>
      <c r="H7" s="35">
        <v>1915793</v>
      </c>
      <c r="I7" s="35">
        <v>1973104</v>
      </c>
      <c r="J7" s="35">
        <v>2001951</v>
      </c>
      <c r="K7" s="35">
        <v>2112546</v>
      </c>
      <c r="L7" s="35">
        <v>2125728</v>
      </c>
      <c r="M7" s="35">
        <v>2214438</v>
      </c>
      <c r="N7" s="35">
        <v>2310193</v>
      </c>
      <c r="O7" s="35">
        <v>2435473</v>
      </c>
      <c r="P7" s="35">
        <v>2535987</v>
      </c>
      <c r="Q7" s="35">
        <v>2689484</v>
      </c>
      <c r="R7" s="35">
        <v>2704694</v>
      </c>
      <c r="S7" s="35">
        <v>2729676</v>
      </c>
      <c r="T7" s="35">
        <v>2728378</v>
      </c>
      <c r="U7" s="35">
        <v>2745692</v>
      </c>
      <c r="V7" s="35">
        <v>2844193</v>
      </c>
      <c r="W7" s="35">
        <v>2863046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145909.18500512326</v>
      </c>
      <c r="D8" s="52">
        <v>92017.742634494556</v>
      </c>
      <c r="E8" s="52">
        <v>141449.3177094555</v>
      </c>
      <c r="F8" s="52">
        <v>143449.14284551353</v>
      </c>
      <c r="G8" s="52">
        <v>145919.45366137405</v>
      </c>
      <c r="H8" s="52">
        <v>140439.48881771555</v>
      </c>
      <c r="I8" s="52">
        <v>174053.49005646165</v>
      </c>
      <c r="J8" s="52">
        <v>147096.70224056183</v>
      </c>
      <c r="K8" s="52">
        <v>230371.37339428649</v>
      </c>
      <c r="L8" s="52">
        <v>134504.75474404101</v>
      </c>
      <c r="M8" s="52">
        <v>211599.10075970646</v>
      </c>
      <c r="N8" s="52">
        <v>220230.66919651628</v>
      </c>
      <c r="O8" s="52">
        <v>251362.7211374701</v>
      </c>
      <c r="P8" s="52">
        <v>228224.52103629848</v>
      </c>
      <c r="Q8" s="52">
        <v>282856.33676098101</v>
      </c>
      <c r="R8" s="52">
        <v>161119.18500512326</v>
      </c>
      <c r="S8" s="52">
        <v>116999.74263449479</v>
      </c>
      <c r="T8" s="52">
        <v>140151.31770945527</v>
      </c>
      <c r="U8" s="52">
        <v>160763.1428455133</v>
      </c>
      <c r="V8" s="52">
        <v>244420.45366137382</v>
      </c>
      <c r="W8" s="52">
        <v>159292.48881771555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108094.18500512326</v>
      </c>
      <c r="D9" s="36">
        <v>109489.74263449456</v>
      </c>
      <c r="E9" s="36">
        <v>110903.3177094555</v>
      </c>
      <c r="F9" s="36">
        <v>112335.14284551353</v>
      </c>
      <c r="G9" s="36">
        <v>113785.45366137405</v>
      </c>
      <c r="H9" s="36">
        <v>115254.48881771555</v>
      </c>
      <c r="I9" s="36">
        <v>116742.49005646165</v>
      </c>
      <c r="J9" s="36">
        <v>118249.70224056207</v>
      </c>
      <c r="K9" s="36">
        <v>119776.37339428626</v>
      </c>
      <c r="L9" s="36">
        <v>121322.75474404078</v>
      </c>
      <c r="M9" s="36">
        <v>122889.10075970646</v>
      </c>
      <c r="N9" s="36">
        <v>124475.66919651628</v>
      </c>
      <c r="O9" s="36">
        <v>126082.7211374701</v>
      </c>
      <c r="P9" s="36">
        <v>127710.52103629848</v>
      </c>
      <c r="Q9" s="36">
        <v>129359.33676098101</v>
      </c>
      <c r="R9" s="36">
        <v>145909.18500512326</v>
      </c>
      <c r="S9" s="36">
        <v>92017.742634494789</v>
      </c>
      <c r="T9" s="36">
        <v>141449.31770945527</v>
      </c>
      <c r="U9" s="36">
        <v>143449.1428455133</v>
      </c>
      <c r="V9" s="36">
        <v>145919.45366137382</v>
      </c>
      <c r="W9" s="36">
        <v>140439.48881771555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389.32622015603988</v>
      </c>
      <c r="C11" s="54">
        <v>386.98407260175691</v>
      </c>
      <c r="D11" s="54">
        <v>387.37274094914898</v>
      </c>
      <c r="E11" s="54">
        <v>388.58399367434851</v>
      </c>
      <c r="F11" s="54">
        <v>389.68892944878468</v>
      </c>
      <c r="G11" s="54">
        <v>390.69193019374927</v>
      </c>
      <c r="H11" s="54">
        <v>391.92316085188293</v>
      </c>
      <c r="I11" s="54">
        <v>391.28947826051871</v>
      </c>
      <c r="J11" s="54">
        <v>390.01775464345212</v>
      </c>
      <c r="K11" s="54">
        <v>388.84853316067364</v>
      </c>
      <c r="L11" s="54">
        <v>387.98429822579192</v>
      </c>
      <c r="M11" s="54">
        <v>387.7881993544836</v>
      </c>
      <c r="N11" s="54">
        <v>386.33113010890412</v>
      </c>
      <c r="O11" s="54">
        <v>384.94924859148796</v>
      </c>
      <c r="P11" s="54">
        <v>381.33443634005181</v>
      </c>
      <c r="Q11" s="54">
        <v>379.465713191899</v>
      </c>
      <c r="R11" s="54">
        <v>378.9181038446859</v>
      </c>
      <c r="S11" s="54">
        <v>377.74069973472297</v>
      </c>
      <c r="T11" s="54">
        <v>373.54550806897868</v>
      </c>
      <c r="U11" s="54">
        <v>363.01921401423181</v>
      </c>
      <c r="V11" s="54">
        <v>360.76568935857335</v>
      </c>
      <c r="W11" s="54">
        <v>361.12723021618302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952.48062642155912</v>
      </c>
      <c r="C13" s="35">
        <v>939.66009378210742</v>
      </c>
      <c r="D13" s="35">
        <v>928.2895736855055</v>
      </c>
      <c r="E13" s="35">
        <v>908.65328751308425</v>
      </c>
      <c r="F13" s="35">
        <v>887.94126032687177</v>
      </c>
      <c r="G13" s="35">
        <v>866.32460397889975</v>
      </c>
      <c r="H13" s="35">
        <v>844.68638721654315</v>
      </c>
      <c r="I13" s="35">
        <v>818.62864082981912</v>
      </c>
      <c r="J13" s="35">
        <v>794.25294145287512</v>
      </c>
      <c r="K13" s="35">
        <v>759.09439637619414</v>
      </c>
      <c r="L13" s="35">
        <v>732.0940740211488</v>
      </c>
      <c r="M13" s="35">
        <v>695.80637378410097</v>
      </c>
      <c r="N13" s="35">
        <v>660.16611551067251</v>
      </c>
      <c r="O13" s="35">
        <v>623.98706351320459</v>
      </c>
      <c r="P13" s="35">
        <v>591.47384855133555</v>
      </c>
      <c r="Q13" s="35">
        <v>558.82734870272895</v>
      </c>
      <c r="R13" s="35">
        <v>539.16118567813885</v>
      </c>
      <c r="S13" s="35">
        <v>528.14066901745252</v>
      </c>
      <c r="T13" s="35">
        <v>514.37163906136891</v>
      </c>
      <c r="U13" s="35">
        <v>500.4688575312108</v>
      </c>
      <c r="V13" s="35">
        <v>484.84103934575256</v>
      </c>
      <c r="W13" s="35">
        <v>472.9905451141218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793.06562537495984</v>
      </c>
      <c r="D14" s="36">
        <v>732.88483139273683</v>
      </c>
      <c r="E14" s="36">
        <v>693.5786791379843</v>
      </c>
      <c r="F14" s="36">
        <v>674.63715489527408</v>
      </c>
      <c r="G14" s="36">
        <v>658.19134327726101</v>
      </c>
      <c r="H14" s="36">
        <v>641.85443432792249</v>
      </c>
      <c r="I14" s="36">
        <v>621.59131618120171</v>
      </c>
      <c r="J14" s="36">
        <v>594.48358658570396</v>
      </c>
      <c r="K14" s="36">
        <v>554.10979920249531</v>
      </c>
      <c r="L14" s="36">
        <v>506.81193138042954</v>
      </c>
      <c r="M14" s="36">
        <v>480.32666620967825</v>
      </c>
      <c r="N14" s="36">
        <v>467.01818545987391</v>
      </c>
      <c r="O14" s="36">
        <v>456.24846571015274</v>
      </c>
      <c r="P14" s="36">
        <v>446.52582397809135</v>
      </c>
      <c r="Q14" s="36">
        <v>446.1610649736736</v>
      </c>
      <c r="R14" s="36">
        <v>440.81882545469671</v>
      </c>
      <c r="S14" s="36">
        <v>434.4051666757498</v>
      </c>
      <c r="T14" s="36">
        <v>427.06402564170276</v>
      </c>
      <c r="U14" s="36">
        <v>419.92956183957062</v>
      </c>
      <c r="V14" s="36">
        <v>412.77671958979954</v>
      </c>
      <c r="W14" s="36">
        <v>410.27613507926452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0.63931109461274893</v>
      </c>
      <c r="C16" s="44">
        <f>C7/RES_summary!C$6</f>
        <v>0.65397963538632786</v>
      </c>
      <c r="D16" s="44">
        <f>D7/RES_summary!D$6</f>
        <v>0.66846629327390794</v>
      </c>
      <c r="E16" s="44">
        <f>E7/RES_summary!E$6</f>
        <v>0.68297000158468657</v>
      </c>
      <c r="F16" s="44">
        <f>F7/RES_summary!F$6</f>
        <v>0.69757850354649598</v>
      </c>
      <c r="G16" s="44">
        <f>G7/RES_summary!G$6</f>
        <v>0.71236762324329739</v>
      </c>
      <c r="H16" s="44">
        <f>H7/RES_summary!H$6</f>
        <v>0.72745868491939758</v>
      </c>
      <c r="I16" s="44">
        <f>I7/RES_summary!I$6</f>
        <v>0.74310517227418493</v>
      </c>
      <c r="J16" s="44">
        <f>J7/RES_summary!J$6</f>
        <v>0.76000001518518712</v>
      </c>
      <c r="K16" s="44">
        <f>K7/RES_summary!K$6</f>
        <v>0.80800003977759738</v>
      </c>
      <c r="L16" s="44">
        <f>L7/RES_summary!L$6</f>
        <v>0.81400014321496139</v>
      </c>
      <c r="M16" s="44">
        <f>M7/RES_summary!M$6</f>
        <v>0.85499998841692582</v>
      </c>
      <c r="N16" s="44">
        <f>N7/RES_summary!N$6</f>
        <v>0.86200009104348518</v>
      </c>
      <c r="O16" s="44">
        <f>O7/RES_summary!O$6</f>
        <v>0.89100008597304103</v>
      </c>
      <c r="P16" s="44">
        <f>P7/RES_summary!P$6</f>
        <v>0.90999996770488289</v>
      </c>
      <c r="Q16" s="44">
        <f>Q7/RES_summary!Q$6</f>
        <v>0.91900005911431715</v>
      </c>
      <c r="R16" s="44">
        <f>R7/RES_summary!R$6</f>
        <v>0.92099991384867264</v>
      </c>
      <c r="S16" s="44">
        <f>S7/RES_summary!S$6</f>
        <v>0.92899998128166161</v>
      </c>
      <c r="T16" s="44">
        <f>T7/RES_summary!T$6</f>
        <v>0.92300005175932653</v>
      </c>
      <c r="U16" s="44">
        <f>U7/RES_summary!U$6</f>
        <v>0.9299999966128758</v>
      </c>
      <c r="V16" s="44">
        <f>V7/RES_summary!V$6</f>
        <v>0.95699984084732481</v>
      </c>
      <c r="W16" s="44">
        <f>W7/RES_summary!W$6</f>
        <v>0.9620000947536389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608.9314318750038</v>
      </c>
      <c r="C17" s="52">
        <f t="shared" si="2"/>
        <v>614.51856551870526</v>
      </c>
      <c r="D17" s="52">
        <f t="shared" si="2"/>
        <v>620.53029040636613</v>
      </c>
      <c r="E17" s="52">
        <f t="shared" si="2"/>
        <v>620.58293721274185</v>
      </c>
      <c r="F17" s="52">
        <f t="shared" si="2"/>
        <v>619.40873561600881</v>
      </c>
      <c r="G17" s="52">
        <f t="shared" si="2"/>
        <v>617.14159909363968</v>
      </c>
      <c r="H17" s="52">
        <f t="shared" si="2"/>
        <v>614.47444841386357</v>
      </c>
      <c r="I17" s="52">
        <f t="shared" si="2"/>
        <v>608.32717717242463</v>
      </c>
      <c r="J17" s="52">
        <f t="shared" si="2"/>
        <v>603.63224756506463</v>
      </c>
      <c r="K17" s="52">
        <f t="shared" si="2"/>
        <v>613.34830246691615</v>
      </c>
      <c r="L17" s="52">
        <f t="shared" si="2"/>
        <v>595.92468110003972</v>
      </c>
      <c r="M17" s="52">
        <f t="shared" si="2"/>
        <v>594.91444152582949</v>
      </c>
      <c r="N17" s="52">
        <f t="shared" si="2"/>
        <v>569.06325167402372</v>
      </c>
      <c r="O17" s="52">
        <f t="shared" si="2"/>
        <v>555.97252723633073</v>
      </c>
      <c r="P17" s="52">
        <f t="shared" si="2"/>
        <v>538.24118307999811</v>
      </c>
      <c r="Q17" s="52">
        <f t="shared" si="2"/>
        <v>513.56236649250502</v>
      </c>
      <c r="R17" s="52">
        <f t="shared" ref="R17:V17" si="3">R13*R16</f>
        <v>496.56740556011408</v>
      </c>
      <c r="S17" s="52">
        <f t="shared" si="3"/>
        <v>490.64267163129762</v>
      </c>
      <c r="T17" s="52">
        <f t="shared" si="3"/>
        <v>474.76504947717314</v>
      </c>
      <c r="U17" s="52">
        <f t="shared" si="3"/>
        <v>465.43603580887589</v>
      </c>
      <c r="V17" s="52">
        <f t="shared" si="3"/>
        <v>463.99279749013675</v>
      </c>
      <c r="W17" s="52">
        <f t="shared" ref="W17" si="4">W13*W16</f>
        <v>455.01694921736049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237.0729727061003</v>
      </c>
      <c r="C18" s="36">
        <f>C3*11630*1000/RES_summary!C$6</f>
        <v>237.8088971738182</v>
      </c>
      <c r="D18" s="36">
        <f>D3*11630*1000/RES_summary!D$6</f>
        <v>240.37651943668544</v>
      </c>
      <c r="E18" s="36">
        <f>E3*11630*1000/RES_summary!E$6</f>
        <v>241.14859614828467</v>
      </c>
      <c r="F18" s="36">
        <f>F3*11630*1000/RES_summary!F$6</f>
        <v>241.37672707342776</v>
      </c>
      <c r="G18" s="36">
        <f>G3*11630*1000/RES_summary!G$6</f>
        <v>241.11224255275107</v>
      </c>
      <c r="H18" s="36">
        <f>H3*11630*1000/RES_summary!H$6</f>
        <v>240.82676808507864</v>
      </c>
      <c r="I18" s="36">
        <f>I3*11630*1000/RES_summary!I$6</f>
        <v>238.03202376749209</v>
      </c>
      <c r="J18" s="36">
        <f>J3*11630*1000/RES_summary!J$6</f>
        <v>235.4272938257069</v>
      </c>
      <c r="K18" s="36">
        <f>K3*11630*1000/RES_summary!K$6</f>
        <v>238.4995877308495</v>
      </c>
      <c r="L18" s="36">
        <f>L3*11630*1000/RES_summary!L$6</f>
        <v>231.2094191920277</v>
      </c>
      <c r="M18" s="36">
        <f>M3*11630*1000/RES_summary!M$6</f>
        <v>230.70080004927962</v>
      </c>
      <c r="N18" s="36">
        <f>N3*11630*1000/RES_summary!N$6</f>
        <v>219.84684912267329</v>
      </c>
      <c r="O18" s="36">
        <f>O3*11630*1000/RES_summary!O$6</f>
        <v>214.02120659713606</v>
      </c>
      <c r="P18" s="36">
        <f>P3*11630*1000/RES_summary!P$6</f>
        <v>205.24989816481371</v>
      </c>
      <c r="Q18" s="36">
        <f>Q3*11630*1000/RES_summary!Q$6</f>
        <v>194.87930966959783</v>
      </c>
      <c r="R18" s="36">
        <f>R3*11630*1000/RES_summary!R$6</f>
        <v>188.15837974591352</v>
      </c>
      <c r="S18" s="36">
        <f>S3*11630*1000/RES_summary!S$6</f>
        <v>185.33570610172029</v>
      </c>
      <c r="T18" s="36">
        <f>T3*11630*1000/RES_summary!T$6</f>
        <v>177.34635162034445</v>
      </c>
      <c r="U18" s="36">
        <f>U3*11630*1000/RES_summary!U$6</f>
        <v>168.96222389323799</v>
      </c>
      <c r="V18" s="36">
        <f>V3*11630*1000/RES_summary!V$6</f>
        <v>167.39268144394208</v>
      </c>
      <c r="W18" s="36">
        <f>W3*11630*1000/RES_summary!W$6</f>
        <v>164.31901057228302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0.67881407681948425</v>
      </c>
      <c r="C3" s="49">
        <f t="shared" ref="C3:W3" si="0">C5*C11/11630</f>
        <v>0.6865700454674083</v>
      </c>
      <c r="D3" s="49">
        <f t="shared" si="0"/>
        <v>0.661497823219791</v>
      </c>
      <c r="E3" s="49">
        <f t="shared" si="0"/>
        <v>0.67357822265290224</v>
      </c>
      <c r="F3" s="49">
        <f t="shared" si="0"/>
        <v>0.69707783427026482</v>
      </c>
      <c r="G3" s="49">
        <f t="shared" si="0"/>
        <v>0.71819133236038557</v>
      </c>
      <c r="H3" s="49">
        <f t="shared" si="0"/>
        <v>0.74073534715898059</v>
      </c>
      <c r="I3" s="49">
        <f t="shared" si="0"/>
        <v>0.8314975028008128</v>
      </c>
      <c r="J3" s="49">
        <f t="shared" si="0"/>
        <v>0.9052220327461844</v>
      </c>
      <c r="K3" s="49">
        <f t="shared" si="0"/>
        <v>1.005876450006117</v>
      </c>
      <c r="L3" s="49">
        <f t="shared" si="0"/>
        <v>1.1075310388596005</v>
      </c>
      <c r="M3" s="49">
        <f t="shared" si="0"/>
        <v>1.371586933677466</v>
      </c>
      <c r="N3" s="49">
        <f t="shared" si="0"/>
        <v>1.5932195600994672</v>
      </c>
      <c r="O3" s="49">
        <f t="shared" si="0"/>
        <v>1.7487890633476679</v>
      </c>
      <c r="P3" s="49">
        <f t="shared" si="0"/>
        <v>1.9791889562273437</v>
      </c>
      <c r="Q3" s="49">
        <f t="shared" si="0"/>
        <v>2.1654322133423762</v>
      </c>
      <c r="R3" s="49">
        <f t="shared" si="0"/>
        <v>2.3832931386899436</v>
      </c>
      <c r="S3" s="49">
        <f t="shared" si="0"/>
        <v>2.5551278502088146</v>
      </c>
      <c r="T3" s="49">
        <f t="shared" si="0"/>
        <v>2.7063462418524176</v>
      </c>
      <c r="U3" s="49">
        <f t="shared" si="0"/>
        <v>2.7785019312213191</v>
      </c>
      <c r="V3" s="49">
        <f t="shared" si="0"/>
        <v>2.9209597672353209</v>
      </c>
      <c r="W3" s="49">
        <f t="shared" si="0"/>
        <v>3.1407613406242101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29.475368951228305</v>
      </c>
      <c r="C5" s="49">
        <f t="shared" ref="C5:W5" si="1">C7*C13/1000000</f>
        <v>30.00939271827373</v>
      </c>
      <c r="D5" s="49">
        <f t="shared" si="1"/>
        <v>29.212638728722716</v>
      </c>
      <c r="E5" s="49">
        <f t="shared" si="1"/>
        <v>29.78791157986009</v>
      </c>
      <c r="F5" s="49">
        <f t="shared" si="1"/>
        <v>31.201081854439806</v>
      </c>
      <c r="G5" s="49">
        <f t="shared" si="1"/>
        <v>32.552391120251301</v>
      </c>
      <c r="H5" s="49">
        <f t="shared" si="1"/>
        <v>34.090151140846785</v>
      </c>
      <c r="I5" s="49">
        <f t="shared" si="1"/>
        <v>38.914244806237924</v>
      </c>
      <c r="J5" s="49">
        <f t="shared" si="1"/>
        <v>43.028951868225775</v>
      </c>
      <c r="K5" s="49">
        <f t="shared" si="1"/>
        <v>48.664709224356606</v>
      </c>
      <c r="L5" s="49">
        <f t="shared" si="1"/>
        <v>54.545798356991689</v>
      </c>
      <c r="M5" s="49">
        <f t="shared" si="1"/>
        <v>67.988725934006553</v>
      </c>
      <c r="N5" s="49">
        <f t="shared" si="1"/>
        <v>79.121662665905973</v>
      </c>
      <c r="O5" s="49">
        <f t="shared" si="1"/>
        <v>86.313475413779074</v>
      </c>
      <c r="P5" s="49">
        <f t="shared" si="1"/>
        <v>97.411581617934473</v>
      </c>
      <c r="Q5" s="49">
        <f t="shared" si="1"/>
        <v>107.43003399379715</v>
      </c>
      <c r="R5" s="49">
        <f t="shared" si="1"/>
        <v>117.31385883452961</v>
      </c>
      <c r="S5" s="49">
        <f t="shared" si="1"/>
        <v>125.50646194839544</v>
      </c>
      <c r="T5" s="49">
        <f t="shared" si="1"/>
        <v>134.08931200456422</v>
      </c>
      <c r="U5" s="49">
        <f t="shared" si="1"/>
        <v>140.80880627676106</v>
      </c>
      <c r="V5" s="49">
        <f t="shared" si="1"/>
        <v>149.9125678501093</v>
      </c>
      <c r="W5" s="49">
        <f t="shared" si="1"/>
        <v>160.62012107317943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14077</v>
      </c>
      <c r="C7" s="35">
        <v>14363</v>
      </c>
      <c r="D7" s="35">
        <v>14010</v>
      </c>
      <c r="E7" s="35">
        <v>14357</v>
      </c>
      <c r="F7" s="35">
        <v>15146</v>
      </c>
      <c r="G7" s="35">
        <v>15907</v>
      </c>
      <c r="H7" s="35">
        <v>16770</v>
      </c>
      <c r="I7" s="35">
        <v>19373</v>
      </c>
      <c r="J7" s="35">
        <v>21670</v>
      </c>
      <c r="K7" s="35">
        <v>24903</v>
      </c>
      <c r="L7" s="35">
        <v>28426</v>
      </c>
      <c r="M7" s="35">
        <v>36712</v>
      </c>
      <c r="N7" s="35">
        <v>44158</v>
      </c>
      <c r="O7" s="35">
        <v>49619</v>
      </c>
      <c r="P7" s="35">
        <v>58641</v>
      </c>
      <c r="Q7" s="35">
        <v>68593</v>
      </c>
      <c r="R7" s="35">
        <v>79470</v>
      </c>
      <c r="S7" s="35">
        <v>89081</v>
      </c>
      <c r="T7" s="35">
        <v>99402</v>
      </c>
      <c r="U7" s="35">
        <v>109765</v>
      </c>
      <c r="V7" s="35">
        <v>122362</v>
      </c>
      <c r="W7" s="35">
        <v>137591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1192.9561218324379</v>
      </c>
      <c r="D8" s="52">
        <v>595.34919345278649</v>
      </c>
      <c r="E8" s="52">
        <v>1338.6314263422664</v>
      </c>
      <c r="F8" s="52">
        <v>1825.8890409759733</v>
      </c>
      <c r="G8" s="52">
        <v>1845.21219289291</v>
      </c>
      <c r="H8" s="52">
        <v>1996.6951522905456</v>
      </c>
      <c r="I8" s="52">
        <v>3788.4364918159827</v>
      </c>
      <c r="J8" s="52">
        <v>3536.5392829278317</v>
      </c>
      <c r="K8" s="52">
        <v>4529.1113012199676</v>
      </c>
      <c r="L8" s="52">
        <v>4878.2652411161398</v>
      </c>
      <c r="M8" s="52">
        <v>9703.1189403631834</v>
      </c>
      <c r="N8" s="52">
        <v>8927.7956147699806</v>
      </c>
      <c r="O8" s="52">
        <v>6653.9561218324379</v>
      </c>
      <c r="P8" s="52">
        <v>9617.3491934527847</v>
      </c>
      <c r="Q8" s="52">
        <v>11290.631426342268</v>
      </c>
      <c r="R8" s="52">
        <v>12702.889040975977</v>
      </c>
      <c r="S8" s="52">
        <v>11456.212192892912</v>
      </c>
      <c r="T8" s="52">
        <v>12317.695152290544</v>
      </c>
      <c r="U8" s="52">
        <v>14151.436491815984</v>
      </c>
      <c r="V8" s="52">
        <v>16133.539282927828</v>
      </c>
      <c r="W8" s="52">
        <v>19758.111301219964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906.95612183243793</v>
      </c>
      <c r="D9" s="36">
        <v>948.34919345278649</v>
      </c>
      <c r="E9" s="36">
        <v>991.63142634226642</v>
      </c>
      <c r="F9" s="36">
        <v>1036.8890409759733</v>
      </c>
      <c r="G9" s="36">
        <v>1084.2121928929118</v>
      </c>
      <c r="H9" s="36">
        <v>1133.6951522905438</v>
      </c>
      <c r="I9" s="36">
        <v>1185.4364918159845</v>
      </c>
      <c r="J9" s="36">
        <v>1239.5392829278317</v>
      </c>
      <c r="K9" s="36">
        <v>1296.1113012199676</v>
      </c>
      <c r="L9" s="36">
        <v>1355.2652411161398</v>
      </c>
      <c r="M9" s="36">
        <v>1417.118940363187</v>
      </c>
      <c r="N9" s="36">
        <v>1481.7956147699806</v>
      </c>
      <c r="O9" s="36">
        <v>1192.9561218324379</v>
      </c>
      <c r="P9" s="36">
        <v>595.34919345278468</v>
      </c>
      <c r="Q9" s="36">
        <v>1338.6314263422682</v>
      </c>
      <c r="R9" s="36">
        <v>1825.889040975977</v>
      </c>
      <c r="S9" s="36">
        <v>1845.2121928929118</v>
      </c>
      <c r="T9" s="36">
        <v>1996.6951522905438</v>
      </c>
      <c r="U9" s="36">
        <v>3788.4364918159845</v>
      </c>
      <c r="V9" s="36">
        <v>3536.539282927828</v>
      </c>
      <c r="W9" s="36">
        <v>4529.1113012199639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267.83745188986398</v>
      </c>
      <c r="C11" s="54">
        <v>266.07701474491148</v>
      </c>
      <c r="D11" s="54">
        <v>263.35243986302311</v>
      </c>
      <c r="E11" s="54">
        <v>262.98301270471433</v>
      </c>
      <c r="F11" s="54">
        <v>259.8312215705937</v>
      </c>
      <c r="G11" s="54">
        <v>256.58837670314904</v>
      </c>
      <c r="H11" s="54">
        <v>252.7050130070194</v>
      </c>
      <c r="I11" s="54">
        <v>248.50324105540162</v>
      </c>
      <c r="J11" s="54">
        <v>244.66624874058817</v>
      </c>
      <c r="K11" s="54">
        <v>240.38658198159212</v>
      </c>
      <c r="L11" s="54">
        <v>236.14258787883551</v>
      </c>
      <c r="M11" s="54">
        <v>234.62060539496434</v>
      </c>
      <c r="N11" s="54">
        <v>234.18546652889196</v>
      </c>
      <c r="O11" s="54">
        <v>235.63431676494113</v>
      </c>
      <c r="P11" s="54">
        <v>236.29600483446174</v>
      </c>
      <c r="Q11" s="54">
        <v>234.42212298495522</v>
      </c>
      <c r="R11" s="54">
        <v>236.26960598116264</v>
      </c>
      <c r="S11" s="54">
        <v>236.76977612632339</v>
      </c>
      <c r="T11" s="54">
        <v>234.73016843931794</v>
      </c>
      <c r="U11" s="54">
        <v>229.48832757370664</v>
      </c>
      <c r="V11" s="54">
        <v>226.60383035338697</v>
      </c>
      <c r="W11" s="54">
        <v>227.41269367377473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2093.8672267690777</v>
      </c>
      <c r="C13" s="35">
        <v>2089.3540846810365</v>
      </c>
      <c r="D13" s="35">
        <v>2085.1276751408077</v>
      </c>
      <c r="E13" s="35">
        <v>2074.800555816681</v>
      </c>
      <c r="F13" s="35">
        <v>2060.0212501280739</v>
      </c>
      <c r="G13" s="35">
        <v>2046.4192569467091</v>
      </c>
      <c r="H13" s="35">
        <v>2032.8056732764931</v>
      </c>
      <c r="I13" s="35">
        <v>2008.6844993670531</v>
      </c>
      <c r="J13" s="35">
        <v>1985.6461406657027</v>
      </c>
      <c r="K13" s="35">
        <v>1954.170550711023</v>
      </c>
      <c r="L13" s="35">
        <v>1918.8699907476143</v>
      </c>
      <c r="M13" s="35">
        <v>1851.9482984856875</v>
      </c>
      <c r="N13" s="35">
        <v>1791.7854673197601</v>
      </c>
      <c r="O13" s="35">
        <v>1739.5246863858417</v>
      </c>
      <c r="P13" s="35">
        <v>1661.1514404245236</v>
      </c>
      <c r="Q13" s="35">
        <v>1566.1952968057551</v>
      </c>
      <c r="R13" s="35">
        <v>1476.2030808421996</v>
      </c>
      <c r="S13" s="35">
        <v>1408.9027059462226</v>
      </c>
      <c r="T13" s="35">
        <v>1348.959900249132</v>
      </c>
      <c r="U13" s="35">
        <v>1282.8206284039636</v>
      </c>
      <c r="V13" s="35">
        <v>1225.1562400917712</v>
      </c>
      <c r="W13" s="35">
        <v>1167.3737459076497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2039.5297212865096</v>
      </c>
      <c r="D14" s="36">
        <v>1997.0856082917583</v>
      </c>
      <c r="E14" s="36">
        <v>1980.8420328477678</v>
      </c>
      <c r="F14" s="36">
        <v>1963.0318025017882</v>
      </c>
      <c r="G14" s="36">
        <v>1962.6499636855426</v>
      </c>
      <c r="H14" s="36">
        <v>1959.0207051068448</v>
      </c>
      <c r="I14" s="36">
        <v>1928.5634854389477</v>
      </c>
      <c r="J14" s="36">
        <v>1897.3740162298134</v>
      </c>
      <c r="K14" s="36">
        <v>1843.5498217390407</v>
      </c>
      <c r="L14" s="36">
        <v>1787.2817843321279</v>
      </c>
      <c r="M14" s="36">
        <v>1691.228004473048</v>
      </c>
      <c r="N14" s="36">
        <v>1594.5279910849736</v>
      </c>
      <c r="O14" s="36">
        <v>1446.4901839314282</v>
      </c>
      <c r="P14" s="36">
        <v>1277.5941959841443</v>
      </c>
      <c r="Q14" s="36">
        <v>1122.1754827716509</v>
      </c>
      <c r="R14" s="36">
        <v>1060.2393717337404</v>
      </c>
      <c r="S14" s="36">
        <v>1031.2403924019789</v>
      </c>
      <c r="T14" s="36">
        <v>1014.3470062229143</v>
      </c>
      <c r="U14" s="36">
        <v>991.11737280726902</v>
      </c>
      <c r="V14" s="36">
        <v>980.18785827642148</v>
      </c>
      <c r="W14" s="36">
        <v>964.52516460385402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5.0659888502900792E-3</v>
      </c>
      <c r="C16" s="44">
        <f>C7/RES_summary!C$6</f>
        <v>5.1773036351787025E-3</v>
      </c>
      <c r="D16" s="44">
        <f>D7/RES_summary!D$6</f>
        <v>5.2121214375931233E-3</v>
      </c>
      <c r="E16" s="44">
        <f>E7/RES_summary!E$6</f>
        <v>5.3658831936516859E-3</v>
      </c>
      <c r="F16" s="44">
        <f>F7/RES_summary!F$6</f>
        <v>5.6850534442317874E-3</v>
      </c>
      <c r="G16" s="44">
        <f>G7/RES_summary!G$6</f>
        <v>5.9936442577896275E-3</v>
      </c>
      <c r="H16" s="44">
        <f>H7/RES_summary!H$6</f>
        <v>6.3678498387342974E-3</v>
      </c>
      <c r="I16" s="44">
        <f>I7/RES_summary!I$6</f>
        <v>7.2962076517344172E-3</v>
      </c>
      <c r="J16" s="44">
        <f>J7/RES_summary!J$6</f>
        <v>8.2265751404819627E-3</v>
      </c>
      <c r="K16" s="44">
        <f>K7/RES_summary!K$6</f>
        <v>9.5248221769284585E-3</v>
      </c>
      <c r="L16" s="44">
        <f>L7/RES_summary!L$6</f>
        <v>1.0885102925223027E-2</v>
      </c>
      <c r="M16" s="44">
        <f>M7/RES_summary!M$6</f>
        <v>1.4174593993944369E-2</v>
      </c>
      <c r="N16" s="44">
        <f>N7/RES_summary!N$6</f>
        <v>1.6476632047754548E-2</v>
      </c>
      <c r="O16" s="44">
        <f>O7/RES_summary!O$6</f>
        <v>1.8152750314167444E-2</v>
      </c>
      <c r="P16" s="44">
        <f>P7/RES_summary!P$6</f>
        <v>2.1042421789300197E-2</v>
      </c>
      <c r="Q16" s="44">
        <f>Q7/RES_summary!Q$6</f>
        <v>2.3438314210022577E-2</v>
      </c>
      <c r="R16" s="44">
        <f>R7/RES_summary!R$6</f>
        <v>2.7061051325419444E-2</v>
      </c>
      <c r="S16" s="44">
        <f>S7/RES_summary!S$6</f>
        <v>3.0317241801793217E-2</v>
      </c>
      <c r="T16" s="44">
        <f>T7/RES_summary!T$6</f>
        <v>3.3627324052965014E-2</v>
      </c>
      <c r="U16" s="44">
        <f>U7/RES_summary!U$6</f>
        <v>3.7178769369693436E-2</v>
      </c>
      <c r="V16" s="44">
        <f>V7/RES_summary!V$6</f>
        <v>4.11717540004354E-2</v>
      </c>
      <c r="W16" s="44">
        <f>W7/RES_summary!W$6</f>
        <v>4.6231375617872689E-2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10.607508024799957</v>
      </c>
      <c r="C17" s="52">
        <f t="shared" si="2"/>
        <v>10.817220497794601</v>
      </c>
      <c r="D17" s="52">
        <f t="shared" si="2"/>
        <v>10.867938655720113</v>
      </c>
      <c r="E17" s="52">
        <f t="shared" si="2"/>
        <v>11.133137432635905</v>
      </c>
      <c r="F17" s="52">
        <f t="shared" si="2"/>
        <v>11.711330903231278</v>
      </c>
      <c r="G17" s="52">
        <f t="shared" si="2"/>
        <v>12.26550902842876</v>
      </c>
      <c r="H17" s="52">
        <f t="shared" si="2"/>
        <v>12.944601278751881</v>
      </c>
      <c r="I17" s="52">
        <f t="shared" si="2"/>
        <v>14.655779214202211</v>
      </c>
      <c r="J17" s="52">
        <f t="shared" si="2"/>
        <v>16.335067178594421</v>
      </c>
      <c r="K17" s="52">
        <f t="shared" si="2"/>
        <v>18.61312699891285</v>
      </c>
      <c r="L17" s="52">
        <f t="shared" si="2"/>
        <v>20.88709734940954</v>
      </c>
      <c r="M17" s="52">
        <f t="shared" si="2"/>
        <v>26.25061522881072</v>
      </c>
      <c r="N17" s="52">
        <f t="shared" si="2"/>
        <v>29.522589853541618</v>
      </c>
      <c r="O17" s="52">
        <f t="shared" si="2"/>
        <v>31.577157297292615</v>
      </c>
      <c r="P17" s="52">
        <f t="shared" si="2"/>
        <v>34.954649265316405</v>
      </c>
      <c r="Q17" s="52">
        <f t="shared" si="2"/>
        <v>36.708977480792861</v>
      </c>
      <c r="R17" s="52">
        <f t="shared" ref="R17:V17" si="3">R13*R16</f>
        <v>39.947607337413075</v>
      </c>
      <c r="S17" s="52">
        <f t="shared" si="3"/>
        <v>42.714044011372394</v>
      </c>
      <c r="T17" s="52">
        <f t="shared" si="3"/>
        <v>45.361911700132922</v>
      </c>
      <c r="U17" s="52">
        <f t="shared" si="3"/>
        <v>47.693692286116168</v>
      </c>
      <c r="V17" s="52">
        <f t="shared" si="3"/>
        <v>50.441831329156777</v>
      </c>
      <c r="W17" s="52">
        <f t="shared" ref="W17" si="4">W13*W16</f>
        <v>53.969294133499623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2.8410879202637043</v>
      </c>
      <c r="C18" s="36">
        <f>C3*11630*1000/RES_summary!C$6</f>
        <v>2.8782137378906527</v>
      </c>
      <c r="D18" s="36">
        <f>D3*11630*1000/RES_summary!D$6</f>
        <v>2.8620981612655556</v>
      </c>
      <c r="E18" s="36">
        <f>E3*11630*1000/RES_summary!E$6</f>
        <v>2.9278260228902191</v>
      </c>
      <c r="F18" s="36">
        <f>F3*11630*1000/RES_summary!F$6</f>
        <v>3.0429694148040278</v>
      </c>
      <c r="G18" s="36">
        <f>G3*11630*1000/RES_summary!G$6</f>
        <v>3.1471870510423536</v>
      </c>
      <c r="H18" s="36">
        <f>H3*11630*1000/RES_summary!H$6</f>
        <v>3.2711656345176738</v>
      </c>
      <c r="I18" s="36">
        <f>I3*11630*1000/RES_summary!I$6</f>
        <v>3.6420086349216363</v>
      </c>
      <c r="J18" s="36">
        <f>J3*11630*1000/RES_summary!J$6</f>
        <v>3.9966396095121999</v>
      </c>
      <c r="K18" s="36">
        <f>K3*11630*1000/RES_summary!K$6</f>
        <v>4.474345979257949</v>
      </c>
      <c r="L18" s="36">
        <f>L3*11630*1000/RES_summary!L$6</f>
        <v>4.9323332213667355</v>
      </c>
      <c r="M18" s="36">
        <f>M3*11630*1000/RES_summary!M$6</f>
        <v>6.1589352369738402</v>
      </c>
      <c r="N18" s="36">
        <f>N3*11630*1000/RES_summary!N$6</f>
        <v>6.9137614779927761</v>
      </c>
      <c r="O18" s="36">
        <f>O3*11630*1000/RES_summary!O$6</f>
        <v>7.4406618851266186</v>
      </c>
      <c r="P18" s="36">
        <f>P3*11630*1000/RES_summary!P$6</f>
        <v>8.2596439717841186</v>
      </c>
      <c r="Q18" s="36">
        <f>Q3*11630*1000/RES_summary!Q$6</f>
        <v>8.6053964336543753</v>
      </c>
      <c r="R18" s="36">
        <f>R3*11630*1000/RES_summary!R$6</f>
        <v>9.4384054455007877</v>
      </c>
      <c r="S18" s="36">
        <f>S3*11630*1000/RES_summary!S$6</f>
        <v>10.113394638022566</v>
      </c>
      <c r="T18" s="36">
        <f>T3*11630*1000/RES_summary!T$6</f>
        <v>10.647809174101669</v>
      </c>
      <c r="U18" s="36">
        <f>U3*11630*1000/RES_summary!U$6</f>
        <v>10.945145678555791</v>
      </c>
      <c r="V18" s="36">
        <f>V3*11630*1000/RES_summary!V$6</f>
        <v>11.430312189226401</v>
      </c>
      <c r="W18" s="36">
        <f>W3*11630*1000/RES_summary!W$6</f>
        <v>12.273302554571396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0.83081579898286695</v>
      </c>
      <c r="C3" s="49">
        <f t="shared" ref="C3:W3" si="0">C5*C11/11630</f>
        <v>1.1024530958560628</v>
      </c>
      <c r="D3" s="49">
        <f t="shared" si="0"/>
        <v>1.3220535725107168</v>
      </c>
      <c r="E3" s="49">
        <f t="shared" si="0"/>
        <v>1.5583356065338385</v>
      </c>
      <c r="F3" s="49">
        <f t="shared" si="0"/>
        <v>1.7849879617804056</v>
      </c>
      <c r="G3" s="49">
        <f t="shared" si="0"/>
        <v>2.0086613848218038</v>
      </c>
      <c r="H3" s="49">
        <f t="shared" si="0"/>
        <v>2.2203647018899195</v>
      </c>
      <c r="I3" s="49">
        <f t="shared" si="0"/>
        <v>2.4620933333668713</v>
      </c>
      <c r="J3" s="49">
        <f t="shared" si="0"/>
        <v>2.6714150109443517</v>
      </c>
      <c r="K3" s="49">
        <f t="shared" si="0"/>
        <v>3.2515664996036429</v>
      </c>
      <c r="L3" s="49">
        <f t="shared" si="0"/>
        <v>3.3500528935264331</v>
      </c>
      <c r="M3" s="49">
        <f t="shared" si="0"/>
        <v>3.4945134434589824</v>
      </c>
      <c r="N3" s="49">
        <f t="shared" si="0"/>
        <v>5.593918601164213</v>
      </c>
      <c r="O3" s="49">
        <f t="shared" si="0"/>
        <v>6.4308382770158499</v>
      </c>
      <c r="P3" s="49">
        <f t="shared" si="0"/>
        <v>6.6417378989267899</v>
      </c>
      <c r="Q3" s="49">
        <f t="shared" si="0"/>
        <v>6.6610410273070082</v>
      </c>
      <c r="R3" s="49">
        <f t="shared" si="0"/>
        <v>6.3800061879072656</v>
      </c>
      <c r="S3" s="49">
        <f t="shared" si="0"/>
        <v>6.8144865460328798</v>
      </c>
      <c r="T3" s="49">
        <f t="shared" si="0"/>
        <v>8.6198411737623548</v>
      </c>
      <c r="U3" s="49">
        <f t="shared" si="0"/>
        <v>8.9317674215940883</v>
      </c>
      <c r="V3" s="49">
        <f t="shared" si="0"/>
        <v>9.8874130303345105</v>
      </c>
      <c r="W3" s="49">
        <f t="shared" si="0"/>
        <v>11.546433981445862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21.40235782161411</v>
      </c>
      <c r="C5" s="49">
        <f t="shared" ref="C5:W5" si="1">C7*C13/1000000</f>
        <v>28.37216702227003</v>
      </c>
      <c r="D5" s="49">
        <f t="shared" si="1"/>
        <v>34.034701770739289</v>
      </c>
      <c r="E5" s="49">
        <f t="shared" si="1"/>
        <v>40.084194236549756</v>
      </c>
      <c r="F5" s="49">
        <f t="shared" si="1"/>
        <v>45.87521540598155</v>
      </c>
      <c r="G5" s="49">
        <f t="shared" si="1"/>
        <v>51.541827054332018</v>
      </c>
      <c r="H5" s="49">
        <f t="shared" si="1"/>
        <v>56.898114878213441</v>
      </c>
      <c r="I5" s="49">
        <f t="shared" si="1"/>
        <v>63.128157032820191</v>
      </c>
      <c r="J5" s="49">
        <f t="shared" si="1"/>
        <v>68.647265879519225</v>
      </c>
      <c r="K5" s="49">
        <f t="shared" si="1"/>
        <v>83.986545553258864</v>
      </c>
      <c r="L5" s="49">
        <f t="shared" si="1"/>
        <v>86.678101938712473</v>
      </c>
      <c r="M5" s="49">
        <f t="shared" si="1"/>
        <v>90.238895637156915</v>
      </c>
      <c r="N5" s="49">
        <f t="shared" si="1"/>
        <v>144.47639101661076</v>
      </c>
      <c r="O5" s="49">
        <f t="shared" si="1"/>
        <v>165.73012148707727</v>
      </c>
      <c r="P5" s="49">
        <f t="shared" si="1"/>
        <v>171.44407086377274</v>
      </c>
      <c r="Q5" s="49">
        <f t="shared" si="1"/>
        <v>172.10767073879381</v>
      </c>
      <c r="R5" s="49">
        <f t="shared" si="1"/>
        <v>165.67763937204197</v>
      </c>
      <c r="S5" s="49">
        <f t="shared" si="1"/>
        <v>175.93188356247688</v>
      </c>
      <c r="T5" s="49">
        <f t="shared" si="1"/>
        <v>221.68993841854794</v>
      </c>
      <c r="U5" s="49">
        <f t="shared" si="1"/>
        <v>233.08299340378397</v>
      </c>
      <c r="V5" s="49">
        <f t="shared" si="1"/>
        <v>249.32241855463715</v>
      </c>
      <c r="W5" s="49">
        <f t="shared" si="1"/>
        <v>274.11959645770128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26222</v>
      </c>
      <c r="C7" s="35">
        <v>35507</v>
      </c>
      <c r="D7" s="35">
        <v>43344</v>
      </c>
      <c r="E7" s="35">
        <v>52053</v>
      </c>
      <c r="F7" s="35">
        <v>60756</v>
      </c>
      <c r="G7" s="35">
        <v>69510</v>
      </c>
      <c r="H7" s="35">
        <v>78051</v>
      </c>
      <c r="I7" s="35">
        <v>88138</v>
      </c>
      <c r="J7" s="35">
        <v>97463</v>
      </c>
      <c r="K7" s="35">
        <v>122883</v>
      </c>
      <c r="L7" s="35">
        <v>127961</v>
      </c>
      <c r="M7" s="35">
        <v>134679</v>
      </c>
      <c r="N7" s="35">
        <v>227803</v>
      </c>
      <c r="O7" s="35">
        <v>265141</v>
      </c>
      <c r="P7" s="35">
        <v>275893</v>
      </c>
      <c r="Q7" s="35">
        <v>278021</v>
      </c>
      <c r="R7" s="35">
        <v>270176</v>
      </c>
      <c r="S7" s="35">
        <v>290891</v>
      </c>
      <c r="T7" s="35">
        <v>375411</v>
      </c>
      <c r="U7" s="35">
        <v>398568</v>
      </c>
      <c r="V7" s="35">
        <v>430938</v>
      </c>
      <c r="W7" s="35">
        <v>479158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10483.47436912332</v>
      </c>
      <c r="D8" s="52">
        <v>9097.6008546833982</v>
      </c>
      <c r="E8" s="52">
        <v>10034.947851509707</v>
      </c>
      <c r="F8" s="52">
        <v>10097.682304387905</v>
      </c>
      <c r="G8" s="52">
        <v>10220.979812183446</v>
      </c>
      <c r="H8" s="52">
        <v>10084.025076451551</v>
      </c>
      <c r="I8" s="52">
        <v>11710.012373302248</v>
      </c>
      <c r="J8" s="52">
        <v>11032.146049725838</v>
      </c>
      <c r="K8" s="52">
        <v>27215.641045647048</v>
      </c>
      <c r="L8" s="52">
        <v>6966.7234430412209</v>
      </c>
      <c r="M8" s="52">
        <v>8704.6310435157502</v>
      </c>
      <c r="N8" s="52">
        <v>95213.613975831977</v>
      </c>
      <c r="O8" s="52">
        <v>39535.935334920068</v>
      </c>
      <c r="P8" s="52">
        <v>13063.871854018769</v>
      </c>
      <c r="Q8" s="52">
        <v>4559.7146116577787</v>
      </c>
      <c r="R8" s="52">
        <v>2638.4743691233452</v>
      </c>
      <c r="S8" s="52">
        <v>29812.600854683405</v>
      </c>
      <c r="T8" s="52">
        <v>94554.947851509729</v>
      </c>
      <c r="U8" s="52">
        <v>33254.682304387912</v>
      </c>
      <c r="V8" s="52">
        <v>42590.979812183417</v>
      </c>
      <c r="W8" s="52">
        <v>58304.025076451537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1198.4743691233161</v>
      </c>
      <c r="D9" s="36">
        <v>1260.6008546833982</v>
      </c>
      <c r="E9" s="36">
        <v>1325.9478515097071</v>
      </c>
      <c r="F9" s="36">
        <v>1394.6823043879049</v>
      </c>
      <c r="G9" s="36">
        <v>1466.9798121834465</v>
      </c>
      <c r="H9" s="36">
        <v>1543.0250764515513</v>
      </c>
      <c r="I9" s="36">
        <v>1623.0123733022483</v>
      </c>
      <c r="J9" s="36">
        <v>1707.1460497258377</v>
      </c>
      <c r="K9" s="36">
        <v>1795.6410456470476</v>
      </c>
      <c r="L9" s="36">
        <v>1888.7234430412209</v>
      </c>
      <c r="M9" s="36">
        <v>1986.6310435157502</v>
      </c>
      <c r="N9" s="36">
        <v>2089.6139758319769</v>
      </c>
      <c r="O9" s="36">
        <v>2197.9353349200683</v>
      </c>
      <c r="P9" s="36">
        <v>2311.8718540187692</v>
      </c>
      <c r="Q9" s="36">
        <v>2431.7146116577787</v>
      </c>
      <c r="R9" s="36">
        <v>10483.474369123345</v>
      </c>
      <c r="S9" s="36">
        <v>9097.6008546834346</v>
      </c>
      <c r="T9" s="36">
        <v>10034.947851509729</v>
      </c>
      <c r="U9" s="36">
        <v>10097.682304387912</v>
      </c>
      <c r="V9" s="36">
        <v>10220.979812183417</v>
      </c>
      <c r="W9" s="36">
        <v>10084.025076451537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451.46370426592699</v>
      </c>
      <c r="C11" s="54">
        <v>451.90518915041162</v>
      </c>
      <c r="D11" s="54">
        <v>451.75900620108928</v>
      </c>
      <c r="E11" s="54">
        <v>452.13439983441504</v>
      </c>
      <c r="F11" s="54">
        <v>452.51907400960891</v>
      </c>
      <c r="G11" s="54">
        <v>453.23833555322409</v>
      </c>
      <c r="H11" s="54">
        <v>453.84353309862388</v>
      </c>
      <c r="I11" s="54">
        <v>453.58754021869959</v>
      </c>
      <c r="J11" s="54">
        <v>452.58257818760489</v>
      </c>
      <c r="K11" s="54">
        <v>450.25924261178318</v>
      </c>
      <c r="L11" s="54">
        <v>449.49202024821301</v>
      </c>
      <c r="M11" s="54">
        <v>450.37332361471721</v>
      </c>
      <c r="N11" s="54">
        <v>450.29691615192701</v>
      </c>
      <c r="O11" s="54">
        <v>451.27975826365457</v>
      </c>
      <c r="P11" s="54">
        <v>450.54583325832937</v>
      </c>
      <c r="Q11" s="54">
        <v>450.11304153405706</v>
      </c>
      <c r="R11" s="54">
        <v>447.8544735825264</v>
      </c>
      <c r="S11" s="54">
        <v>450.47251769016771</v>
      </c>
      <c r="T11" s="54">
        <v>452.20253822069162</v>
      </c>
      <c r="U11" s="54">
        <v>445.66295290874223</v>
      </c>
      <c r="V11" s="54">
        <v>461.21249027427922</v>
      </c>
      <c r="W11" s="54">
        <v>489.87751674636866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816.19852877790061</v>
      </c>
      <c r="C13" s="35">
        <v>799.05841164474703</v>
      </c>
      <c r="D13" s="35">
        <v>785.22290907021238</v>
      </c>
      <c r="E13" s="35">
        <v>770.06501520661163</v>
      </c>
      <c r="F13" s="35">
        <v>755.07300358781924</v>
      </c>
      <c r="G13" s="35">
        <v>741.50233138155681</v>
      </c>
      <c r="H13" s="35">
        <v>728.98636632731734</v>
      </c>
      <c r="I13" s="35">
        <v>716.24222279629885</v>
      </c>
      <c r="J13" s="35">
        <v>704.34181052829513</v>
      </c>
      <c r="K13" s="35">
        <v>683.46757121211942</v>
      </c>
      <c r="L13" s="35">
        <v>677.37906032863509</v>
      </c>
      <c r="M13" s="35">
        <v>670.02944510396514</v>
      </c>
      <c r="N13" s="35">
        <v>634.2163668459624</v>
      </c>
      <c r="O13" s="35">
        <v>625.06410357914194</v>
      </c>
      <c r="P13" s="35">
        <v>621.41508071525107</v>
      </c>
      <c r="Q13" s="35">
        <v>619.04557835125343</v>
      </c>
      <c r="R13" s="35">
        <v>613.2211572161923</v>
      </c>
      <c r="S13" s="35">
        <v>604.80346096124276</v>
      </c>
      <c r="T13" s="35">
        <v>590.52595267199933</v>
      </c>
      <c r="U13" s="35">
        <v>584.80107134487457</v>
      </c>
      <c r="V13" s="35">
        <v>578.5575153609966</v>
      </c>
      <c r="W13" s="35">
        <v>572.0860268589928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758.14581479985543</v>
      </c>
      <c r="D14" s="36">
        <v>735.5164749828848</v>
      </c>
      <c r="E14" s="36">
        <v>710.68920905014761</v>
      </c>
      <c r="F14" s="36">
        <v>686.2326032355603</v>
      </c>
      <c r="G14" s="36">
        <v>671.55581352578417</v>
      </c>
      <c r="H14" s="36">
        <v>656.05773200601675</v>
      </c>
      <c r="I14" s="36">
        <v>645.1523896856404</v>
      </c>
      <c r="J14" s="36">
        <v>626.57609043038792</v>
      </c>
      <c r="K14" s="36">
        <v>617.47137336299465</v>
      </c>
      <c r="L14" s="36">
        <v>607.62131804736634</v>
      </c>
      <c r="M14" s="36">
        <v>595.34735102263551</v>
      </c>
      <c r="N14" s="36">
        <v>587.55290232383845</v>
      </c>
      <c r="O14" s="36">
        <v>582.95527504114398</v>
      </c>
      <c r="P14" s="36">
        <v>581.82565380342294</v>
      </c>
      <c r="Q14" s="36">
        <v>580.81743903288032</v>
      </c>
      <c r="R14" s="36">
        <v>575.32143140162555</v>
      </c>
      <c r="S14" s="36">
        <v>568.40661385002454</v>
      </c>
      <c r="T14" s="36">
        <v>559.35501218380182</v>
      </c>
      <c r="U14" s="36">
        <v>550.97245049320952</v>
      </c>
      <c r="V14" s="36">
        <v>542.44780621472864</v>
      </c>
      <c r="W14" s="36">
        <v>538.77721963487716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9.436695292484653E-3</v>
      </c>
      <c r="C16" s="44">
        <f>C7/RES_summary!C$6</f>
        <v>1.2798894393531308E-2</v>
      </c>
      <c r="D16" s="44">
        <f>D7/RES_summary!D$6</f>
        <v>1.6125209963671401E-2</v>
      </c>
      <c r="E16" s="44">
        <f>E7/RES_summary!E$6</f>
        <v>1.9454643580076005E-2</v>
      </c>
      <c r="F16" s="44">
        <f>F7/RES_summary!F$6</f>
        <v>2.2804774003548561E-2</v>
      </c>
      <c r="G16" s="44">
        <f>G7/RES_summary!G$6</f>
        <v>2.6190872720120512E-2</v>
      </c>
      <c r="H16" s="44">
        <f>H7/RES_summary!H$6</f>
        <v>2.9637271780742436E-2</v>
      </c>
      <c r="I16" s="44">
        <f>I7/RES_summary!I$6</f>
        <v>3.3194298766766536E-2</v>
      </c>
      <c r="J16" s="44">
        <f>J7/RES_summary!J$6</f>
        <v>3.6999847388869106E-2</v>
      </c>
      <c r="K16" s="44">
        <f>K7/RES_summary!K$6</f>
        <v>4.6999908588021513E-2</v>
      </c>
      <c r="L16" s="44">
        <f>L7/RES_summary!L$6</f>
        <v>4.8999811982497143E-2</v>
      </c>
      <c r="M16" s="44">
        <f>M7/RES_summary!M$6</f>
        <v>5.1999894980127304E-2</v>
      </c>
      <c r="N16" s="44">
        <f>N7/RES_summary!N$6</f>
        <v>8.4999914180321323E-2</v>
      </c>
      <c r="O16" s="44">
        <f>O7/RES_summary!O$6</f>
        <v>9.6999906710104389E-2</v>
      </c>
      <c r="P16" s="44">
        <f>P7/RES_summary!P$6</f>
        <v>9.8999963757701939E-2</v>
      </c>
      <c r="Q16" s="44">
        <f>Q7/RES_summary!Q$6</f>
        <v>9.5000124720958215E-2</v>
      </c>
      <c r="R16" s="44">
        <f>R7/RES_summary!R$6</f>
        <v>9.2000083086655637E-2</v>
      </c>
      <c r="S16" s="44">
        <f>S7/RES_summary!S$6</f>
        <v>9.8999930231647951E-2</v>
      </c>
      <c r="T16" s="44">
        <f>T7/RES_summary!T$6</f>
        <v>0.12700013430361209</v>
      </c>
      <c r="U16" s="44">
        <f>U7/RES_summary!U$6</f>
        <v>0.13499993395107707</v>
      </c>
      <c r="V16" s="44">
        <f>V7/RES_summary!V$6</f>
        <v>0.14499986372762483</v>
      </c>
      <c r="W16" s="44">
        <f>W7/RES_summary!W$6</f>
        <v>0.16099987265379742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7.7022168142513143</v>
      </c>
      <c r="C17" s="52">
        <f t="shared" si="2"/>
        <v>10.227064224903986</v>
      </c>
      <c r="D17" s="52">
        <f t="shared" si="2"/>
        <v>12.661884277042031</v>
      </c>
      <c r="E17" s="52">
        <f t="shared" si="2"/>
        <v>14.981340404330439</v>
      </c>
      <c r="F17" s="52">
        <f t="shared" si="2"/>
        <v>17.219269203000831</v>
      </c>
      <c r="G17" s="52">
        <f t="shared" si="2"/>
        <v>19.420593182886975</v>
      </c>
      <c r="H17" s="52">
        <f t="shared" si="2"/>
        <v>21.60516706329857</v>
      </c>
      <c r="I17" s="52">
        <f t="shared" si="2"/>
        <v>23.775158332873307</v>
      </c>
      <c r="J17" s="52">
        <f t="shared" si="2"/>
        <v>26.060539499146678</v>
      </c>
      <c r="K17" s="52">
        <f t="shared" si="2"/>
        <v>32.1229133698467</v>
      </c>
      <c r="L17" s="52">
        <f t="shared" si="2"/>
        <v>33.19144659698371</v>
      </c>
      <c r="M17" s="52">
        <f t="shared" si="2"/>
        <v>34.841460778999156</v>
      </c>
      <c r="N17" s="52">
        <f t="shared" si="2"/>
        <v>53.908336753661992</v>
      </c>
      <c r="O17" s="52">
        <f t="shared" si="2"/>
        <v>60.631159735011792</v>
      </c>
      <c r="P17" s="52">
        <f t="shared" si="2"/>
        <v>61.520070469299277</v>
      </c>
      <c r="Q17" s="52">
        <f t="shared" si="2"/>
        <v>58.809407151326788</v>
      </c>
      <c r="R17" s="52">
        <f t="shared" ref="R17:V17" si="3">R13*R16</f>
        <v>56.416397414384811</v>
      </c>
      <c r="S17" s="52">
        <f t="shared" si="3"/>
        <v>59.875500439022247</v>
      </c>
      <c r="T17" s="52">
        <f t="shared" si="3"/>
        <v>74.996875299112389</v>
      </c>
      <c r="U17" s="52">
        <f t="shared" si="3"/>
        <v>78.948106006077168</v>
      </c>
      <c r="V17" s="52">
        <f t="shared" si="3"/>
        <v>83.890760885937709</v>
      </c>
      <c r="W17" s="52">
        <f t="shared" ref="W17" si="4">W13*W16</f>
        <v>92.105777471314767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3.4772713340212054</v>
      </c>
      <c r="C18" s="36">
        <f>C3*11630*1000/RES_summary!C$6</f>
        <v>4.6216633930086433</v>
      </c>
      <c r="D18" s="36">
        <f>D3*11630*1000/RES_summary!D$6</f>
        <v>5.7201202576297074</v>
      </c>
      <c r="E18" s="36">
        <f>E3*11630*1000/RES_summary!E$6</f>
        <v>6.7735793524270163</v>
      </c>
      <c r="F18" s="36">
        <f>F3*11630*1000/RES_summary!F$6</f>
        <v>7.7920477548641136</v>
      </c>
      <c r="G18" s="36">
        <f>G3*11630*1000/RES_summary!G$6</f>
        <v>8.8021573296679829</v>
      </c>
      <c r="H18" s="36">
        <f>H3*11630*1000/RES_summary!H$6</f>
        <v>9.8053653531934426</v>
      </c>
      <c r="I18" s="36">
        <f>I3*11630*1000/RES_summary!I$6</f>
        <v>10.784115586518121</v>
      </c>
      <c r="J18" s="36">
        <f>J3*11630*1000/RES_summary!J$6</f>
        <v>11.794546155483717</v>
      </c>
      <c r="K18" s="36">
        <f>K3*11630*1000/RES_summary!K$6</f>
        <v>14.463638644391096</v>
      </c>
      <c r="L18" s="36">
        <f>L3*11630*1000/RES_summary!L$6</f>
        <v>14.919290385838881</v>
      </c>
      <c r="M18" s="36">
        <f>M3*11630*1000/RES_summary!M$6</f>
        <v>15.691664490629666</v>
      </c>
      <c r="N18" s="36">
        <f>N3*11630*1000/RES_summary!N$6</f>
        <v>24.274757795053578</v>
      </c>
      <c r="O18" s="36">
        <f>O3*11630*1000/RES_summary!O$6</f>
        <v>27.361615108461148</v>
      </c>
      <c r="P18" s="36">
        <f>P3*11630*1000/RES_summary!P$6</f>
        <v>27.717611411701583</v>
      </c>
      <c r="Q18" s="36">
        <f>Q3*11630*1000/RES_summary!Q$6</f>
        <v>26.470881123698419</v>
      </c>
      <c r="R18" s="36">
        <f>R3*11630*1000/RES_summary!R$6</f>
        <v>25.266335965441911</v>
      </c>
      <c r="S18" s="36">
        <f>S3*11630*1000/RES_summary!S$6</f>
        <v>26.972267430725097</v>
      </c>
      <c r="T18" s="36">
        <f>T3*11630*1000/RES_summary!T$6</f>
        <v>33.913777368879309</v>
      </c>
      <c r="U18" s="36">
        <f>U3*11630*1000/RES_summary!U$6</f>
        <v>35.184246049220761</v>
      </c>
      <c r="V18" s="36">
        <f>V3*11630*1000/RES_summary!V$6</f>
        <v>38.691466739207428</v>
      </c>
      <c r="W18" s="36">
        <f>W3*11630*1000/RES_summary!W$6</f>
        <v>45.12054954564131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39.584594999334342</v>
      </c>
      <c r="C3" s="49">
        <f t="shared" ref="C3:W3" si="0">C5*C11/11630</f>
        <v>44.00255340147924</v>
      </c>
      <c r="D3" s="49">
        <f t="shared" si="0"/>
        <v>46.850852074979116</v>
      </c>
      <c r="E3" s="49">
        <f t="shared" si="0"/>
        <v>51.463823820857002</v>
      </c>
      <c r="F3" s="49">
        <f t="shared" si="0"/>
        <v>57.374376871190861</v>
      </c>
      <c r="G3" s="49">
        <f t="shared" si="0"/>
        <v>69.499927045897536</v>
      </c>
      <c r="H3" s="49">
        <f t="shared" si="0"/>
        <v>80.155156249143886</v>
      </c>
      <c r="I3" s="49">
        <f t="shared" si="0"/>
        <v>89.893006527346927</v>
      </c>
      <c r="J3" s="49">
        <f t="shared" si="0"/>
        <v>97.000320756090559</v>
      </c>
      <c r="K3" s="49">
        <f t="shared" si="0"/>
        <v>104.23649094901626</v>
      </c>
      <c r="L3" s="49">
        <f t="shared" si="0"/>
        <v>109.44141371084859</v>
      </c>
      <c r="M3" s="49">
        <f t="shared" si="0"/>
        <v>115.72005124887377</v>
      </c>
      <c r="N3" s="49">
        <f t="shared" si="0"/>
        <v>122.81618098337405</v>
      </c>
      <c r="O3" s="49">
        <f t="shared" si="0"/>
        <v>125.01976539892583</v>
      </c>
      <c r="P3" s="49">
        <f t="shared" si="0"/>
        <v>125.23102854081998</v>
      </c>
      <c r="Q3" s="49">
        <f t="shared" si="0"/>
        <v>130.99589615601442</v>
      </c>
      <c r="R3" s="49">
        <f t="shared" si="0"/>
        <v>133.88788900969277</v>
      </c>
      <c r="S3" s="49">
        <f t="shared" si="0"/>
        <v>143.30761384355679</v>
      </c>
      <c r="T3" s="49">
        <f t="shared" si="0"/>
        <v>141.37392549401079</v>
      </c>
      <c r="U3" s="49">
        <f t="shared" si="0"/>
        <v>140.51407739806999</v>
      </c>
      <c r="V3" s="49">
        <f t="shared" si="0"/>
        <v>148.23253327298022</v>
      </c>
      <c r="W3" s="49">
        <f t="shared" si="0"/>
        <v>158.40560378888372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354.41775119651714</v>
      </c>
      <c r="C5" s="49">
        <f t="shared" ref="C5:W5" si="1">C7*C13/1000000</f>
        <v>385.98319961781903</v>
      </c>
      <c r="D5" s="49">
        <f t="shared" si="1"/>
        <v>404.03107409781359</v>
      </c>
      <c r="E5" s="49">
        <f t="shared" si="1"/>
        <v>437.46771384881322</v>
      </c>
      <c r="F5" s="49">
        <f t="shared" si="1"/>
        <v>481.70619308743807</v>
      </c>
      <c r="G5" s="49">
        <f t="shared" si="1"/>
        <v>577.51002570486719</v>
      </c>
      <c r="H5" s="49">
        <f t="shared" si="1"/>
        <v>660.02273292045072</v>
      </c>
      <c r="I5" s="49">
        <f t="shared" si="1"/>
        <v>735.69867093431458</v>
      </c>
      <c r="J5" s="49">
        <f t="shared" si="1"/>
        <v>790.2181438238382</v>
      </c>
      <c r="K5" s="49">
        <f t="shared" si="1"/>
        <v>849.1501664442211</v>
      </c>
      <c r="L5" s="49">
        <f t="shared" si="1"/>
        <v>890.02761860424744</v>
      </c>
      <c r="M5" s="49">
        <f t="shared" si="1"/>
        <v>937.16331376398534</v>
      </c>
      <c r="N5" s="49">
        <f t="shared" si="1"/>
        <v>996.04199501833648</v>
      </c>
      <c r="O5" s="49">
        <f t="shared" si="1"/>
        <v>1013.6491590988825</v>
      </c>
      <c r="P5" s="49">
        <f t="shared" si="1"/>
        <v>1018.7705708471035</v>
      </c>
      <c r="Q5" s="49">
        <f t="shared" si="1"/>
        <v>1066.75312013393</v>
      </c>
      <c r="R5" s="49">
        <f t="shared" si="1"/>
        <v>1075.4767363046235</v>
      </c>
      <c r="S5" s="49">
        <f t="shared" si="1"/>
        <v>1075.7510077313054</v>
      </c>
      <c r="T5" s="49">
        <f t="shared" si="1"/>
        <v>1086.6228041792938</v>
      </c>
      <c r="U5" s="49">
        <f t="shared" si="1"/>
        <v>1085.4942936610978</v>
      </c>
      <c r="V5" s="49">
        <f t="shared" si="1"/>
        <v>1070.236665427617</v>
      </c>
      <c r="W5" s="49">
        <f t="shared" si="1"/>
        <v>1053.2073683070823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779899.58480705076</v>
      </c>
      <c r="C7" s="35">
        <v>859794.47350828547</v>
      </c>
      <c r="D7" s="35">
        <v>911840.54705405596</v>
      </c>
      <c r="E7" s="35">
        <v>1005734.640521345</v>
      </c>
      <c r="F7" s="35">
        <v>1132097.6274311256</v>
      </c>
      <c r="G7" s="35">
        <v>1400987.8974816964</v>
      </c>
      <c r="H7" s="35">
        <v>1652092.5497458836</v>
      </c>
      <c r="I7" s="35">
        <v>1905066.2450000166</v>
      </c>
      <c r="J7" s="35">
        <v>2118130.1223178012</v>
      </c>
      <c r="K7" s="35">
        <v>2370418.9984104866</v>
      </c>
      <c r="L7" s="35">
        <v>2567166.6368042785</v>
      </c>
      <c r="M7" s="35">
        <v>2839877.376105743</v>
      </c>
      <c r="N7" s="35">
        <v>3203030.5427405252</v>
      </c>
      <c r="O7" s="35">
        <v>3541282.0644183573</v>
      </c>
      <c r="P7" s="35">
        <v>3862907.5281922133</v>
      </c>
      <c r="Q7" s="35">
        <v>4482838.4127165759</v>
      </c>
      <c r="R7" s="35">
        <v>4894836.3522742633</v>
      </c>
      <c r="S7" s="35">
        <v>5283846.4189279722</v>
      </c>
      <c r="T7" s="35">
        <v>5650440.6100580851</v>
      </c>
      <c r="U7" s="35">
        <v>5994171.4511455838</v>
      </c>
      <c r="V7" s="35">
        <v>6293022.8524496006</v>
      </c>
      <c r="W7" s="35">
        <v>6554005.7939612512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153957.42320574983</v>
      </c>
      <c r="D8" s="52">
        <v>131827.52032987576</v>
      </c>
      <c r="E8" s="52">
        <v>179836.05175359361</v>
      </c>
      <c r="F8" s="52">
        <v>218941.15504042455</v>
      </c>
      <c r="G8" s="52">
        <v>368617.07853070251</v>
      </c>
      <c r="H8" s="52">
        <v>358532.10012206784</v>
      </c>
      <c r="I8" s="52">
        <v>368696.4054174379</v>
      </c>
      <c r="J8" s="52">
        <v>337722.38791794912</v>
      </c>
      <c r="K8" s="52">
        <v>406246.29929843522</v>
      </c>
      <c r="L8" s="52">
        <v>328575.15872366773</v>
      </c>
      <c r="M8" s="52">
        <v>452546.79105505813</v>
      </c>
      <c r="N8" s="52">
        <v>582094.321675207</v>
      </c>
      <c r="O8" s="52">
        <v>706868.60020853439</v>
      </c>
      <c r="P8" s="52">
        <v>680157.56389592355</v>
      </c>
      <c r="Q8" s="52">
        <v>988627.28994180076</v>
      </c>
      <c r="R8" s="52">
        <v>749720.32747563627</v>
      </c>
      <c r="S8" s="52">
        <v>795256.36595214438</v>
      </c>
      <c r="T8" s="52">
        <v>695169.34985378105</v>
      </c>
      <c r="U8" s="52">
        <v>796277.63214255683</v>
      </c>
      <c r="V8" s="52">
        <v>880945.72297922429</v>
      </c>
      <c r="W8" s="52">
        <v>967851.54172018543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74062.534504515119</v>
      </c>
      <c r="D9" s="36">
        <v>79781.446784105268</v>
      </c>
      <c r="E9" s="36">
        <v>85941.958286304725</v>
      </c>
      <c r="F9" s="36">
        <v>92578.168130643899</v>
      </c>
      <c r="G9" s="36">
        <v>99726.808480131673</v>
      </c>
      <c r="H9" s="36">
        <v>107427.44785788073</v>
      </c>
      <c r="I9" s="36">
        <v>115722.71016330482</v>
      </c>
      <c r="J9" s="36">
        <v>124658.51060016453</v>
      </c>
      <c r="K9" s="36">
        <v>153957.42320575006</v>
      </c>
      <c r="L9" s="36">
        <v>131827.52032987587</v>
      </c>
      <c r="M9" s="36">
        <v>179836.05175359361</v>
      </c>
      <c r="N9" s="36">
        <v>218941.15504042478</v>
      </c>
      <c r="O9" s="36">
        <v>368617.07853070227</v>
      </c>
      <c r="P9" s="36">
        <v>358532.10012206761</v>
      </c>
      <c r="Q9" s="36">
        <v>368696.40541743767</v>
      </c>
      <c r="R9" s="36">
        <v>337722.38791794889</v>
      </c>
      <c r="S9" s="36">
        <v>406246.29929843545</v>
      </c>
      <c r="T9" s="36">
        <v>328575.1587236682</v>
      </c>
      <c r="U9" s="36">
        <v>452546.79105505813</v>
      </c>
      <c r="V9" s="36">
        <v>582094.32167520747</v>
      </c>
      <c r="W9" s="36">
        <v>706868.60020853486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1298.9440802218555</v>
      </c>
      <c r="C11" s="54">
        <v>1325.8341206713458</v>
      </c>
      <c r="D11" s="54">
        <v>1348.5977801303866</v>
      </c>
      <c r="E11" s="54">
        <v>1368.1564423824293</v>
      </c>
      <c r="F11" s="54">
        <v>1385.2095168949377</v>
      </c>
      <c r="G11" s="54">
        <v>1399.601938610944</v>
      </c>
      <c r="H11" s="54">
        <v>1412.3823630327859</v>
      </c>
      <c r="I11" s="54">
        <v>1421.0378613099142</v>
      </c>
      <c r="J11" s="54">
        <v>1427.5978591613068</v>
      </c>
      <c r="K11" s="54">
        <v>1427.6278067675451</v>
      </c>
      <c r="L11" s="54">
        <v>1430.0720728792617</v>
      </c>
      <c r="M11" s="54">
        <v>1436.0615447259534</v>
      </c>
      <c r="N11" s="54">
        <v>1434.0280751017383</v>
      </c>
      <c r="O11" s="54">
        <v>1434.4014973406299</v>
      </c>
      <c r="P11" s="54">
        <v>1429.6024086352584</v>
      </c>
      <c r="Q11" s="54">
        <v>1428.1488786301143</v>
      </c>
      <c r="R11" s="54">
        <v>1447.8380578765782</v>
      </c>
      <c r="S11" s="54">
        <v>1549.3060541169912</v>
      </c>
      <c r="T11" s="54">
        <v>1513.1090081780158</v>
      </c>
      <c r="U11" s="54">
        <v>1505.4696553289859</v>
      </c>
      <c r="V11" s="54">
        <v>1610.8066726306295</v>
      </c>
      <c r="W11" s="54">
        <v>1749.1875080839477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454.44023576984091</v>
      </c>
      <c r="C13" s="35">
        <v>448.92495998824239</v>
      </c>
      <c r="D13" s="35">
        <v>443.09399861976277</v>
      </c>
      <c r="E13" s="35">
        <v>434.97329834641283</v>
      </c>
      <c r="F13" s="35">
        <v>425.49880983364574</v>
      </c>
      <c r="G13" s="35">
        <v>412.21628448250908</v>
      </c>
      <c r="H13" s="35">
        <v>399.50711781974445</v>
      </c>
      <c r="I13" s="35">
        <v>386.18009891530477</v>
      </c>
      <c r="J13" s="35">
        <v>373.07346489134864</v>
      </c>
      <c r="K13" s="35">
        <v>358.22787744007667</v>
      </c>
      <c r="L13" s="35">
        <v>346.69647300815376</v>
      </c>
      <c r="M13" s="35">
        <v>330.00133091982138</v>
      </c>
      <c r="N13" s="35">
        <v>310.9686222867295</v>
      </c>
      <c r="O13" s="35">
        <v>286.23790499031333</v>
      </c>
      <c r="P13" s="35">
        <v>263.73154506338233</v>
      </c>
      <c r="Q13" s="35">
        <v>237.96376802426019</v>
      </c>
      <c r="R13" s="35">
        <v>219.71658680783685</v>
      </c>
      <c r="S13" s="35">
        <v>203.59240644802128</v>
      </c>
      <c r="T13" s="35">
        <v>192.30762327543934</v>
      </c>
      <c r="U13" s="35">
        <v>181.09163251472265</v>
      </c>
      <c r="V13" s="35">
        <v>170.06718242108724</v>
      </c>
      <c r="W13" s="35">
        <v>160.69674049990766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423.63948879608023</v>
      </c>
      <c r="D14" s="36">
        <v>411.93048182000638</v>
      </c>
      <c r="E14" s="36">
        <v>403.10117370946534</v>
      </c>
      <c r="F14" s="36">
        <v>394.21425256991398</v>
      </c>
      <c r="G14" s="36">
        <v>382.84636061418854</v>
      </c>
      <c r="H14" s="36">
        <v>366.30489125954716</v>
      </c>
      <c r="I14" s="36">
        <v>347.8878335121808</v>
      </c>
      <c r="J14" s="36">
        <v>329.17366397512473</v>
      </c>
      <c r="K14" s="36">
        <v>305.6137788775834</v>
      </c>
      <c r="L14" s="36">
        <v>289.67870394212031</v>
      </c>
      <c r="M14" s="36">
        <v>264.34353543418115</v>
      </c>
      <c r="N14" s="36">
        <v>249.42419061496551</v>
      </c>
      <c r="O14" s="36">
        <v>224.55498944136505</v>
      </c>
      <c r="P14" s="36">
        <v>200.62038700987253</v>
      </c>
      <c r="Q14" s="36">
        <v>178.27501302498248</v>
      </c>
      <c r="R14" s="36">
        <v>159.91687515231393</v>
      </c>
      <c r="S14" s="36">
        <v>156.46368069161471</v>
      </c>
      <c r="T14" s="36">
        <v>152.55710367113258</v>
      </c>
      <c r="U14" s="36">
        <v>148.81657275722253</v>
      </c>
      <c r="V14" s="36">
        <v>147.49010458047167</v>
      </c>
      <c r="W14" s="36">
        <v>146.40837755331364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0.28066794068184847</v>
      </c>
      <c r="C16" s="44">
        <f>C7/RES_summary!C$6</f>
        <v>0.30992251292912376</v>
      </c>
      <c r="D16" s="44">
        <f>D7/RES_summary!D$6</f>
        <v>0.33923081106117675</v>
      </c>
      <c r="E16" s="44">
        <f>E7/RES_summary!E$6</f>
        <v>0.37589013058764398</v>
      </c>
      <c r="F16" s="44">
        <f>F7/RES_summary!F$6</f>
        <v>0.42493301967740366</v>
      </c>
      <c r="G16" s="44">
        <f>G7/RES_summary!G$6</f>
        <v>0.52788225730646465</v>
      </c>
      <c r="H16" s="44">
        <f>H7/RES_summary!H$6</f>
        <v>0.62732720789943108</v>
      </c>
      <c r="I16" s="44">
        <f>I7/RES_summary!I$6</f>
        <v>0.71748097423373125</v>
      </c>
      <c r="J16" s="44">
        <f>J7/RES_summary!J$6</f>
        <v>0.8041050580787098</v>
      </c>
      <c r="K16" s="44">
        <f>K7/RES_summary!K$6</f>
        <v>0.90663050414298463</v>
      </c>
      <c r="L16" s="44">
        <f>L7/RES_summary!L$6</f>
        <v>0.9830392270390913</v>
      </c>
      <c r="M16" s="44">
        <f>M7/RES_summary!M$6</f>
        <v>1.0964836783309806</v>
      </c>
      <c r="N16" s="44">
        <f>N7/RES_summary!N$6</f>
        <v>1.1951437042088677</v>
      </c>
      <c r="O16" s="44">
        <f>O7/RES_summary!O$6</f>
        <v>1.2955522906029115</v>
      </c>
      <c r="P16" s="44">
        <f>P7/RES_summary!P$6</f>
        <v>1.3861450101683737</v>
      </c>
      <c r="Q16" s="44">
        <f>Q7/RES_summary!Q$6</f>
        <v>1.5317915132740947</v>
      </c>
      <c r="R16" s="44">
        <f>R7/RES_summary!R$6</f>
        <v>1.6667851737564203</v>
      </c>
      <c r="S16" s="44">
        <f>S7/RES_summary!S$6</f>
        <v>1.798269547110815</v>
      </c>
      <c r="T16" s="44">
        <f>T7/RES_summary!T$6</f>
        <v>1.9115228811941063</v>
      </c>
      <c r="U16" s="44">
        <f>U7/RES_summary!U$6</f>
        <v>2.0303003502440875</v>
      </c>
      <c r="V16" s="44">
        <f>V7/RES_summary!V$6</f>
        <v>2.1174448668718493</v>
      </c>
      <c r="W16" s="44">
        <f>W7/RES_summary!W$6</f>
        <v>2.2021840357460625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127.54680513649494</v>
      </c>
      <c r="C17" s="52">
        <f t="shared" si="2"/>
        <v>139.13195171616243</v>
      </c>
      <c r="D17" s="52">
        <f t="shared" si="2"/>
        <v>150.31113652812206</v>
      </c>
      <c r="E17" s="52">
        <f t="shared" si="2"/>
        <v>163.50216991757134</v>
      </c>
      <c r="F17" s="52">
        <f t="shared" si="2"/>
        <v>180.80849413175241</v>
      </c>
      <c r="G17" s="52">
        <f t="shared" si="2"/>
        <v>217.60166275111069</v>
      </c>
      <c r="H17" s="52">
        <f t="shared" si="2"/>
        <v>250.62168475780933</v>
      </c>
      <c r="I17" s="52">
        <f t="shared" si="2"/>
        <v>277.07687359943156</v>
      </c>
      <c r="J17" s="52">
        <f t="shared" si="2"/>
        <v>299.99026015408339</v>
      </c>
      <c r="K17" s="52">
        <f t="shared" si="2"/>
        <v>324.78032112156802</v>
      </c>
      <c r="L17" s="52">
        <f t="shared" si="2"/>
        <v>340.81623284311468</v>
      </c>
      <c r="M17" s="52">
        <f t="shared" si="2"/>
        <v>361.84107318108494</v>
      </c>
      <c r="N17" s="52">
        <f t="shared" si="2"/>
        <v>371.65219113249015</v>
      </c>
      <c r="O17" s="52">
        <f t="shared" si="2"/>
        <v>370.83617346757899</v>
      </c>
      <c r="P17" s="52">
        <f t="shared" si="2"/>
        <v>365.57016521360299</v>
      </c>
      <c r="Q17" s="52">
        <f t="shared" si="2"/>
        <v>364.51088032628712</v>
      </c>
      <c r="R17" s="52">
        <f t="shared" ref="R17:V17" si="3">R13*R16</f>
        <v>366.22034931966795</v>
      </c>
      <c r="S17" s="52">
        <f t="shared" si="3"/>
        <v>366.11402453848422</v>
      </c>
      <c r="T17" s="52">
        <f t="shared" si="3"/>
        <v>367.60042211905858</v>
      </c>
      <c r="U17" s="52">
        <f t="shared" si="3"/>
        <v>367.67040492091496</v>
      </c>
      <c r="V17" s="52">
        <f t="shared" si="3"/>
        <v>360.10788244088957</v>
      </c>
      <c r="W17" s="52">
        <f t="shared" ref="W17" si="4">W13*W16</f>
        <v>353.88379652532439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165.67616748326066</v>
      </c>
      <c r="C18" s="36">
        <f>C3*11630*1000/RES_summary!C$6</f>
        <v>184.46588886088634</v>
      </c>
      <c r="D18" s="36">
        <f>D3*11630*1000/RES_summary!D$6</f>
        <v>202.70926505070085</v>
      </c>
      <c r="E18" s="36">
        <f>E3*11630*1000/RES_summary!E$6</f>
        <v>223.6965471162319</v>
      </c>
      <c r="F18" s="36">
        <f>F3*11630*1000/RES_summary!F$6</f>
        <v>250.45764680674597</v>
      </c>
      <c r="G18" s="36">
        <f>G3*11630*1000/RES_summary!G$6</f>
        <v>304.55570903141944</v>
      </c>
      <c r="H18" s="36">
        <f>H3*11630*1000/RES_summary!H$6</f>
        <v>353.97364734549262</v>
      </c>
      <c r="I18" s="36">
        <f>I3*11630*1000/RES_summary!I$6</f>
        <v>393.73672787817361</v>
      </c>
      <c r="J18" s="36">
        <f>J3*11630*1000/RES_summary!J$6</f>
        <v>428.26545316521299</v>
      </c>
      <c r="K18" s="36">
        <f>K3*11630*1000/RES_summary!K$6</f>
        <v>463.66541752404311</v>
      </c>
      <c r="L18" s="36">
        <f>L3*11630*1000/RES_summary!L$6</f>
        <v>487.3917765728541</v>
      </c>
      <c r="M18" s="36">
        <f>M3*11630*1000/RES_summary!M$6</f>
        <v>519.62605049772549</v>
      </c>
      <c r="N18" s="36">
        <f>N3*11630*1000/RES_summary!N$6</f>
        <v>532.95967625706817</v>
      </c>
      <c r="O18" s="36">
        <f>O3*11630*1000/RES_summary!O$6</f>
        <v>531.9279624899649</v>
      </c>
      <c r="P18" s="36">
        <f>P3*11630*1000/RES_summary!P$6</f>
        <v>522.61998871455614</v>
      </c>
      <c r="Q18" s="36">
        <f>Q3*11630*1000/RES_summary!Q$6</f>
        <v>520.57580498646269</v>
      </c>
      <c r="R18" s="36">
        <f>R3*11630*1000/RES_summary!R$6</f>
        <v>530.22775931387002</v>
      </c>
      <c r="S18" s="36">
        <f>S3*11630*1000/RES_summary!S$6</f>
        <v>567.22267471461021</v>
      </c>
      <c r="T18" s="36">
        <f>T3*11630*1000/RES_summary!T$6</f>
        <v>556.21951011838871</v>
      </c>
      <c r="U18" s="36">
        <f>U3*11630*1000/RES_summary!U$6</f>
        <v>553.5166377709586</v>
      </c>
      <c r="V18" s="36">
        <f>V3*11630*1000/RES_summary!V$6</f>
        <v>580.06417990267119</v>
      </c>
      <c r="W18" s="36">
        <f>W3*11630*1000/RES_summary!W$6</f>
        <v>619.00911619541876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4.3074684156976968</v>
      </c>
      <c r="C3" s="49">
        <f t="shared" ref="C3:W3" si="0">C5*C11/11630</f>
        <v>5.3049441392527337</v>
      </c>
      <c r="D3" s="49">
        <f t="shared" si="0"/>
        <v>6.1828743161629278</v>
      </c>
      <c r="E3" s="49">
        <f t="shared" si="0"/>
        <v>7.4882821559506239</v>
      </c>
      <c r="F3" s="49">
        <f t="shared" si="0"/>
        <v>9.1679589210557975</v>
      </c>
      <c r="G3" s="49">
        <f t="shared" si="0"/>
        <v>12.000837816713613</v>
      </c>
      <c r="H3" s="49">
        <f t="shared" si="0"/>
        <v>14.371414477743137</v>
      </c>
      <c r="I3" s="49">
        <f t="shared" si="0"/>
        <v>18.402043362799393</v>
      </c>
      <c r="J3" s="49">
        <f t="shared" si="0"/>
        <v>20.456627480023158</v>
      </c>
      <c r="K3" s="49">
        <f t="shared" si="0"/>
        <v>22.225318354767762</v>
      </c>
      <c r="L3" s="49">
        <f t="shared" si="0"/>
        <v>23.312736972789867</v>
      </c>
      <c r="M3" s="49">
        <f t="shared" si="0"/>
        <v>24.163656455695815</v>
      </c>
      <c r="N3" s="49">
        <f t="shared" si="0"/>
        <v>25.577882251642375</v>
      </c>
      <c r="O3" s="49">
        <f t="shared" si="0"/>
        <v>27.159017813893925</v>
      </c>
      <c r="P3" s="49">
        <f t="shared" si="0"/>
        <v>29.533436577159147</v>
      </c>
      <c r="Q3" s="49">
        <f t="shared" si="0"/>
        <v>34.751386778392323</v>
      </c>
      <c r="R3" s="49">
        <f t="shared" si="0"/>
        <v>39.37037409071808</v>
      </c>
      <c r="S3" s="49">
        <f t="shared" si="0"/>
        <v>46.395646572904113</v>
      </c>
      <c r="T3" s="49">
        <f t="shared" si="0"/>
        <v>50.033972203506885</v>
      </c>
      <c r="U3" s="49">
        <f t="shared" si="0"/>
        <v>54.414498501178585</v>
      </c>
      <c r="V3" s="49">
        <f t="shared" si="0"/>
        <v>62.912422478949615</v>
      </c>
      <c r="W3" s="49">
        <f t="shared" si="0"/>
        <v>71.737241654025453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97.799227517556986</v>
      </c>
      <c r="C5" s="49">
        <f t="shared" ref="C5:W5" si="1">C7*C13/1000000</f>
        <v>116.09131046000624</v>
      </c>
      <c r="D5" s="49">
        <f t="shared" si="1"/>
        <v>130.86099684842762</v>
      </c>
      <c r="E5" s="49">
        <f t="shared" si="1"/>
        <v>153.6676828065828</v>
      </c>
      <c r="F5" s="49">
        <f t="shared" si="1"/>
        <v>182.78448673323177</v>
      </c>
      <c r="G5" s="49">
        <f t="shared" si="1"/>
        <v>232.9229998543619</v>
      </c>
      <c r="H5" s="49">
        <f t="shared" si="1"/>
        <v>270.08537682134187</v>
      </c>
      <c r="I5" s="49">
        <f t="shared" si="1"/>
        <v>335.94637664273722</v>
      </c>
      <c r="J5" s="49">
        <f t="shared" si="1"/>
        <v>365.62585257563768</v>
      </c>
      <c r="K5" s="49">
        <f t="shared" si="1"/>
        <v>393.08700681795125</v>
      </c>
      <c r="L5" s="49">
        <f t="shared" si="1"/>
        <v>407.21892194852791</v>
      </c>
      <c r="M5" s="49">
        <f t="shared" si="1"/>
        <v>419.01263556511503</v>
      </c>
      <c r="N5" s="49">
        <f t="shared" si="1"/>
        <v>440.39521012293778</v>
      </c>
      <c r="O5" s="49">
        <f t="shared" si="1"/>
        <v>460.66625244806971</v>
      </c>
      <c r="P5" s="49">
        <f t="shared" si="1"/>
        <v>490.52634548943098</v>
      </c>
      <c r="Q5" s="49">
        <f t="shared" si="1"/>
        <v>560.17156471161104</v>
      </c>
      <c r="R5" s="49">
        <f t="shared" si="1"/>
        <v>620.29926660829517</v>
      </c>
      <c r="S5" s="49">
        <f t="shared" si="1"/>
        <v>676.99828208266342</v>
      </c>
      <c r="T5" s="49">
        <f t="shared" si="1"/>
        <v>741.77573239006642</v>
      </c>
      <c r="U5" s="49">
        <f t="shared" si="1"/>
        <v>806.42262648030123</v>
      </c>
      <c r="V5" s="49">
        <f t="shared" si="1"/>
        <v>867.09743277446682</v>
      </c>
      <c r="W5" s="49">
        <f t="shared" si="1"/>
        <v>914.55710550663434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240557.55696467852</v>
      </c>
      <c r="C7" s="35">
        <v>292933.64239901688</v>
      </c>
      <c r="D7" s="35">
        <v>338965.6674158494</v>
      </c>
      <c r="E7" s="35">
        <v>411070.17472030234</v>
      </c>
      <c r="F7" s="35">
        <v>506640.22408702143</v>
      </c>
      <c r="G7" s="35">
        <v>674036.80699896044</v>
      </c>
      <c r="H7" s="35">
        <v>813729.71970213321</v>
      </c>
      <c r="I7" s="35">
        <v>1056560.1088848871</v>
      </c>
      <c r="J7" s="35">
        <v>1195558.0243466562</v>
      </c>
      <c r="K7" s="35">
        <v>1345389.9832474384</v>
      </c>
      <c r="L7" s="35">
        <v>1482022.0854257366</v>
      </c>
      <c r="M7" s="35">
        <v>1618855.4035102408</v>
      </c>
      <c r="N7" s="35">
        <v>1836895.1179990652</v>
      </c>
      <c r="O7" s="35">
        <v>2032407.9005819096</v>
      </c>
      <c r="P7" s="35">
        <v>2288995.322112109</v>
      </c>
      <c r="Q7" s="35">
        <v>2767691.2719694632</v>
      </c>
      <c r="R7" s="35">
        <v>3181024.5546167172</v>
      </c>
      <c r="S7" s="35">
        <v>3593169.1866399474</v>
      </c>
      <c r="T7" s="35">
        <v>4000690.127853401</v>
      </c>
      <c r="U7" s="35">
        <v>4400058.7694060067</v>
      </c>
      <c r="V7" s="35">
        <v>4774925.4542159447</v>
      </c>
      <c r="W7" s="35">
        <v>5080194.5680496702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97254.699204787379</v>
      </c>
      <c r="D8" s="52">
        <v>92471.827462965302</v>
      </c>
      <c r="E8" s="52">
        <v>120159.80736935651</v>
      </c>
      <c r="F8" s="52">
        <v>145297.04523425264</v>
      </c>
      <c r="G8" s="52">
        <v>218853.42772759864</v>
      </c>
      <c r="H8" s="52">
        <v>236947.61190796015</v>
      </c>
      <c r="I8" s="52">
        <v>335302.21664571913</v>
      </c>
      <c r="J8" s="52">
        <v>259157.7228311256</v>
      </c>
      <c r="K8" s="52">
        <v>295129.00413503498</v>
      </c>
      <c r="L8" s="52">
        <v>355485.52990589687</v>
      </c>
      <c r="M8" s="52">
        <v>373780.92999246437</v>
      </c>
      <c r="N8" s="52">
        <v>553341.93113454338</v>
      </c>
      <c r="O8" s="52">
        <v>454670.50541396998</v>
      </c>
      <c r="P8" s="52">
        <v>551716.42566523445</v>
      </c>
      <c r="Q8" s="52">
        <v>834181.47976325103</v>
      </c>
      <c r="R8" s="52">
        <v>787114.21263971832</v>
      </c>
      <c r="S8" s="52">
        <v>965486.56315777358</v>
      </c>
      <c r="T8" s="52">
        <v>862191.44662742363</v>
      </c>
      <c r="U8" s="52">
        <v>951085.06721783988</v>
      </c>
      <c r="V8" s="52">
        <v>1209048.1645731889</v>
      </c>
      <c r="W8" s="52">
        <v>1092383.3264734438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44878.61377044901</v>
      </c>
      <c r="D9" s="36">
        <v>46439.802446132759</v>
      </c>
      <c r="E9" s="36">
        <v>48055.300064903568</v>
      </c>
      <c r="F9" s="36">
        <v>49726.995867533493</v>
      </c>
      <c r="G9" s="36">
        <v>51456.84481565957</v>
      </c>
      <c r="H9" s="36">
        <v>97254.699204787379</v>
      </c>
      <c r="I9" s="36">
        <v>92471.82746296539</v>
      </c>
      <c r="J9" s="36">
        <v>120159.80736935651</v>
      </c>
      <c r="K9" s="36">
        <v>145297.0452342527</v>
      </c>
      <c r="L9" s="36">
        <v>218853.4277275987</v>
      </c>
      <c r="M9" s="36">
        <v>236947.61190796015</v>
      </c>
      <c r="N9" s="36">
        <v>335302.21664571902</v>
      </c>
      <c r="O9" s="36">
        <v>259157.7228311256</v>
      </c>
      <c r="P9" s="36">
        <v>295129.00413503498</v>
      </c>
      <c r="Q9" s="36">
        <v>355485.5299058971</v>
      </c>
      <c r="R9" s="36">
        <v>373780.92999246437</v>
      </c>
      <c r="S9" s="36">
        <v>553341.93113454338</v>
      </c>
      <c r="T9" s="36">
        <v>454670.50541396998</v>
      </c>
      <c r="U9" s="36">
        <v>551716.42566523422</v>
      </c>
      <c r="V9" s="36">
        <v>834181.4797632508</v>
      </c>
      <c r="W9" s="36">
        <v>787114.21263971832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512.2316294939136</v>
      </c>
      <c r="C11" s="54">
        <v>531.44804804976252</v>
      </c>
      <c r="D11" s="54">
        <v>549.4901462523809</v>
      </c>
      <c r="E11" s="54">
        <v>566.7341361769727</v>
      </c>
      <c r="F11" s="54">
        <v>583.32829091504016</v>
      </c>
      <c r="G11" s="54">
        <v>599.20979849841831</v>
      </c>
      <c r="H11" s="54">
        <v>618.83968818761116</v>
      </c>
      <c r="I11" s="54">
        <v>637.05334895441479</v>
      </c>
      <c r="J11" s="54">
        <v>650.69407952615268</v>
      </c>
      <c r="K11" s="54">
        <v>657.56549563506189</v>
      </c>
      <c r="L11" s="54">
        <v>665.80189765301816</v>
      </c>
      <c r="M11" s="54">
        <v>670.67983331989763</v>
      </c>
      <c r="N11" s="54">
        <v>675.46322882022457</v>
      </c>
      <c r="O11" s="54">
        <v>685.6577305089063</v>
      </c>
      <c r="P11" s="54">
        <v>700.2149233180412</v>
      </c>
      <c r="Q11" s="54">
        <v>721.49079620057603</v>
      </c>
      <c r="R11" s="54">
        <v>738.15571825299355</v>
      </c>
      <c r="S11" s="54">
        <v>797.0202937339069</v>
      </c>
      <c r="T11" s="54">
        <v>784.46229947678137</v>
      </c>
      <c r="U11" s="54">
        <v>784.75057220404722</v>
      </c>
      <c r="V11" s="54">
        <v>843.81690658342973</v>
      </c>
      <c r="W11" s="54">
        <v>912.24934497025106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406.55229771857472</v>
      </c>
      <c r="C13" s="35">
        <v>396.30583059447133</v>
      </c>
      <c r="D13" s="35">
        <v>386.05973827987987</v>
      </c>
      <c r="E13" s="35">
        <v>373.8234789501339</v>
      </c>
      <c r="F13" s="35">
        <v>360.7776841300236</v>
      </c>
      <c r="G13" s="35">
        <v>345.56421464788218</v>
      </c>
      <c r="H13" s="35">
        <v>331.91042465575299</v>
      </c>
      <c r="I13" s="35">
        <v>317.96238928356019</v>
      </c>
      <c r="J13" s="35">
        <v>305.82024889627877</v>
      </c>
      <c r="K13" s="35">
        <v>292.17328188302434</v>
      </c>
      <c r="L13" s="35">
        <v>274.77250572250898</v>
      </c>
      <c r="M13" s="35">
        <v>258.8326509313618</v>
      </c>
      <c r="N13" s="35">
        <v>239.74978528042553</v>
      </c>
      <c r="O13" s="35">
        <v>226.66033344791362</v>
      </c>
      <c r="P13" s="35">
        <v>214.2976618391736</v>
      </c>
      <c r="Q13" s="35">
        <v>202.3966944524843</v>
      </c>
      <c r="R13" s="35">
        <v>194.99983604591677</v>
      </c>
      <c r="S13" s="35">
        <v>188.4125814614757</v>
      </c>
      <c r="T13" s="35">
        <v>185.41194361085684</v>
      </c>
      <c r="U13" s="35">
        <v>183.27542170287094</v>
      </c>
      <c r="V13" s="35">
        <v>181.59392038442755</v>
      </c>
      <c r="W13" s="35">
        <v>180.02403121692652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375.68967657093106</v>
      </c>
      <c r="D14" s="36">
        <v>363.89347655068298</v>
      </c>
      <c r="E14" s="36">
        <v>352.39469456652853</v>
      </c>
      <c r="F14" s="36">
        <v>339.53497316961841</v>
      </c>
      <c r="G14" s="36">
        <v>324.68493800667954</v>
      </c>
      <c r="H14" s="36">
        <v>311.03906413227645</v>
      </c>
      <c r="I14" s="36">
        <v>296.7797099445724</v>
      </c>
      <c r="J14" s="36">
        <v>277.91243788991812</v>
      </c>
      <c r="K14" s="36">
        <v>260.20682996786485</v>
      </c>
      <c r="L14" s="36">
        <v>239.64499136550734</v>
      </c>
      <c r="M14" s="36">
        <v>228.72669580692724</v>
      </c>
      <c r="N14" s="36">
        <v>218.47877841073398</v>
      </c>
      <c r="O14" s="36">
        <v>202.99138777673147</v>
      </c>
      <c r="P14" s="36">
        <v>193.31430183596999</v>
      </c>
      <c r="Q14" s="36">
        <v>185.61374200130322</v>
      </c>
      <c r="R14" s="36">
        <v>185.0066694655855</v>
      </c>
      <c r="S14" s="36">
        <v>183.94091788417637</v>
      </c>
      <c r="T14" s="36">
        <v>182.17722733963473</v>
      </c>
      <c r="U14" s="36">
        <v>180.11172252997946</v>
      </c>
      <c r="V14" s="36">
        <v>178.24794625719895</v>
      </c>
      <c r="W14" s="36">
        <v>176.75210434142645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8.6571137418205713E-2</v>
      </c>
      <c r="C16" s="44">
        <f>C7/RES_summary!C$6</f>
        <v>0.10559120042181773</v>
      </c>
      <c r="D16" s="44">
        <f>D7/RES_summary!D$6</f>
        <v>0.12610494088124266</v>
      </c>
      <c r="E16" s="44">
        <f>E7/RES_summary!E$6</f>
        <v>0.15363617343060057</v>
      </c>
      <c r="F16" s="44">
        <f>F7/RES_summary!F$6</f>
        <v>0.19016748652662657</v>
      </c>
      <c r="G16" s="44">
        <f>G7/RES_summary!G$6</f>
        <v>0.2539722661600663</v>
      </c>
      <c r="H16" s="44">
        <f>H7/RES_summary!H$6</f>
        <v>0.30898680169222031</v>
      </c>
      <c r="I16" s="44">
        <f>I7/RES_summary!I$6</f>
        <v>0.39791885360879892</v>
      </c>
      <c r="J16" s="44">
        <f>J7/RES_summary!J$6</f>
        <v>0.45386930881836318</v>
      </c>
      <c r="K16" s="44">
        <f>K7/RES_summary!K$6</f>
        <v>0.51458058663826078</v>
      </c>
      <c r="L16" s="44">
        <f>L7/RES_summary!L$6</f>
        <v>0.56750731503949958</v>
      </c>
      <c r="M16" s="44">
        <f>M7/RES_summary!M$6</f>
        <v>0.62504407495262171</v>
      </c>
      <c r="N16" s="44">
        <f>N7/RES_summary!N$6</f>
        <v>0.68539890777633194</v>
      </c>
      <c r="O16" s="44">
        <f>O7/RES_summary!O$6</f>
        <v>0.74354165049284848</v>
      </c>
      <c r="P16" s="44">
        <f>P7/RES_summary!P$6</f>
        <v>0.82137079929772794</v>
      </c>
      <c r="Q16" s="44">
        <f>Q7/RES_summary!Q$6</f>
        <v>0.94572358212583396</v>
      </c>
      <c r="R16" s="44">
        <f>R7/RES_summary!R$6</f>
        <v>1.0831995563093306</v>
      </c>
      <c r="S16" s="44">
        <f>S7/RES_summary!S$6</f>
        <v>1.2228755746580746</v>
      </c>
      <c r="T16" s="44">
        <f>T7/RES_summary!T$6</f>
        <v>1.3534184761355339</v>
      </c>
      <c r="U16" s="44">
        <f>U7/RES_summary!U$6</f>
        <v>1.4903545775141716</v>
      </c>
      <c r="V16" s="44">
        <f>V7/RES_summary!V$6</f>
        <v>1.6066430441754478</v>
      </c>
      <c r="W16" s="44">
        <f>W7/RES_summary!W$6</f>
        <v>1.706974898702537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35.195694833482015</v>
      </c>
      <c r="C17" s="52">
        <f t="shared" si="2"/>
        <v>41.846408386635765</v>
      </c>
      <c r="D17" s="52">
        <f t="shared" si="2"/>
        <v>48.684040472412264</v>
      </c>
      <c r="E17" s="52">
        <f t="shared" si="2"/>
        <v>57.432808844413231</v>
      </c>
      <c r="F17" s="52">
        <f t="shared" si="2"/>
        <v>68.608185385903795</v>
      </c>
      <c r="G17" s="52">
        <f t="shared" si="2"/>
        <v>87.763726697946211</v>
      </c>
      <c r="H17" s="52">
        <f t="shared" si="2"/>
        <v>102.55594056268778</v>
      </c>
      <c r="I17" s="52">
        <f t="shared" si="2"/>
        <v>126.52322943442891</v>
      </c>
      <c r="J17" s="52">
        <f t="shared" si="2"/>
        <v>138.80242498921385</v>
      </c>
      <c r="K17" s="52">
        <f t="shared" si="2"/>
        <v>150.34669879139261</v>
      </c>
      <c r="L17" s="52">
        <f t="shared" si="2"/>
        <v>155.9354069692566</v>
      </c>
      <c r="M17" s="52">
        <f t="shared" si="2"/>
        <v>161.78181486892788</v>
      </c>
      <c r="N17" s="52">
        <f t="shared" si="2"/>
        <v>164.32424097081378</v>
      </c>
      <c r="O17" s="52">
        <f t="shared" si="2"/>
        <v>168.53139843312107</v>
      </c>
      <c r="P17" s="52">
        <f t="shared" si="2"/>
        <v>176.01784179247622</v>
      </c>
      <c r="Q17" s="52">
        <f t="shared" si="2"/>
        <v>191.41132688803137</v>
      </c>
      <c r="R17" s="52">
        <f t="shared" ref="R17:V17" si="3">R13*R16</f>
        <v>211.22373588532926</v>
      </c>
      <c r="S17" s="52">
        <f t="shared" si="3"/>
        <v>230.4051438275134</v>
      </c>
      <c r="T17" s="52">
        <f t="shared" si="3"/>
        <v>250.9399501791334</v>
      </c>
      <c r="U17" s="52">
        <f t="shared" si="3"/>
        <v>273.14536368071384</v>
      </c>
      <c r="V17" s="52">
        <f t="shared" si="3"/>
        <v>291.7566090501906</v>
      </c>
      <c r="W17" s="52">
        <f t="shared" ref="W17" si="4">W13*W16</f>
        <v>307.29650245053551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18.028348115725009</v>
      </c>
      <c r="C18" s="36">
        <f>C3*11630*1000/RES_summary!C$6</f>
        <v>22.239192054970793</v>
      </c>
      <c r="D18" s="36">
        <f>D3*11630*1000/RES_summary!D$6</f>
        <v>26.751400519342646</v>
      </c>
      <c r="E18" s="36">
        <f>E3*11630*1000/RES_summary!E$6</f>
        <v>32.549133308655733</v>
      </c>
      <c r="F18" s="36">
        <f>F3*11630*1000/RES_summary!F$6</f>
        <v>40.02109552394149</v>
      </c>
      <c r="G18" s="36">
        <f>G3*11630*1000/RES_summary!G$6</f>
        <v>52.58888499014661</v>
      </c>
      <c r="H18" s="36">
        <f>H3*11630*1000/RES_summary!H$6</f>
        <v>63.465686279600881</v>
      </c>
      <c r="I18" s="36">
        <f>I3*11630*1000/RES_summary!I$6</f>
        <v>80.602047031730748</v>
      </c>
      <c r="J18" s="36">
        <f>J3*11630*1000/RES_summary!J$6</f>
        <v>90.31791616435433</v>
      </c>
      <c r="K18" s="36">
        <f>K3*11630*1000/RES_summary!K$6</f>
        <v>98.862801507857441</v>
      </c>
      <c r="L18" s="36">
        <f>L3*11630*1000/RES_summary!L$6</f>
        <v>103.82208987142674</v>
      </c>
      <c r="M18" s="36">
        <f>M3*11630*1000/RES_summary!M$6</f>
        <v>108.50380063048307</v>
      </c>
      <c r="N18" s="36">
        <f>N3*11630*1000/RES_summary!N$6</f>
        <v>110.99498237957852</v>
      </c>
      <c r="O18" s="36">
        <f>O3*11630*1000/RES_summary!O$6</f>
        <v>115.55485616914605</v>
      </c>
      <c r="P18" s="36">
        <f>P3*11630*1000/RES_summary!P$6</f>
        <v>123.25031959332584</v>
      </c>
      <c r="Q18" s="36">
        <f>Q3*11630*1000/RES_summary!Q$6</f>
        <v>138.10151063825447</v>
      </c>
      <c r="R18" s="36">
        <f>R3*11630*1000/RES_summary!R$6</f>
        <v>155.91600847451582</v>
      </c>
      <c r="S18" s="36">
        <f>S3*11630*1000/RES_summary!S$6</f>
        <v>183.63757541120779</v>
      </c>
      <c r="T18" s="36">
        <f>T3*11630*1000/RES_summary!T$6</f>
        <v>196.85293034811193</v>
      </c>
      <c r="U18" s="36">
        <f>U3*11630*1000/RES_summary!U$6</f>
        <v>214.35098044332273</v>
      </c>
      <c r="V18" s="36">
        <f>V3*11630*1000/RES_summary!V$6</f>
        <v>246.18915932400287</v>
      </c>
      <c r="W18" s="36">
        <f>W3*11630*1000/RES_summary!W$6</f>
        <v>280.33103307215021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82.493824896493621</v>
      </c>
      <c r="C3" s="49">
        <f t="shared" ref="C3:W3" si="0">C5*C11/11630</f>
        <v>84.449847393510794</v>
      </c>
      <c r="D3" s="49">
        <f t="shared" si="0"/>
        <v>83.475693023784203</v>
      </c>
      <c r="E3" s="49">
        <f t="shared" si="0"/>
        <v>84.408468121883175</v>
      </c>
      <c r="F3" s="49">
        <f t="shared" si="0"/>
        <v>85.197384512339283</v>
      </c>
      <c r="G3" s="49">
        <f t="shared" si="0"/>
        <v>86.067105239467722</v>
      </c>
      <c r="H3" s="49">
        <f t="shared" si="0"/>
        <v>86.794421508339227</v>
      </c>
      <c r="I3" s="49">
        <f t="shared" si="0"/>
        <v>88.357654300508315</v>
      </c>
      <c r="J3" s="49">
        <f t="shared" si="0"/>
        <v>87.578825540041578</v>
      </c>
      <c r="K3" s="49">
        <f t="shared" si="0"/>
        <v>88.046229406600517</v>
      </c>
      <c r="L3" s="49">
        <f t="shared" si="0"/>
        <v>87.772136871863324</v>
      </c>
      <c r="M3" s="49">
        <f t="shared" si="0"/>
        <v>84.14492052660971</v>
      </c>
      <c r="N3" s="49">
        <f t="shared" si="0"/>
        <v>84.470548432238814</v>
      </c>
      <c r="O3" s="49">
        <f t="shared" si="0"/>
        <v>84.786412907085932</v>
      </c>
      <c r="P3" s="49">
        <f t="shared" si="0"/>
        <v>83.361226885667932</v>
      </c>
      <c r="Q3" s="49">
        <f t="shared" si="0"/>
        <v>80.579879435839473</v>
      </c>
      <c r="R3" s="49">
        <f t="shared" si="0"/>
        <v>77.571369199410896</v>
      </c>
      <c r="S3" s="49">
        <f t="shared" si="0"/>
        <v>77.07027765041201</v>
      </c>
      <c r="T3" s="49">
        <f t="shared" si="0"/>
        <v>70.653984132109969</v>
      </c>
      <c r="U3" s="49">
        <f t="shared" si="0"/>
        <v>65.398093348399726</v>
      </c>
      <c r="V3" s="49">
        <f t="shared" si="0"/>
        <v>65.012526148521104</v>
      </c>
      <c r="W3" s="49">
        <f t="shared" si="0"/>
        <v>66.435458790058732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2150.6666680607373</v>
      </c>
      <c r="C5" s="49">
        <f t="shared" ref="C5:W5" si="1">C7*C13/1000000</f>
        <v>2180.3839932550377</v>
      </c>
      <c r="D5" s="49">
        <f t="shared" si="1"/>
        <v>2137.3940441259888</v>
      </c>
      <c r="E5" s="49">
        <f t="shared" si="1"/>
        <v>2145.0418716906429</v>
      </c>
      <c r="F5" s="49">
        <f t="shared" si="1"/>
        <v>2148.9669298998424</v>
      </c>
      <c r="G5" s="49">
        <f t="shared" si="1"/>
        <v>2155.7535978531819</v>
      </c>
      <c r="H5" s="49">
        <f t="shared" si="1"/>
        <v>2158.6265392380005</v>
      </c>
      <c r="I5" s="49">
        <f t="shared" si="1"/>
        <v>2186.4834180740404</v>
      </c>
      <c r="J5" s="49">
        <f t="shared" si="1"/>
        <v>2155.784394053188</v>
      </c>
      <c r="K5" s="49">
        <f t="shared" si="1"/>
        <v>2165.0818484474603</v>
      </c>
      <c r="L5" s="49">
        <f t="shared" si="1"/>
        <v>2150.484990167341</v>
      </c>
      <c r="M5" s="49">
        <f t="shared" si="1"/>
        <v>2045.9202039465013</v>
      </c>
      <c r="N5" s="49">
        <f t="shared" si="1"/>
        <v>2052.2774398999427</v>
      </c>
      <c r="O5" s="49">
        <f t="shared" si="1"/>
        <v>2053.0694026068131</v>
      </c>
      <c r="P5" s="49">
        <f t="shared" si="1"/>
        <v>2010.178753163008</v>
      </c>
      <c r="Q5" s="49">
        <f t="shared" si="1"/>
        <v>1939.2253964354643</v>
      </c>
      <c r="R5" s="49">
        <f t="shared" si="1"/>
        <v>1857.8851215953962</v>
      </c>
      <c r="S5" s="49">
        <f t="shared" si="1"/>
        <v>1740.957505539762</v>
      </c>
      <c r="T5" s="49">
        <f t="shared" si="1"/>
        <v>1632.4835371893919</v>
      </c>
      <c r="U5" s="49">
        <f t="shared" si="1"/>
        <v>1517.6684481360899</v>
      </c>
      <c r="V5" s="49">
        <f t="shared" si="1"/>
        <v>1410.5382596884735</v>
      </c>
      <c r="W5" s="49">
        <f t="shared" si="1"/>
        <v>1336.7015773688527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28481047.553164952</v>
      </c>
      <c r="C7" s="35">
        <v>29006432.671173707</v>
      </c>
      <c r="D7" s="35">
        <v>28557322.645304516</v>
      </c>
      <c r="E7" s="35">
        <v>28821951.49410947</v>
      </c>
      <c r="F7" s="35">
        <v>29072181.654619321</v>
      </c>
      <c r="G7" s="35">
        <v>29341510.895861611</v>
      </c>
      <c r="H7" s="35">
        <v>29580810.606723312</v>
      </c>
      <c r="I7" s="35">
        <v>30279371.816078048</v>
      </c>
      <c r="J7" s="35">
        <v>30160299.655163847</v>
      </c>
      <c r="K7" s="35">
        <v>30876312.602421068</v>
      </c>
      <c r="L7" s="35">
        <v>31629579.26781084</v>
      </c>
      <c r="M7" s="35">
        <v>31616888.456025735</v>
      </c>
      <c r="N7" s="35">
        <v>33397995.471765749</v>
      </c>
      <c r="O7" s="35">
        <v>35233346.118364617</v>
      </c>
      <c r="P7" s="35">
        <v>36411287.335428648</v>
      </c>
      <c r="Q7" s="35">
        <v>37961684.487624571</v>
      </c>
      <c r="R7" s="35">
        <v>39495401.988674738</v>
      </c>
      <c r="S7" s="35">
        <v>39549940.778633676</v>
      </c>
      <c r="T7" s="35">
        <v>40683707.305870064</v>
      </c>
      <c r="U7" s="35">
        <v>41705056.307848595</v>
      </c>
      <c r="V7" s="35">
        <v>42296000.507629208</v>
      </c>
      <c r="W7" s="35">
        <v>43840315.887268409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7381159.4641019776</v>
      </c>
      <c r="D8" s="52">
        <v>6471750.7374502756</v>
      </c>
      <c r="E8" s="52">
        <v>7324100.3584026396</v>
      </c>
      <c r="F8" s="52">
        <v>7248957.4570307285</v>
      </c>
      <c r="G8" s="52">
        <v>7180891.3390720859</v>
      </c>
      <c r="H8" s="52">
        <v>6874333.1006347351</v>
      </c>
      <c r="I8" s="52">
        <v>7730108.3039489873</v>
      </c>
      <c r="J8" s="52">
        <v>7094715.3767177612</v>
      </c>
      <c r="K8" s="52">
        <v>7886016.7763888426</v>
      </c>
      <c r="L8" s="52">
        <v>7900462.6960726306</v>
      </c>
      <c r="M8" s="52">
        <v>7144960.2188630998</v>
      </c>
      <c r="N8" s="52">
        <v>8159034.493563734</v>
      </c>
      <c r="O8" s="52">
        <v>6627864.2646031156</v>
      </c>
      <c r="P8" s="52">
        <v>6117188.2008518055</v>
      </c>
      <c r="Q8" s="52">
        <v>7353615.857696563</v>
      </c>
      <c r="R8" s="52">
        <v>6275462.3536772914</v>
      </c>
      <c r="S8" s="52">
        <v>3859774.0716840923</v>
      </c>
      <c r="T8" s="52">
        <v>4875267.5592492446</v>
      </c>
      <c r="U8" s="52">
        <v>4446400.5014702007</v>
      </c>
      <c r="V8" s="52">
        <v>3576787.5932810307</v>
      </c>
      <c r="W8" s="52">
        <v>4076373.9559117705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6855774.3460932225</v>
      </c>
      <c r="D9" s="36">
        <v>6920860.7633194625</v>
      </c>
      <c r="E9" s="36">
        <v>7059471.5095976852</v>
      </c>
      <c r="F9" s="36">
        <v>6998727.2965208739</v>
      </c>
      <c r="G9" s="36">
        <v>6911562.0978297964</v>
      </c>
      <c r="H9" s="36">
        <v>6635033.3897730373</v>
      </c>
      <c r="I9" s="36">
        <v>7031547.0945942514</v>
      </c>
      <c r="J9" s="36">
        <v>7213787.5376319662</v>
      </c>
      <c r="K9" s="36">
        <v>7170003.8291316256</v>
      </c>
      <c r="L9" s="36">
        <v>7147196.0306828581</v>
      </c>
      <c r="M9" s="36">
        <v>7157651.0306482017</v>
      </c>
      <c r="N9" s="36">
        <v>6377927.4778237194</v>
      </c>
      <c r="O9" s="36">
        <v>4792513.6180042475</v>
      </c>
      <c r="P9" s="36">
        <v>4939246.983787775</v>
      </c>
      <c r="Q9" s="36">
        <v>5803218.70550064</v>
      </c>
      <c r="R9" s="36">
        <v>4741744.8526271209</v>
      </c>
      <c r="S9" s="36">
        <v>3805235.2817251533</v>
      </c>
      <c r="T9" s="36">
        <v>3741501.0320128575</v>
      </c>
      <c r="U9" s="36">
        <v>3425051.4994916692</v>
      </c>
      <c r="V9" s="36">
        <v>2985843.3935004175</v>
      </c>
      <c r="W9" s="36">
        <v>2532058.5762725696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446.09571431695531</v>
      </c>
      <c r="C11" s="54">
        <v>450.44897055967749</v>
      </c>
      <c r="D11" s="54">
        <v>454.20839107072254</v>
      </c>
      <c r="E11" s="54">
        <v>457.64630388486768</v>
      </c>
      <c r="F11" s="54">
        <v>461.07995804509034</v>
      </c>
      <c r="G11" s="54">
        <v>464.32042833272828</v>
      </c>
      <c r="H11" s="54">
        <v>467.62100983818726</v>
      </c>
      <c r="I11" s="54">
        <v>469.97819010220104</v>
      </c>
      <c r="J11" s="54">
        <v>472.46920603023619</v>
      </c>
      <c r="K11" s="54">
        <v>472.95101048167726</v>
      </c>
      <c r="L11" s="54">
        <v>474.67894753375481</v>
      </c>
      <c r="M11" s="54">
        <v>478.32042708057668</v>
      </c>
      <c r="N11" s="54">
        <v>478.68405078546948</v>
      </c>
      <c r="O11" s="54">
        <v>480.28867453647041</v>
      </c>
      <c r="P11" s="54">
        <v>482.29097395185772</v>
      </c>
      <c r="Q11" s="54">
        <v>483.25687130614079</v>
      </c>
      <c r="R11" s="54">
        <v>485.58170432758163</v>
      </c>
      <c r="S11" s="54">
        <v>514.84733327617698</v>
      </c>
      <c r="T11" s="54">
        <v>503.34708849263518</v>
      </c>
      <c r="U11" s="54">
        <v>501.15018637699677</v>
      </c>
      <c r="V11" s="54">
        <v>536.03344249186762</v>
      </c>
      <c r="W11" s="54">
        <v>578.02309715923798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75.512203827690485</v>
      </c>
      <c r="C13" s="35">
        <v>75.168981238491995</v>
      </c>
      <c r="D13" s="35">
        <v>74.845743442879296</v>
      </c>
      <c r="E13" s="35">
        <v>74.423894306013224</v>
      </c>
      <c r="F13" s="35">
        <v>73.918323551696361</v>
      </c>
      <c r="G13" s="35">
        <v>73.471117608917467</v>
      </c>
      <c r="H13" s="35">
        <v>72.97388053143392</v>
      </c>
      <c r="I13" s="35">
        <v>72.210329572063287</v>
      </c>
      <c r="J13" s="35">
        <v>71.477552235927092</v>
      </c>
      <c r="K13" s="35">
        <v>70.121127361487211</v>
      </c>
      <c r="L13" s="35">
        <v>67.989680544245232</v>
      </c>
      <c r="M13" s="35">
        <v>64.709726473940151</v>
      </c>
      <c r="N13" s="35">
        <v>61.449120251390909</v>
      </c>
      <c r="O13" s="35">
        <v>58.270633612533764</v>
      </c>
      <c r="P13" s="35">
        <v>55.207571614944754</v>
      </c>
      <c r="Q13" s="35">
        <v>51.083755176028816</v>
      </c>
      <c r="R13" s="35">
        <v>47.040542140276045</v>
      </c>
      <c r="S13" s="35">
        <v>44.01921902447679</v>
      </c>
      <c r="T13" s="35">
        <v>40.126223623525291</v>
      </c>
      <c r="U13" s="35">
        <v>36.390514304388446</v>
      </c>
      <c r="V13" s="35">
        <v>33.349211338174761</v>
      </c>
      <c r="W13" s="35">
        <v>30.490235992050454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74.163409918924415</v>
      </c>
      <c r="D14" s="36">
        <v>74.108197514010158</v>
      </c>
      <c r="E14" s="36">
        <v>73.786348850632692</v>
      </c>
      <c r="F14" s="36">
        <v>73.16011096055017</v>
      </c>
      <c r="G14" s="36">
        <v>72.75848320926174</v>
      </c>
      <c r="H14" s="36">
        <v>71.872327397582552</v>
      </c>
      <c r="I14" s="36">
        <v>70.689176812099106</v>
      </c>
      <c r="J14" s="36">
        <v>70.196020478881991</v>
      </c>
      <c r="K14" s="36">
        <v>67.292811576215712</v>
      </c>
      <c r="L14" s="36">
        <v>63.231238343720499</v>
      </c>
      <c r="M14" s="36">
        <v>56.51545399605871</v>
      </c>
      <c r="N14" s="36">
        <v>55.619039502536133</v>
      </c>
      <c r="O14" s="36">
        <v>49.602008987464224</v>
      </c>
      <c r="P14" s="36">
        <v>46.04506413297841</v>
      </c>
      <c r="Q14" s="36">
        <v>40.779068889102263</v>
      </c>
      <c r="R14" s="36">
        <v>33.131714665226944</v>
      </c>
      <c r="S14" s="36">
        <v>26.21306117036055</v>
      </c>
      <c r="T14" s="36">
        <v>20.470880343316541</v>
      </c>
      <c r="U14" s="36">
        <v>16.291060295470295</v>
      </c>
      <c r="V14" s="36">
        <v>14.441227388249247</v>
      </c>
      <c r="W14" s="36">
        <v>13.493816007904313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10.249674600334956</v>
      </c>
      <c r="C16" s="44">
        <f>C7/RES_summary!C$6</f>
        <v>10.455692356195357</v>
      </c>
      <c r="D16" s="44">
        <f>D7/RES_summary!D$6</f>
        <v>10.624142295492879</v>
      </c>
      <c r="E16" s="44">
        <f>E7/RES_summary!E$6</f>
        <v>10.77211291568476</v>
      </c>
      <c r="F16" s="44">
        <f>F7/RES_summary!F$6</f>
        <v>10.912247883726778</v>
      </c>
      <c r="G16" s="44">
        <f>G7/RES_summary!G$6</f>
        <v>11.055672238376358</v>
      </c>
      <c r="H16" s="44">
        <f>H7/RES_summary!H$6</f>
        <v>11.232329162292954</v>
      </c>
      <c r="I16" s="44">
        <f>I7/RES_summary!I$6</f>
        <v>11.40373635132298</v>
      </c>
      <c r="J16" s="44">
        <f>J7/RES_summary!J$6</f>
        <v>11.449744871834685</v>
      </c>
      <c r="K16" s="44">
        <f>K7/RES_summary!K$6</f>
        <v>11.809476248536956</v>
      </c>
      <c r="L16" s="44">
        <f>L7/RES_summary!L$6</f>
        <v>12.111842180103475</v>
      </c>
      <c r="M16" s="44">
        <f>M7/RES_summary!M$6</f>
        <v>12.207358825887759</v>
      </c>
      <c r="N16" s="44">
        <f>N7/RES_summary!N$6</f>
        <v>12.461761912243688</v>
      </c>
      <c r="O16" s="44">
        <f>O7/RES_summary!O$6</f>
        <v>12.889863455920384</v>
      </c>
      <c r="P16" s="44">
        <f>P7/RES_summary!P$6</f>
        <v>13.065630974974747</v>
      </c>
      <c r="Q16" s="44">
        <f>Q7/RES_summary!Q$6</f>
        <v>12.971555245618132</v>
      </c>
      <c r="R16" s="44">
        <f>R7/RES_summary!R$6</f>
        <v>13.448937968209389</v>
      </c>
      <c r="S16" s="44">
        <f>S7/RES_summary!S$6</f>
        <v>13.46016679013975</v>
      </c>
      <c r="T16" s="44">
        <f>T7/RES_summary!T$6</f>
        <v>13.763145703813533</v>
      </c>
      <c r="U16" s="44">
        <f>U7/RES_summary!U$6</f>
        <v>14.126020771826916</v>
      </c>
      <c r="V16" s="44">
        <f>V7/RES_summary!V$6</f>
        <v>14.231546788238182</v>
      </c>
      <c r="W16" s="44">
        <f>W7/RES_summary!W$6</f>
        <v>14.730600918595673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773.97551758799523</v>
      </c>
      <c r="C17" s="52">
        <f t="shared" si="2"/>
        <v>785.94374255829291</v>
      </c>
      <c r="D17" s="52">
        <f t="shared" si="2"/>
        <v>795.17182854910277</v>
      </c>
      <c r="E17" s="52">
        <f t="shared" si="2"/>
        <v>801.70259308936249</v>
      </c>
      <c r="F17" s="52">
        <f t="shared" si="2"/>
        <v>806.61506974562985</v>
      </c>
      <c r="G17" s="52">
        <f t="shared" si="2"/>
        <v>812.27259527139324</v>
      </c>
      <c r="H17" s="52">
        <f t="shared" si="2"/>
        <v>819.66664637890733</v>
      </c>
      <c r="I17" s="52">
        <f t="shared" si="2"/>
        <v>823.46756028195091</v>
      </c>
      <c r="J17" s="52">
        <f t="shared" si="2"/>
        <v>818.39973716460202</v>
      </c>
      <c r="K17" s="52">
        <f t="shared" si="2"/>
        <v>828.09378809611815</v>
      </c>
      <c r="L17" s="52">
        <f t="shared" si="2"/>
        <v>823.48028062754997</v>
      </c>
      <c r="M17" s="52">
        <f t="shared" si="2"/>
        <v>789.93485059243608</v>
      </c>
      <c r="N17" s="52">
        <f t="shared" si="2"/>
        <v>765.76430628966546</v>
      </c>
      <c r="O17" s="52">
        <f t="shared" si="2"/>
        <v>751.10051075552497</v>
      </c>
      <c r="P17" s="52">
        <f t="shared" si="2"/>
        <v>721.32175774535881</v>
      </c>
      <c r="Q17" s="52">
        <f t="shared" si="2"/>
        <v>662.63575241948899</v>
      </c>
      <c r="R17" s="52">
        <f t="shared" ref="R17:V17" si="3">R13*R16</f>
        <v>632.64533323551223</v>
      </c>
      <c r="S17" s="52">
        <f t="shared" si="3"/>
        <v>592.50603004115032</v>
      </c>
      <c r="T17" s="52">
        <f t="shared" si="3"/>
        <v>552.26306227438317</v>
      </c>
      <c r="U17" s="52">
        <f t="shared" si="3"/>
        <v>514.05316096125568</v>
      </c>
      <c r="V17" s="52">
        <f t="shared" si="3"/>
        <v>474.61086151007737</v>
      </c>
      <c r="W17" s="52">
        <f t="shared" ref="W17" si="4">W13*W16</f>
        <v>449.1394983126973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345.26716138225191</v>
      </c>
      <c r="C18" s="52">
        <f>C3*11630*1000/RES_summary!C$6</f>
        <v>354.02754975320323</v>
      </c>
      <c r="D18" s="52">
        <f>D3*11630*1000/RES_summary!D$6</f>
        <v>361.17371687005237</v>
      </c>
      <c r="E18" s="52">
        <f>E3*11630*1000/RES_summary!E$6</f>
        <v>366.89622854226081</v>
      </c>
      <c r="F18" s="52">
        <f>F3*11630*1000/RES_summary!F$6</f>
        <v>371.91404251685259</v>
      </c>
      <c r="G18" s="52">
        <f>G3*11630*1000/RES_summary!G$6</f>
        <v>377.15475935935024</v>
      </c>
      <c r="H18" s="52">
        <f>H3*11630*1000/RES_summary!H$6</f>
        <v>383.29334491038503</v>
      </c>
      <c r="I18" s="52">
        <f>I3*11630*1000/RES_summary!I$6</f>
        <v>387.01179358918642</v>
      </c>
      <c r="J18" s="52">
        <f>J3*11630*1000/RES_summary!J$6</f>
        <v>386.66867403351353</v>
      </c>
      <c r="K18" s="52">
        <f>K3*11630*1000/RES_summary!K$6</f>
        <v>391.64779385365898</v>
      </c>
      <c r="L18" s="52">
        <f>L3*11630*1000/RES_summary!L$6</f>
        <v>390.88875292308649</v>
      </c>
      <c r="M18" s="52">
        <f>M3*11630*1000/RES_summary!M$6</f>
        <v>377.84197510120549</v>
      </c>
      <c r="N18" s="52">
        <f>N3*11630*1000/RES_summary!N$6</f>
        <v>366.55916008166201</v>
      </c>
      <c r="O18" s="52">
        <f>O3*11630*1000/RES_summary!O$6</f>
        <v>360.745068754437</v>
      </c>
      <c r="P18" s="52">
        <f>P3*11630*1000/RES_summary!P$6</f>
        <v>347.88697307567503</v>
      </c>
      <c r="Q18" s="52">
        <f>Q3*11630*1000/RES_summary!Q$6</f>
        <v>320.22328052983278</v>
      </c>
      <c r="R18" s="52">
        <f>R3*11630*1000/RES_summary!R$6</f>
        <v>307.20099914739086</v>
      </c>
      <c r="S18" s="52">
        <f>S3*11630*1000/RES_summary!S$6</f>
        <v>305.0501495167407</v>
      </c>
      <c r="T18" s="52">
        <f>T3*11630*1000/RES_summary!T$6</f>
        <v>277.98000447783767</v>
      </c>
      <c r="U18" s="52">
        <f>U3*11630*1000/RES_summary!U$6</f>
        <v>257.61783742341754</v>
      </c>
      <c r="V18" s="52">
        <f>V3*11630*1000/RES_summary!V$6</f>
        <v>254.40729393927788</v>
      </c>
      <c r="W18" s="52">
        <f>W3*11630*1000/RES_summary!W$6</f>
        <v>259.61300387125169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138.596114179669</v>
      </c>
      <c r="D19" s="36">
        <v>137.04819045600996</v>
      </c>
      <c r="E19" s="36">
        <v>143.15545848426217</v>
      </c>
      <c r="F19" s="36">
        <v>145.47351225135463</v>
      </c>
      <c r="G19" s="36">
        <v>147.86747191637588</v>
      </c>
      <c r="H19" s="36">
        <v>150.0697456925302</v>
      </c>
      <c r="I19" s="36">
        <v>155.24392973470691</v>
      </c>
      <c r="J19" s="36">
        <v>153.80474072608729</v>
      </c>
      <c r="K19" s="36">
        <v>159.1626249525923</v>
      </c>
      <c r="L19" s="36">
        <v>164.72842094630789</v>
      </c>
      <c r="M19" s="36">
        <v>165.31212131309459</v>
      </c>
      <c r="N19" s="36">
        <v>176.54357863185137</v>
      </c>
      <c r="O19" s="36">
        <v>179.91511776446086</v>
      </c>
      <c r="P19" s="36">
        <v>182.23143024941223</v>
      </c>
      <c r="Q19" s="36">
        <v>186.27008240812222</v>
      </c>
      <c r="R19" s="36">
        <v>184.44145591022402</v>
      </c>
      <c r="S19" s="36">
        <v>183.98873754738241</v>
      </c>
      <c r="T19" s="36">
        <v>189.07954743877565</v>
      </c>
      <c r="U19" s="36">
        <v>192.55900077155354</v>
      </c>
      <c r="V19" s="36">
        <v>195.37011202612075</v>
      </c>
      <c r="W19" s="36">
        <v>200.94995223411053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11.035108432441376</v>
      </c>
      <c r="C3" s="49">
        <f t="shared" ref="C3:W3" si="0">C5*C11/11630</f>
        <v>11.465826856661058</v>
      </c>
      <c r="D3" s="49">
        <f t="shared" si="0"/>
        <v>11.947328115800536</v>
      </c>
      <c r="E3" s="49">
        <f t="shared" si="0"/>
        <v>12.835070920561229</v>
      </c>
      <c r="F3" s="49">
        <f t="shared" si="0"/>
        <v>13.884684845801543</v>
      </c>
      <c r="G3" s="49">
        <f t="shared" si="0"/>
        <v>15.154274657717023</v>
      </c>
      <c r="H3" s="49">
        <f t="shared" si="0"/>
        <v>16.582303393713818</v>
      </c>
      <c r="I3" s="49">
        <f t="shared" si="0"/>
        <v>18.689573892047058</v>
      </c>
      <c r="J3" s="49">
        <f t="shared" si="0"/>
        <v>20.495893836775117</v>
      </c>
      <c r="K3" s="49">
        <f t="shared" si="0"/>
        <v>23.394113840973191</v>
      </c>
      <c r="L3" s="49">
        <f t="shared" si="0"/>
        <v>26.600131076705452</v>
      </c>
      <c r="M3" s="49">
        <f t="shared" si="0"/>
        <v>29.260015103380269</v>
      </c>
      <c r="N3" s="49">
        <f t="shared" si="0"/>
        <v>31.536454829746894</v>
      </c>
      <c r="O3" s="49">
        <f t="shared" si="0"/>
        <v>33.636781386293059</v>
      </c>
      <c r="P3" s="49">
        <f t="shared" si="0"/>
        <v>34.981985107777035</v>
      </c>
      <c r="Q3" s="49">
        <f t="shared" si="0"/>
        <v>36.701473376125705</v>
      </c>
      <c r="R3" s="49">
        <f t="shared" si="0"/>
        <v>39.169928715471443</v>
      </c>
      <c r="S3" s="49">
        <f t="shared" si="0"/>
        <v>43.619399683513478</v>
      </c>
      <c r="T3" s="49">
        <f t="shared" si="0"/>
        <v>44.177120675844584</v>
      </c>
      <c r="U3" s="49">
        <f t="shared" si="0"/>
        <v>45.206824401932444</v>
      </c>
      <c r="V3" s="49">
        <f t="shared" si="0"/>
        <v>49.619230472085789</v>
      </c>
      <c r="W3" s="49">
        <f t="shared" si="0"/>
        <v>54.435553707709261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4227.6437540483948</v>
      </c>
      <c r="C5" s="49">
        <f t="shared" ref="C5:W5" si="1">C7*C13/1000000</f>
        <v>4315.5583500524899</v>
      </c>
      <c r="D5" s="49">
        <f t="shared" si="1"/>
        <v>4432.0503839463117</v>
      </c>
      <c r="E5" s="49">
        <f t="shared" si="1"/>
        <v>4703.7010224747555</v>
      </c>
      <c r="F5" s="49">
        <f t="shared" si="1"/>
        <v>5033.7989553409861</v>
      </c>
      <c r="G5" s="49">
        <f t="shared" si="1"/>
        <v>5444.1614321327725</v>
      </c>
      <c r="H5" s="49">
        <f t="shared" si="1"/>
        <v>5908.7995717645299</v>
      </c>
      <c r="I5" s="49">
        <f t="shared" si="1"/>
        <v>6625.475246981895</v>
      </c>
      <c r="J5" s="49">
        <f t="shared" si="1"/>
        <v>7232.8720757864003</v>
      </c>
      <c r="K5" s="49">
        <f t="shared" si="1"/>
        <v>8259.8953078205759</v>
      </c>
      <c r="L5" s="49">
        <f t="shared" si="1"/>
        <v>9378.9382964314482</v>
      </c>
      <c r="M5" s="49">
        <f t="shared" si="1"/>
        <v>10191.212435870193</v>
      </c>
      <c r="N5" s="49">
        <f t="shared" si="1"/>
        <v>10933.337148647523</v>
      </c>
      <c r="O5" s="49">
        <f t="shared" si="1"/>
        <v>11585.462074997131</v>
      </c>
      <c r="P5" s="49">
        <f t="shared" si="1"/>
        <v>11968.004321318685</v>
      </c>
      <c r="Q5" s="49">
        <f t="shared" si="1"/>
        <v>12506.370117448187</v>
      </c>
      <c r="R5" s="49">
        <f t="shared" si="1"/>
        <v>13140.071847351926</v>
      </c>
      <c r="S5" s="49">
        <f t="shared" si="1"/>
        <v>13617.958414647084</v>
      </c>
      <c r="T5" s="49">
        <f t="shared" si="1"/>
        <v>14067.038712194508</v>
      </c>
      <c r="U5" s="49">
        <f t="shared" si="1"/>
        <v>14538.881102154852</v>
      </c>
      <c r="V5" s="49">
        <f t="shared" si="1"/>
        <v>14952.504512560126</v>
      </c>
      <c r="W5" s="49">
        <f t="shared" si="1"/>
        <v>15134.661438346799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364075.83305522235</v>
      </c>
      <c r="C7" s="35">
        <v>375134.28346085653</v>
      </c>
      <c r="D7" s="35">
        <v>388892.35791240598</v>
      </c>
      <c r="E7" s="35">
        <v>416998.76832133834</v>
      </c>
      <c r="F7" s="35">
        <v>450549.38580458547</v>
      </c>
      <c r="G7" s="35">
        <v>491558.30741939304</v>
      </c>
      <c r="H7" s="35">
        <v>537685.49835263239</v>
      </c>
      <c r="I7" s="35">
        <v>607287.58806962054</v>
      </c>
      <c r="J7" s="35">
        <v>668831.55257925845</v>
      </c>
      <c r="K7" s="35">
        <v>770157.89988382137</v>
      </c>
      <c r="L7" s="35">
        <v>889179.00565769058</v>
      </c>
      <c r="M7" s="35">
        <v>984797.92988030543</v>
      </c>
      <c r="N7" s="35">
        <v>1083585.8824693377</v>
      </c>
      <c r="O7" s="35">
        <v>1181317.1496960346</v>
      </c>
      <c r="P7" s="35">
        <v>1258345.8457342568</v>
      </c>
      <c r="Q7" s="35">
        <v>1367607.663408987</v>
      </c>
      <c r="R7" s="35">
        <v>1487068.7595660195</v>
      </c>
      <c r="S7" s="35">
        <v>1602715.7647846693</v>
      </c>
      <c r="T7" s="35">
        <v>1715966.8747173178</v>
      </c>
      <c r="U7" s="35">
        <v>1827216.9426562386</v>
      </c>
      <c r="V7" s="35">
        <v>1926395.1120468604</v>
      </c>
      <c r="W7" s="35">
        <v>1990145.1125021575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53891.552022118587</v>
      </c>
      <c r="D8" s="52">
        <v>57329.822976315976</v>
      </c>
      <c r="E8" s="52">
        <v>72429.543636689428</v>
      </c>
      <c r="F8" s="52">
        <v>78638.092869020184</v>
      </c>
      <c r="G8" s="52">
        <v>86873.920061930199</v>
      </c>
      <c r="H8" s="52">
        <v>92783.120646667841</v>
      </c>
      <c r="I8" s="52">
        <v>117062.59012306499</v>
      </c>
      <c r="J8" s="52">
        <v>109822.91024345125</v>
      </c>
      <c r="K8" s="52">
        <v>155217.89932668151</v>
      </c>
      <c r="L8" s="52">
        <v>176350.92875018518</v>
      </c>
      <c r="M8" s="52">
        <v>168048.46785930428</v>
      </c>
      <c r="N8" s="52">
        <v>177426.04545805242</v>
      </c>
      <c r="O8" s="52">
        <v>184605.18728862714</v>
      </c>
      <c r="P8" s="52">
        <v>169811.81668489007</v>
      </c>
      <c r="Q8" s="52">
        <v>226324.40779779525</v>
      </c>
      <c r="R8" s="52">
        <v>229284.00640048389</v>
      </c>
      <c r="S8" s="52">
        <v>270864.90454533114</v>
      </c>
      <c r="T8" s="52">
        <v>289602.03868283355</v>
      </c>
      <c r="U8" s="52">
        <v>279298.53579822509</v>
      </c>
      <c r="V8" s="52">
        <v>276604.21484867414</v>
      </c>
      <c r="W8" s="52">
        <v>248355.18774392433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42833.101616484404</v>
      </c>
      <c r="D9" s="36">
        <v>43571.748524766532</v>
      </c>
      <c r="E9" s="36">
        <v>44323.133227757062</v>
      </c>
      <c r="F9" s="36">
        <v>45087.475385773054</v>
      </c>
      <c r="G9" s="36">
        <v>45864.998447122693</v>
      </c>
      <c r="H9" s="36">
        <v>46655.929713428486</v>
      </c>
      <c r="I9" s="36">
        <v>47460.500406076899</v>
      </c>
      <c r="J9" s="36">
        <v>48278.945733813336</v>
      </c>
      <c r="K9" s="36">
        <v>53891.552022118587</v>
      </c>
      <c r="L9" s="36">
        <v>57329.822976315976</v>
      </c>
      <c r="M9" s="36">
        <v>72429.543636689428</v>
      </c>
      <c r="N9" s="36">
        <v>78638.0928690203</v>
      </c>
      <c r="O9" s="36">
        <v>86873.920061930316</v>
      </c>
      <c r="P9" s="36">
        <v>92783.1206466679</v>
      </c>
      <c r="Q9" s="36">
        <v>117062.59012306505</v>
      </c>
      <c r="R9" s="36">
        <v>109822.91024345136</v>
      </c>
      <c r="S9" s="36">
        <v>155217.89932668139</v>
      </c>
      <c r="T9" s="36">
        <v>176350.92875018506</v>
      </c>
      <c r="U9" s="36">
        <v>168048.46785930428</v>
      </c>
      <c r="V9" s="36">
        <v>177426.04545805207</v>
      </c>
      <c r="W9" s="36">
        <v>184605.18728862726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30.356936046561717</v>
      </c>
      <c r="C11" s="54">
        <v>30.899261584852912</v>
      </c>
      <c r="D11" s="54">
        <v>31.35059711641658</v>
      </c>
      <c r="E11" s="54">
        <v>31.734983599699703</v>
      </c>
      <c r="F11" s="54">
        <v>32.078930086259966</v>
      </c>
      <c r="G11" s="54">
        <v>32.373069106476621</v>
      </c>
      <c r="H11" s="54">
        <v>32.638133368145496</v>
      </c>
      <c r="I11" s="54">
        <v>32.806664618288515</v>
      </c>
      <c r="J11" s="54">
        <v>32.956098604270963</v>
      </c>
      <c r="K11" s="54">
        <v>32.939103200607818</v>
      </c>
      <c r="L11" s="54">
        <v>32.984492982515007</v>
      </c>
      <c r="M11" s="54">
        <v>33.39092161935254</v>
      </c>
      <c r="N11" s="54">
        <v>33.545930641618099</v>
      </c>
      <c r="O11" s="54">
        <v>33.766091070880762</v>
      </c>
      <c r="P11" s="54">
        <v>33.994012358329385</v>
      </c>
      <c r="Q11" s="54">
        <v>34.129658034735542</v>
      </c>
      <c r="R11" s="54">
        <v>34.668476417253196</v>
      </c>
      <c r="S11" s="54">
        <v>37.251811385591495</v>
      </c>
      <c r="T11" s="54">
        <v>36.523672392732117</v>
      </c>
      <c r="U11" s="54">
        <v>36.162024030621623</v>
      </c>
      <c r="V11" s="54">
        <v>38.593644957981226</v>
      </c>
      <c r="W11" s="54">
        <v>41.830171900416978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11611.986762678514</v>
      </c>
      <c r="C13" s="35">
        <v>11504.036128712822</v>
      </c>
      <c r="D13" s="35">
        <v>11396.599325679179</v>
      </c>
      <c r="E13" s="35">
        <v>11279.891884117254</v>
      </c>
      <c r="F13" s="35">
        <v>11172.579774693713</v>
      </c>
      <c r="G13" s="35">
        <v>11075.311616059951</v>
      </c>
      <c r="H13" s="35">
        <v>10989.322921797193</v>
      </c>
      <c r="I13" s="35">
        <v>10909.946748693206</v>
      </c>
      <c r="J13" s="35">
        <v>10814.190879443122</v>
      </c>
      <c r="K13" s="35">
        <v>10724.937456418462</v>
      </c>
      <c r="L13" s="35">
        <v>10547.862957576486</v>
      </c>
      <c r="M13" s="35">
        <v>10348.531537945919</v>
      </c>
      <c r="N13" s="35">
        <v>10089.959019890519</v>
      </c>
      <c r="O13" s="35">
        <v>9807.2410766052053</v>
      </c>
      <c r="P13" s="35">
        <v>9510.9022387523692</v>
      </c>
      <c r="Q13" s="35">
        <v>9144.7060820601164</v>
      </c>
      <c r="R13" s="35">
        <v>8836.2234515549062</v>
      </c>
      <c r="S13" s="35">
        <v>8496.8019369777066</v>
      </c>
      <c r="T13" s="35">
        <v>8197.7332543274533</v>
      </c>
      <c r="U13" s="35">
        <v>7956.8445118616155</v>
      </c>
      <c r="V13" s="35">
        <v>7761.9094956447343</v>
      </c>
      <c r="W13" s="35">
        <v>7604.802957970428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10860.552034926661</v>
      </c>
      <c r="D14" s="36">
        <v>10857.291522552085</v>
      </c>
      <c r="E14" s="36">
        <v>10856.485287189862</v>
      </c>
      <c r="F14" s="36">
        <v>10855.465450189233</v>
      </c>
      <c r="G14" s="36">
        <v>10854.192270336627</v>
      </c>
      <c r="H14" s="36">
        <v>10846.867090158514</v>
      </c>
      <c r="I14" s="36">
        <v>10829.987413998238</v>
      </c>
      <c r="J14" s="36">
        <v>10635.406628657141</v>
      </c>
      <c r="K14" s="36">
        <v>10387.431114629186</v>
      </c>
      <c r="L14" s="36">
        <v>9875.1370460202997</v>
      </c>
      <c r="M14" s="36">
        <v>9512.758043273232</v>
      </c>
      <c r="N14" s="36">
        <v>8994.0448645293636</v>
      </c>
      <c r="O14" s="36">
        <v>8640.4460319188511</v>
      </c>
      <c r="P14" s="36">
        <v>8179.3390548520701</v>
      </c>
      <c r="Q14" s="36">
        <v>7980.3684957655996</v>
      </c>
      <c r="R14" s="36">
        <v>7857.9970132690187</v>
      </c>
      <c r="S14" s="36">
        <v>7716.7686519487788</v>
      </c>
      <c r="T14" s="36">
        <v>7564.0692900906342</v>
      </c>
      <c r="U14" s="36">
        <v>7413.024197679455</v>
      </c>
      <c r="V14" s="36">
        <v>7264.5358079244661</v>
      </c>
      <c r="W14" s="36">
        <v>7155.9933976446719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0.13102252688199392</v>
      </c>
      <c r="C16" s="44">
        <f>C7/RES_summary!C$6</f>
        <v>0.13522133881793846</v>
      </c>
      <c r="D16" s="44">
        <f>D7/RES_summary!D$6</f>
        <v>0.14467910032772227</v>
      </c>
      <c r="E16" s="44">
        <f>E7/RES_summary!E$6</f>
        <v>0.15585196647690483</v>
      </c>
      <c r="F16" s="44">
        <f>F7/RES_summary!F$6</f>
        <v>0.16911378169581903</v>
      </c>
      <c r="G16" s="44">
        <f>G7/RES_summary!G$6</f>
        <v>0.1852156677332642</v>
      </c>
      <c r="H16" s="44">
        <f>H7/RES_summary!H$6</f>
        <v>0.20416818807242582</v>
      </c>
      <c r="I16" s="44">
        <f>I7/RES_summary!I$6</f>
        <v>0.22871503364873297</v>
      </c>
      <c r="J16" s="44">
        <f>J7/RES_summary!J$6</f>
        <v>0.25390830750431392</v>
      </c>
      <c r="K16" s="44">
        <f>K7/RES_summary!K$6</f>
        <v>0.29456760408585586</v>
      </c>
      <c r="L16" s="44">
        <f>L7/RES_summary!L$6</f>
        <v>0.34049127543556706</v>
      </c>
      <c r="M16" s="44">
        <f>M7/RES_summary!M$6</f>
        <v>0.38023291627070782</v>
      </c>
      <c r="N16" s="44">
        <f>N7/RES_summary!N$6</f>
        <v>0.40431735761557769</v>
      </c>
      <c r="O16" s="44">
        <f>O7/RES_summary!O$6</f>
        <v>0.43217628852407508</v>
      </c>
      <c r="P16" s="44">
        <f>P7/RES_summary!P$6</f>
        <v>0.45153807136225355</v>
      </c>
      <c r="Q16" s="44">
        <f>Q7/RES_summary!Q$6</f>
        <v>0.46731325544902003</v>
      </c>
      <c r="R16" s="44">
        <f>R7/RES_summary!R$6</f>
        <v>0.50637528661185205</v>
      </c>
      <c r="S16" s="44">
        <f>S7/RES_summary!S$6</f>
        <v>0.54545774497954402</v>
      </c>
      <c r="T16" s="44">
        <f>T7/RES_summary!T$6</f>
        <v>0.58050516247432504</v>
      </c>
      <c r="U16" s="44">
        <f>U7/RES_summary!U$6</f>
        <v>0.61890108230686147</v>
      </c>
      <c r="V16" s="44">
        <f>V7/RES_summary!V$6</f>
        <v>0.64818379611999255</v>
      </c>
      <c r="W16" s="44">
        <f>W7/RES_summary!W$6</f>
        <v>0.66870032364152265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1521.4318477664033</v>
      </c>
      <c r="C17" s="52">
        <f t="shared" si="2"/>
        <v>1555.5911671344816</v>
      </c>
      <c r="D17" s="52">
        <f t="shared" si="2"/>
        <v>1648.8497372347899</v>
      </c>
      <c r="E17" s="52">
        <f t="shared" si="2"/>
        <v>1757.9933317865532</v>
      </c>
      <c r="F17" s="52">
        <f t="shared" si="2"/>
        <v>1889.4372169966757</v>
      </c>
      <c r="G17" s="52">
        <f t="shared" si="2"/>
        <v>2051.3212363225211</v>
      </c>
      <c r="H17" s="52">
        <f t="shared" si="2"/>
        <v>2243.6701490861092</v>
      </c>
      <c r="I17" s="52">
        <f t="shared" si="2"/>
        <v>2495.2688377332515</v>
      </c>
      <c r="J17" s="52">
        <f t="shared" si="2"/>
        <v>2745.8129032279912</v>
      </c>
      <c r="K17" s="52">
        <f t="shared" si="2"/>
        <v>3159.2191305078395</v>
      </c>
      <c r="L17" s="52">
        <f t="shared" si="2"/>
        <v>3591.4553115447902</v>
      </c>
      <c r="M17" s="52">
        <f t="shared" si="2"/>
        <v>3934.8523257925699</v>
      </c>
      <c r="N17" s="52">
        <f t="shared" si="2"/>
        <v>4079.5455693715985</v>
      </c>
      <c r="O17" s="52">
        <f t="shared" si="2"/>
        <v>4238.4570491480918</v>
      </c>
      <c r="P17" s="52">
        <f t="shared" si="2"/>
        <v>4294.5344538011841</v>
      </c>
      <c r="Q17" s="52">
        <f t="shared" si="2"/>
        <v>4273.4423693319659</v>
      </c>
      <c r="R17" s="52">
        <f t="shared" ref="R17:V17" si="3">R13*R16</f>
        <v>4474.4451828474839</v>
      </c>
      <c r="S17" s="52">
        <f t="shared" si="3"/>
        <v>4634.6464240816813</v>
      </c>
      <c r="T17" s="52">
        <f t="shared" si="3"/>
        <v>4758.8264747245357</v>
      </c>
      <c r="U17" s="52">
        <f t="shared" si="3"/>
        <v>4924.4996801385651</v>
      </c>
      <c r="V17" s="52">
        <f t="shared" si="3"/>
        <v>5031.1439620268211</v>
      </c>
      <c r="W17" s="52">
        <f t="shared" ref="W17" si="4">W13*W16</f>
        <v>5085.3341992248343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46.18600930184693</v>
      </c>
      <c r="C18" s="36">
        <f>C3*11630*1000/RES_summary!C$6</f>
        <v>48.066618392374991</v>
      </c>
      <c r="D18" s="36">
        <f>D3*11630*1000/RES_summary!D$6</f>
        <v>51.692423817557234</v>
      </c>
      <c r="E18" s="36">
        <f>E3*11630*1000/RES_summary!E$6</f>
        <v>55.789889552627699</v>
      </c>
      <c r="F18" s="36">
        <f>F3*11630*1000/RES_summary!F$6</f>
        <v>60.611124386413948</v>
      </c>
      <c r="G18" s="36">
        <f>G3*11630*1000/RES_summary!G$6</f>
        <v>66.407564143052042</v>
      </c>
      <c r="H18" s="36">
        <f>H3*11630*1000/RES_summary!H$6</f>
        <v>73.229205559999315</v>
      </c>
      <c r="I18" s="36">
        <f>I3*11630*1000/RES_summary!I$6</f>
        <v>81.861447891981356</v>
      </c>
      <c r="J18" s="36">
        <f>J3*11630*1000/RES_summary!J$6</f>
        <v>90.491280787661211</v>
      </c>
      <c r="K18" s="36">
        <f>K3*11630*1000/RES_summary!K$6</f>
        <v>104.06184497313224</v>
      </c>
      <c r="L18" s="36">
        <f>L3*11630*1000/RES_summary!L$6</f>
        <v>118.46233252066541</v>
      </c>
      <c r="M18" s="36">
        <f>M3*11630*1000/RES_summary!M$6</f>
        <v>131.38834559426672</v>
      </c>
      <c r="N18" s="36">
        <f>N3*11630*1000/RES_summary!N$6</f>
        <v>136.85215271946009</v>
      </c>
      <c r="O18" s="36">
        <f>O3*11630*1000/RES_summary!O$6</f>
        <v>143.11612672155098</v>
      </c>
      <c r="P18" s="36">
        <f>P3*11630*1000/RES_summary!P$6</f>
        <v>145.98845729578878</v>
      </c>
      <c r="Q18" s="36">
        <f>Q3*11630*1000/RES_summary!Q$6</f>
        <v>145.85112669645002</v>
      </c>
      <c r="R18" s="36">
        <f>R3*11630*1000/RES_summary!R$6</f>
        <v>155.12219730184017</v>
      </c>
      <c r="S18" s="36">
        <f>S3*11630*1000/RES_summary!S$6</f>
        <v>172.64897442879689</v>
      </c>
      <c r="T18" s="36">
        <f>T3*11630*1000/RES_summary!T$6</f>
        <v>173.80981913669928</v>
      </c>
      <c r="U18" s="36">
        <f>U3*11630*1000/RES_summary!U$6</f>
        <v>178.07987577195928</v>
      </c>
      <c r="V18" s="36">
        <f>V3*11630*1000/RES_summary!V$6</f>
        <v>194.17018380295409</v>
      </c>
      <c r="W18" s="36">
        <f>W3*11630*1000/RES_summary!W$6</f>
        <v>212.72040372464411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474597</v>
      </c>
      <c r="C3" s="120">
        <v>471175</v>
      </c>
      <c r="D3" s="120">
        <v>471110</v>
      </c>
      <c r="E3" s="120">
        <v>476823</v>
      </c>
      <c r="F3" s="120">
        <v>484084</v>
      </c>
      <c r="G3" s="120">
        <v>481920</v>
      </c>
      <c r="H3" s="120">
        <v>456921</v>
      </c>
      <c r="I3" s="120">
        <v>420331</v>
      </c>
      <c r="J3" s="120">
        <v>380893</v>
      </c>
      <c r="K3" s="120">
        <v>351191</v>
      </c>
      <c r="L3" s="120">
        <v>354589</v>
      </c>
      <c r="M3" s="120">
        <v>366425</v>
      </c>
      <c r="N3" s="120">
        <v>370052</v>
      </c>
      <c r="O3" s="120">
        <v>354179</v>
      </c>
      <c r="P3" s="120">
        <v>318177</v>
      </c>
      <c r="Q3" s="120">
        <v>313502</v>
      </c>
      <c r="R3" s="120">
        <v>314568</v>
      </c>
      <c r="S3" s="120">
        <v>308721</v>
      </c>
      <c r="T3" s="120">
        <v>274326</v>
      </c>
      <c r="U3" s="120">
        <v>253628</v>
      </c>
      <c r="V3" s="120">
        <v>247857</v>
      </c>
      <c r="W3" s="120">
        <v>246145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474597</v>
      </c>
      <c r="C5" s="52">
        <v>471175</v>
      </c>
      <c r="D5" s="52">
        <v>471110</v>
      </c>
      <c r="E5" s="52">
        <v>476823</v>
      </c>
      <c r="F5" s="52">
        <v>484084</v>
      </c>
      <c r="G5" s="52">
        <v>481920</v>
      </c>
      <c r="H5" s="52">
        <v>456921</v>
      </c>
      <c r="I5" s="52">
        <v>420331</v>
      </c>
      <c r="J5" s="52">
        <v>380893</v>
      </c>
      <c r="K5" s="52">
        <v>351191</v>
      </c>
      <c r="L5" s="52">
        <v>354589</v>
      </c>
      <c r="M5" s="52">
        <v>366425</v>
      </c>
      <c r="N5" s="52">
        <v>370052</v>
      </c>
      <c r="O5" s="52">
        <v>354179</v>
      </c>
      <c r="P5" s="52">
        <v>318177</v>
      </c>
      <c r="Q5" s="52">
        <v>313502</v>
      </c>
      <c r="R5" s="52">
        <v>314568</v>
      </c>
      <c r="S5" s="52">
        <v>308721</v>
      </c>
      <c r="T5" s="52">
        <v>274326</v>
      </c>
      <c r="U5" s="52">
        <v>253628</v>
      </c>
      <c r="V5" s="52">
        <v>247857</v>
      </c>
      <c r="W5" s="52">
        <v>246145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10294</v>
      </c>
      <c r="C8" s="52">
        <v>13595</v>
      </c>
      <c r="D8" s="52">
        <v>19447</v>
      </c>
      <c r="E8" s="52">
        <v>26163</v>
      </c>
      <c r="F8" s="52">
        <v>34376</v>
      </c>
      <c r="G8" s="52">
        <v>42399</v>
      </c>
      <c r="H8" s="52">
        <v>47775</v>
      </c>
      <c r="I8" s="52">
        <v>47939</v>
      </c>
      <c r="J8" s="52">
        <v>45242</v>
      </c>
      <c r="K8" s="52">
        <v>42438</v>
      </c>
      <c r="L8" s="52">
        <v>47419</v>
      </c>
      <c r="M8" s="52">
        <v>59416</v>
      </c>
      <c r="N8" s="52">
        <v>77596</v>
      </c>
      <c r="O8" s="52">
        <v>84947</v>
      </c>
      <c r="P8" s="52">
        <v>82928</v>
      </c>
      <c r="Q8" s="52">
        <v>79939</v>
      </c>
      <c r="R8" s="52">
        <v>88812</v>
      </c>
      <c r="S8" s="52">
        <v>99748</v>
      </c>
      <c r="T8" s="52">
        <v>93639</v>
      </c>
      <c r="U8" s="52">
        <v>79938</v>
      </c>
      <c r="V8" s="52">
        <v>77668</v>
      </c>
      <c r="W8" s="52">
        <v>84952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9851</v>
      </c>
      <c r="C10" s="52">
        <v>10404</v>
      </c>
      <c r="D10" s="52">
        <v>13266</v>
      </c>
      <c r="E10" s="52">
        <v>15124</v>
      </c>
      <c r="F10" s="52">
        <v>16104</v>
      </c>
      <c r="G10" s="52">
        <v>16774</v>
      </c>
      <c r="H10" s="52">
        <v>17704</v>
      </c>
      <c r="I10" s="52">
        <v>17973</v>
      </c>
      <c r="J10" s="52">
        <v>18055</v>
      </c>
      <c r="K10" s="52">
        <v>19024</v>
      </c>
      <c r="L10" s="52">
        <v>20547</v>
      </c>
      <c r="M10" s="52">
        <v>20906</v>
      </c>
      <c r="N10" s="52">
        <v>21139</v>
      </c>
      <c r="O10" s="52">
        <v>20758</v>
      </c>
      <c r="P10" s="52">
        <v>20549</v>
      </c>
      <c r="Q10" s="52">
        <v>19996</v>
      </c>
      <c r="R10" s="52">
        <v>20574</v>
      </c>
      <c r="S10" s="52">
        <v>20177</v>
      </c>
      <c r="T10" s="52">
        <v>17647</v>
      </c>
      <c r="U10" s="52">
        <v>16656</v>
      </c>
      <c r="V10" s="52">
        <v>16376</v>
      </c>
      <c r="W10" s="52">
        <v>16045</v>
      </c>
      <c r="DA10" s="63" t="s">
        <v>1060</v>
      </c>
    </row>
    <row r="11" spans="1:105" ht="12" customHeight="1" x14ac:dyDescent="0.25">
      <c r="A11" s="97" t="s">
        <v>124</v>
      </c>
      <c r="B11" s="52">
        <v>3370</v>
      </c>
      <c r="C11" s="52">
        <v>3208</v>
      </c>
      <c r="D11" s="52">
        <v>2949</v>
      </c>
      <c r="E11" s="52">
        <v>2834</v>
      </c>
      <c r="F11" s="52">
        <v>2778</v>
      </c>
      <c r="G11" s="52">
        <v>2707</v>
      </c>
      <c r="H11" s="52">
        <v>2492</v>
      </c>
      <c r="I11" s="52">
        <v>2224</v>
      </c>
      <c r="J11" s="52">
        <v>1974</v>
      </c>
      <c r="K11" s="52">
        <v>1753</v>
      </c>
      <c r="L11" s="52">
        <v>1653</v>
      </c>
      <c r="M11" s="52">
        <v>1657</v>
      </c>
      <c r="N11" s="52">
        <v>1538</v>
      </c>
      <c r="O11" s="52">
        <v>1388</v>
      </c>
      <c r="P11" s="52">
        <v>1223</v>
      </c>
      <c r="Q11" s="52">
        <v>1138</v>
      </c>
      <c r="R11" s="52">
        <v>995</v>
      </c>
      <c r="S11" s="52">
        <v>832</v>
      </c>
      <c r="T11" s="52">
        <v>651</v>
      </c>
      <c r="U11" s="52">
        <v>520</v>
      </c>
      <c r="V11" s="52">
        <v>473</v>
      </c>
      <c r="W11" s="52">
        <v>469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</v>
      </c>
      <c r="M12" s="52">
        <v>1</v>
      </c>
      <c r="N12" s="52">
        <v>1</v>
      </c>
      <c r="O12" s="52">
        <v>1</v>
      </c>
      <c r="P12" s="52">
        <v>1</v>
      </c>
      <c r="Q12" s="52">
        <v>1</v>
      </c>
      <c r="R12" s="52">
        <v>1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461376</v>
      </c>
      <c r="C15" s="52">
        <v>457563</v>
      </c>
      <c r="D15" s="52">
        <v>454895</v>
      </c>
      <c r="E15" s="52">
        <v>458865</v>
      </c>
      <c r="F15" s="52">
        <v>465202</v>
      </c>
      <c r="G15" s="52">
        <v>462439</v>
      </c>
      <c r="H15" s="52">
        <v>436725</v>
      </c>
      <c r="I15" s="52">
        <v>400134</v>
      </c>
      <c r="J15" s="52">
        <v>360864</v>
      </c>
      <c r="K15" s="52">
        <v>330414</v>
      </c>
      <c r="L15" s="52">
        <v>302701</v>
      </c>
      <c r="M15" s="52">
        <v>308390</v>
      </c>
      <c r="N15" s="52">
        <v>309706</v>
      </c>
      <c r="O15" s="52">
        <v>292094</v>
      </c>
      <c r="P15" s="52">
        <v>259523</v>
      </c>
      <c r="Q15" s="52">
        <v>257491</v>
      </c>
      <c r="R15" s="52">
        <v>259678</v>
      </c>
      <c r="S15" s="52">
        <v>256041</v>
      </c>
      <c r="T15" s="52">
        <v>231208</v>
      </c>
      <c r="U15" s="52">
        <v>211798</v>
      </c>
      <c r="V15" s="52">
        <v>206886</v>
      </c>
      <c r="W15" s="52">
        <v>205943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29687</v>
      </c>
      <c r="M16" s="52">
        <v>35471</v>
      </c>
      <c r="N16" s="52">
        <v>37668</v>
      </c>
      <c r="O16" s="52">
        <v>39938</v>
      </c>
      <c r="P16" s="52">
        <v>36881</v>
      </c>
      <c r="Q16" s="52">
        <v>34876</v>
      </c>
      <c r="R16" s="52">
        <v>33320</v>
      </c>
      <c r="S16" s="52">
        <v>31671</v>
      </c>
      <c r="T16" s="52">
        <v>24820</v>
      </c>
      <c r="U16" s="52">
        <v>24654</v>
      </c>
      <c r="V16" s="52">
        <v>24122</v>
      </c>
      <c r="W16" s="52">
        <v>23688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128785</v>
      </c>
      <c r="C20" s="52">
        <v>131150</v>
      </c>
      <c r="D20" s="52">
        <v>149763</v>
      </c>
      <c r="E20" s="52">
        <v>154438</v>
      </c>
      <c r="F20" s="52">
        <v>155544</v>
      </c>
      <c r="G20" s="52">
        <v>155000</v>
      </c>
      <c r="H20" s="52">
        <v>146853</v>
      </c>
      <c r="I20" s="52">
        <v>135126</v>
      </c>
      <c r="J20" s="52">
        <v>122377</v>
      </c>
      <c r="K20" s="52">
        <v>107455</v>
      </c>
      <c r="L20" s="52">
        <v>107731</v>
      </c>
      <c r="M20" s="52">
        <v>106512</v>
      </c>
      <c r="N20" s="52">
        <v>103897</v>
      </c>
      <c r="O20" s="52">
        <v>87591</v>
      </c>
      <c r="P20" s="52">
        <v>64549</v>
      </c>
      <c r="Q20" s="52">
        <v>39045</v>
      </c>
      <c r="R20" s="52">
        <v>27428</v>
      </c>
      <c r="S20" s="52">
        <v>22043</v>
      </c>
      <c r="T20" s="52">
        <v>19400</v>
      </c>
      <c r="U20" s="52">
        <v>17719</v>
      </c>
      <c r="V20" s="52">
        <v>16693</v>
      </c>
      <c r="W20" s="52">
        <v>18441</v>
      </c>
      <c r="DA20" s="63" t="s">
        <v>1065</v>
      </c>
    </row>
    <row r="21" spans="1:105" ht="12" customHeight="1" x14ac:dyDescent="0.25">
      <c r="A21" s="97" t="s">
        <v>50</v>
      </c>
      <c r="B21" s="52">
        <v>23123</v>
      </c>
      <c r="C21" s="52">
        <v>25656</v>
      </c>
      <c r="D21" s="52">
        <v>30904</v>
      </c>
      <c r="E21" s="52">
        <v>37747</v>
      </c>
      <c r="F21" s="52">
        <v>42172</v>
      </c>
      <c r="G21" s="52">
        <v>43142</v>
      </c>
      <c r="H21" s="52">
        <v>41962</v>
      </c>
      <c r="I21" s="52">
        <v>38646</v>
      </c>
      <c r="J21" s="52">
        <v>34397</v>
      </c>
      <c r="K21" s="52">
        <v>32051</v>
      </c>
      <c r="L21" s="52">
        <v>31909</v>
      </c>
      <c r="M21" s="52">
        <v>34587</v>
      </c>
      <c r="N21" s="52">
        <v>34611</v>
      </c>
      <c r="O21" s="52">
        <v>35775</v>
      </c>
      <c r="P21" s="52">
        <v>34202</v>
      </c>
      <c r="Q21" s="52">
        <v>35795</v>
      </c>
      <c r="R21" s="52">
        <v>36137</v>
      </c>
      <c r="S21" s="52">
        <v>32477</v>
      </c>
      <c r="T21" s="52">
        <v>26227</v>
      </c>
      <c r="U21" s="52">
        <v>22184</v>
      </c>
      <c r="V21" s="52">
        <v>20477</v>
      </c>
      <c r="W21" s="52">
        <v>20096</v>
      </c>
      <c r="DA21" s="63" t="s">
        <v>1066</v>
      </c>
    </row>
    <row r="22" spans="1:105" ht="12" customHeight="1" x14ac:dyDescent="0.25">
      <c r="A22" s="109" t="s">
        <v>120</v>
      </c>
      <c r="B22" s="36">
        <v>322689</v>
      </c>
      <c r="C22" s="36">
        <v>314369</v>
      </c>
      <c r="D22" s="36">
        <v>290443</v>
      </c>
      <c r="E22" s="36">
        <v>284638</v>
      </c>
      <c r="F22" s="36">
        <v>286368</v>
      </c>
      <c r="G22" s="36">
        <v>283778</v>
      </c>
      <c r="H22" s="36">
        <v>268106</v>
      </c>
      <c r="I22" s="36">
        <v>246559</v>
      </c>
      <c r="J22" s="36">
        <v>224119</v>
      </c>
      <c r="K22" s="36">
        <v>211685</v>
      </c>
      <c r="L22" s="36">
        <v>214949</v>
      </c>
      <c r="M22" s="36">
        <v>225326</v>
      </c>
      <c r="N22" s="36">
        <v>231544</v>
      </c>
      <c r="O22" s="36">
        <v>230813</v>
      </c>
      <c r="P22" s="36">
        <v>219426</v>
      </c>
      <c r="Q22" s="36">
        <v>238662</v>
      </c>
      <c r="R22" s="36">
        <v>251003</v>
      </c>
      <c r="S22" s="36">
        <v>254201</v>
      </c>
      <c r="T22" s="36">
        <v>228699</v>
      </c>
      <c r="U22" s="36">
        <v>213725</v>
      </c>
      <c r="V22" s="36">
        <v>210687</v>
      </c>
      <c r="W22" s="36">
        <v>207608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52</v>
      </c>
      <c r="C24" s="120">
        <v>56</v>
      </c>
      <c r="D24" s="120">
        <v>54</v>
      </c>
      <c r="E24" s="120">
        <v>53</v>
      </c>
      <c r="F24" s="120">
        <v>53</v>
      </c>
      <c r="G24" s="120">
        <v>54</v>
      </c>
      <c r="H24" s="120">
        <v>53</v>
      </c>
      <c r="I24" s="120">
        <v>56</v>
      </c>
      <c r="J24" s="120">
        <v>58</v>
      </c>
      <c r="K24" s="120">
        <v>110</v>
      </c>
      <c r="L24" s="120">
        <v>203</v>
      </c>
      <c r="M24" s="120">
        <v>405</v>
      </c>
      <c r="N24" s="120">
        <v>521</v>
      </c>
      <c r="O24" s="120">
        <v>869</v>
      </c>
      <c r="P24" s="120">
        <v>1290</v>
      </c>
      <c r="Q24" s="120">
        <v>1573</v>
      </c>
      <c r="R24" s="120">
        <v>1566</v>
      </c>
      <c r="S24" s="120">
        <v>1484</v>
      </c>
      <c r="T24" s="120">
        <v>1390</v>
      </c>
      <c r="U24" s="120">
        <v>1230</v>
      </c>
      <c r="V24" s="120">
        <v>1143</v>
      </c>
      <c r="W24" s="120">
        <v>1129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52</v>
      </c>
      <c r="C26" s="52">
        <v>56</v>
      </c>
      <c r="D26" s="52">
        <v>54</v>
      </c>
      <c r="E26" s="52">
        <v>53</v>
      </c>
      <c r="F26" s="52">
        <v>53</v>
      </c>
      <c r="G26" s="52">
        <v>54</v>
      </c>
      <c r="H26" s="52">
        <v>53</v>
      </c>
      <c r="I26" s="52">
        <v>56</v>
      </c>
      <c r="J26" s="52">
        <v>58</v>
      </c>
      <c r="K26" s="52">
        <v>110</v>
      </c>
      <c r="L26" s="52">
        <v>203</v>
      </c>
      <c r="M26" s="52">
        <v>405</v>
      </c>
      <c r="N26" s="52">
        <v>521</v>
      </c>
      <c r="O26" s="52">
        <v>869</v>
      </c>
      <c r="P26" s="52">
        <v>1290</v>
      </c>
      <c r="Q26" s="52">
        <v>1573</v>
      </c>
      <c r="R26" s="52">
        <v>1566</v>
      </c>
      <c r="S26" s="52">
        <v>1484</v>
      </c>
      <c r="T26" s="52">
        <v>1390</v>
      </c>
      <c r="U26" s="52">
        <v>1230</v>
      </c>
      <c r="V26" s="52">
        <v>1143</v>
      </c>
      <c r="W26" s="52">
        <v>1129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</v>
      </c>
      <c r="C29" s="52">
        <v>1</v>
      </c>
      <c r="D29" s="52">
        <v>1</v>
      </c>
      <c r="E29" s="52">
        <v>1</v>
      </c>
      <c r="F29" s="52">
        <v>0</v>
      </c>
      <c r="G29" s="52">
        <v>0</v>
      </c>
      <c r="H29" s="52">
        <v>2</v>
      </c>
      <c r="I29" s="52">
        <v>2</v>
      </c>
      <c r="J29" s="52">
        <v>5</v>
      </c>
      <c r="K29" s="52">
        <v>17</v>
      </c>
      <c r="L29" s="52">
        <v>45</v>
      </c>
      <c r="M29" s="52">
        <v>87</v>
      </c>
      <c r="N29" s="52">
        <v>159</v>
      </c>
      <c r="O29" s="52">
        <v>232</v>
      </c>
      <c r="P29" s="52">
        <v>519</v>
      </c>
      <c r="Q29" s="52">
        <v>773</v>
      </c>
      <c r="R29" s="52">
        <v>811</v>
      </c>
      <c r="S29" s="52">
        <v>768</v>
      </c>
      <c r="T29" s="52">
        <v>716</v>
      </c>
      <c r="U29" s="52">
        <v>626</v>
      </c>
      <c r="V29" s="52">
        <v>562</v>
      </c>
      <c r="W29" s="52">
        <v>505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1</v>
      </c>
      <c r="N31" s="52">
        <v>1</v>
      </c>
      <c r="O31" s="52">
        <v>3</v>
      </c>
      <c r="P31" s="52">
        <v>4</v>
      </c>
      <c r="Q31" s="52">
        <v>4</v>
      </c>
      <c r="R31" s="52">
        <v>4</v>
      </c>
      <c r="S31" s="52">
        <v>4</v>
      </c>
      <c r="T31" s="52">
        <v>3</v>
      </c>
      <c r="U31" s="52">
        <v>3</v>
      </c>
      <c r="V31" s="52">
        <v>1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52</v>
      </c>
      <c r="C35" s="52">
        <v>56</v>
      </c>
      <c r="D35" s="52">
        <v>54</v>
      </c>
      <c r="E35" s="52">
        <v>53</v>
      </c>
      <c r="F35" s="52">
        <v>53</v>
      </c>
      <c r="G35" s="52">
        <v>54</v>
      </c>
      <c r="H35" s="52">
        <v>53</v>
      </c>
      <c r="I35" s="52">
        <v>56</v>
      </c>
      <c r="J35" s="52">
        <v>58</v>
      </c>
      <c r="K35" s="52">
        <v>110</v>
      </c>
      <c r="L35" s="52">
        <v>166</v>
      </c>
      <c r="M35" s="52">
        <v>353</v>
      </c>
      <c r="N35" s="52">
        <v>464</v>
      </c>
      <c r="O35" s="52">
        <v>782</v>
      </c>
      <c r="P35" s="52">
        <v>1172</v>
      </c>
      <c r="Q35" s="52">
        <v>1449</v>
      </c>
      <c r="R35" s="52">
        <v>1445</v>
      </c>
      <c r="S35" s="52">
        <v>1370</v>
      </c>
      <c r="T35" s="52">
        <v>1285</v>
      </c>
      <c r="U35" s="52">
        <v>1131</v>
      </c>
      <c r="V35" s="52">
        <v>1055</v>
      </c>
      <c r="W35" s="52">
        <v>1043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37</v>
      </c>
      <c r="M36" s="52">
        <v>51</v>
      </c>
      <c r="N36" s="52">
        <v>56</v>
      </c>
      <c r="O36" s="52">
        <v>84</v>
      </c>
      <c r="P36" s="52">
        <v>114</v>
      </c>
      <c r="Q36" s="52">
        <v>120</v>
      </c>
      <c r="R36" s="52">
        <v>117</v>
      </c>
      <c r="S36" s="52">
        <v>110</v>
      </c>
      <c r="T36" s="52">
        <v>102</v>
      </c>
      <c r="U36" s="52">
        <v>96</v>
      </c>
      <c r="V36" s="52">
        <v>87</v>
      </c>
      <c r="W36" s="52">
        <v>86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</v>
      </c>
      <c r="C40" s="52">
        <v>5</v>
      </c>
      <c r="D40" s="52">
        <v>6</v>
      </c>
      <c r="E40" s="52">
        <v>7</v>
      </c>
      <c r="F40" s="52">
        <v>7</v>
      </c>
      <c r="G40" s="52">
        <v>7</v>
      </c>
      <c r="H40" s="52">
        <v>7</v>
      </c>
      <c r="I40" s="52">
        <v>7</v>
      </c>
      <c r="J40" s="52">
        <v>6</v>
      </c>
      <c r="K40" s="52">
        <v>13</v>
      </c>
      <c r="L40" s="52">
        <v>27</v>
      </c>
      <c r="M40" s="52">
        <v>56</v>
      </c>
      <c r="N40" s="52">
        <v>67</v>
      </c>
      <c r="O40" s="52">
        <v>110</v>
      </c>
      <c r="P40" s="52">
        <v>165</v>
      </c>
      <c r="Q40" s="52">
        <v>189</v>
      </c>
      <c r="R40" s="52">
        <v>183</v>
      </c>
      <c r="S40" s="52">
        <v>168</v>
      </c>
      <c r="T40" s="52">
        <v>150</v>
      </c>
      <c r="U40" s="52">
        <v>126</v>
      </c>
      <c r="V40" s="52">
        <v>108</v>
      </c>
      <c r="W40" s="52">
        <v>100</v>
      </c>
      <c r="DA40" s="63" t="s">
        <v>1074</v>
      </c>
    </row>
    <row r="41" spans="1:105" ht="12" customHeight="1" x14ac:dyDescent="0.25">
      <c r="A41" s="109" t="s">
        <v>120</v>
      </c>
      <c r="B41" s="36">
        <v>49</v>
      </c>
      <c r="C41" s="36">
        <v>51</v>
      </c>
      <c r="D41" s="36">
        <v>48</v>
      </c>
      <c r="E41" s="36">
        <v>46</v>
      </c>
      <c r="F41" s="36">
        <v>46</v>
      </c>
      <c r="G41" s="36">
        <v>47</v>
      </c>
      <c r="H41" s="36">
        <v>46</v>
      </c>
      <c r="I41" s="36">
        <v>49</v>
      </c>
      <c r="J41" s="36">
        <v>52</v>
      </c>
      <c r="K41" s="36">
        <v>97</v>
      </c>
      <c r="L41" s="36">
        <v>176</v>
      </c>
      <c r="M41" s="36">
        <v>349</v>
      </c>
      <c r="N41" s="36">
        <v>454</v>
      </c>
      <c r="O41" s="36">
        <v>759</v>
      </c>
      <c r="P41" s="36">
        <v>1125</v>
      </c>
      <c r="Q41" s="36">
        <v>1384</v>
      </c>
      <c r="R41" s="36">
        <v>1383</v>
      </c>
      <c r="S41" s="36">
        <v>1316</v>
      </c>
      <c r="T41" s="36">
        <v>1240</v>
      </c>
      <c r="U41" s="36">
        <v>1104</v>
      </c>
      <c r="V41" s="36">
        <v>1035</v>
      </c>
      <c r="W41" s="36">
        <v>1029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5947</v>
      </c>
      <c r="C43" s="120">
        <v>5329</v>
      </c>
      <c r="D43" s="120">
        <v>4809</v>
      </c>
      <c r="E43" s="120">
        <v>4198</v>
      </c>
      <c r="F43" s="120">
        <v>3764</v>
      </c>
      <c r="G43" s="120">
        <v>2712</v>
      </c>
      <c r="H43" s="120">
        <v>2404</v>
      </c>
      <c r="I43" s="120">
        <v>2303</v>
      </c>
      <c r="J43" s="120">
        <v>2178</v>
      </c>
      <c r="K43" s="120">
        <v>2321</v>
      </c>
      <c r="L43" s="120">
        <v>2271</v>
      </c>
      <c r="M43" s="120">
        <v>2012</v>
      </c>
      <c r="N43" s="120">
        <v>1795</v>
      </c>
      <c r="O43" s="120">
        <v>1595</v>
      </c>
      <c r="P43" s="120">
        <v>1323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0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5947</v>
      </c>
      <c r="C45" s="52">
        <v>5329</v>
      </c>
      <c r="D45" s="52">
        <v>4809</v>
      </c>
      <c r="E45" s="52">
        <v>4198</v>
      </c>
      <c r="F45" s="52">
        <v>3764</v>
      </c>
      <c r="G45" s="52">
        <v>2712</v>
      </c>
      <c r="H45" s="52">
        <v>2404</v>
      </c>
      <c r="I45" s="52">
        <v>2303</v>
      </c>
      <c r="J45" s="52">
        <v>2178</v>
      </c>
      <c r="K45" s="52">
        <v>2321</v>
      </c>
      <c r="L45" s="52">
        <v>2271</v>
      </c>
      <c r="M45" s="52">
        <v>2012</v>
      </c>
      <c r="N45" s="52">
        <v>1795</v>
      </c>
      <c r="O45" s="52">
        <v>1595</v>
      </c>
      <c r="P45" s="52">
        <v>1323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129</v>
      </c>
      <c r="C48" s="52">
        <v>139</v>
      </c>
      <c r="D48" s="52">
        <v>151</v>
      </c>
      <c r="E48" s="52">
        <v>132</v>
      </c>
      <c r="F48" s="52">
        <v>109</v>
      </c>
      <c r="G48" s="52">
        <v>85</v>
      </c>
      <c r="H48" s="52">
        <v>60</v>
      </c>
      <c r="I48" s="52">
        <v>44</v>
      </c>
      <c r="J48" s="52">
        <v>35</v>
      </c>
      <c r="K48" s="52">
        <v>129</v>
      </c>
      <c r="L48" s="52">
        <v>334</v>
      </c>
      <c r="M48" s="52">
        <v>408</v>
      </c>
      <c r="N48" s="52">
        <v>499</v>
      </c>
      <c r="O48" s="52">
        <v>538</v>
      </c>
      <c r="P48" s="52">
        <v>493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5947</v>
      </c>
      <c r="C54" s="52">
        <v>5329</v>
      </c>
      <c r="D54" s="52">
        <v>4809</v>
      </c>
      <c r="E54" s="52">
        <v>4198</v>
      </c>
      <c r="F54" s="52">
        <v>3764</v>
      </c>
      <c r="G54" s="52">
        <v>2712</v>
      </c>
      <c r="H54" s="52">
        <v>2404</v>
      </c>
      <c r="I54" s="52">
        <v>2303</v>
      </c>
      <c r="J54" s="52">
        <v>2178</v>
      </c>
      <c r="K54" s="52">
        <v>2321</v>
      </c>
      <c r="L54" s="52">
        <v>2108</v>
      </c>
      <c r="M54" s="52">
        <v>1835</v>
      </c>
      <c r="N54" s="52">
        <v>1612</v>
      </c>
      <c r="O54" s="52">
        <v>1399</v>
      </c>
      <c r="P54" s="52">
        <v>1161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163</v>
      </c>
      <c r="M55" s="52">
        <v>177</v>
      </c>
      <c r="N55" s="52">
        <v>183</v>
      </c>
      <c r="O55" s="52">
        <v>196</v>
      </c>
      <c r="P55" s="52">
        <v>162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398</v>
      </c>
      <c r="C59" s="52">
        <v>376</v>
      </c>
      <c r="D59" s="52">
        <v>417</v>
      </c>
      <c r="E59" s="52">
        <v>414</v>
      </c>
      <c r="F59" s="52">
        <v>418</v>
      </c>
      <c r="G59" s="52">
        <v>338</v>
      </c>
      <c r="H59" s="52">
        <v>326</v>
      </c>
      <c r="I59" s="52">
        <v>310</v>
      </c>
      <c r="J59" s="52">
        <v>285</v>
      </c>
      <c r="K59" s="52">
        <v>303</v>
      </c>
      <c r="L59" s="52">
        <v>291</v>
      </c>
      <c r="M59" s="52">
        <v>263</v>
      </c>
      <c r="N59" s="52">
        <v>236</v>
      </c>
      <c r="O59" s="52">
        <v>222</v>
      </c>
      <c r="P59" s="52">
        <v>184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1082</v>
      </c>
    </row>
    <row r="60" spans="1:105" ht="12" customHeight="1" x14ac:dyDescent="0.25">
      <c r="A60" s="109" t="s">
        <v>120</v>
      </c>
      <c r="B60" s="36">
        <v>5549</v>
      </c>
      <c r="C60" s="36">
        <v>4953</v>
      </c>
      <c r="D60" s="36">
        <v>4392</v>
      </c>
      <c r="E60" s="36">
        <v>3784</v>
      </c>
      <c r="F60" s="36">
        <v>3346</v>
      </c>
      <c r="G60" s="36">
        <v>2374</v>
      </c>
      <c r="H60" s="36">
        <v>2078</v>
      </c>
      <c r="I60" s="36">
        <v>1993</v>
      </c>
      <c r="J60" s="36">
        <v>1893</v>
      </c>
      <c r="K60" s="36">
        <v>2018</v>
      </c>
      <c r="L60" s="36">
        <v>1980</v>
      </c>
      <c r="M60" s="36">
        <v>1749</v>
      </c>
      <c r="N60" s="36">
        <v>1559</v>
      </c>
      <c r="O60" s="36">
        <v>1373</v>
      </c>
      <c r="P60" s="36">
        <v>1139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643</v>
      </c>
      <c r="C62" s="120">
        <v>1270</v>
      </c>
      <c r="D62" s="120">
        <v>3092</v>
      </c>
      <c r="E62" s="120">
        <v>6941</v>
      </c>
      <c r="F62" s="120">
        <v>14239</v>
      </c>
      <c r="G62" s="120">
        <v>26637</v>
      </c>
      <c r="H62" s="120">
        <v>41437</v>
      </c>
      <c r="I62" s="120">
        <v>57687</v>
      </c>
      <c r="J62" s="120">
        <v>69934</v>
      </c>
      <c r="K62" s="120">
        <v>80265</v>
      </c>
      <c r="L62" s="120">
        <v>81770</v>
      </c>
      <c r="M62" s="120">
        <v>81973</v>
      </c>
      <c r="N62" s="120">
        <v>80259</v>
      </c>
      <c r="O62" s="120">
        <v>80248</v>
      </c>
      <c r="P62" s="120">
        <v>85631</v>
      </c>
      <c r="Q62" s="120">
        <v>96597</v>
      </c>
      <c r="R62" s="120">
        <v>111419</v>
      </c>
      <c r="S62" s="120">
        <v>129359</v>
      </c>
      <c r="T62" s="120">
        <v>149154</v>
      </c>
      <c r="U62" s="120">
        <v>168413</v>
      </c>
      <c r="V62" s="120">
        <v>188782</v>
      </c>
      <c r="W62" s="120">
        <v>211119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643</v>
      </c>
      <c r="C64" s="52">
        <v>1270</v>
      </c>
      <c r="D64" s="52">
        <v>3092</v>
      </c>
      <c r="E64" s="52">
        <v>6941</v>
      </c>
      <c r="F64" s="52">
        <v>14239</v>
      </c>
      <c r="G64" s="52">
        <v>26637</v>
      </c>
      <c r="H64" s="52">
        <v>41437</v>
      </c>
      <c r="I64" s="52">
        <v>57687</v>
      </c>
      <c r="J64" s="52">
        <v>69934</v>
      </c>
      <c r="K64" s="52">
        <v>80265</v>
      </c>
      <c r="L64" s="52">
        <v>81770</v>
      </c>
      <c r="M64" s="52">
        <v>81973</v>
      </c>
      <c r="N64" s="52">
        <v>80259</v>
      </c>
      <c r="O64" s="52">
        <v>80248</v>
      </c>
      <c r="P64" s="52">
        <v>85631</v>
      </c>
      <c r="Q64" s="52">
        <v>96597</v>
      </c>
      <c r="R64" s="52">
        <v>111419</v>
      </c>
      <c r="S64" s="52">
        <v>129359</v>
      </c>
      <c r="T64" s="52">
        <v>149154</v>
      </c>
      <c r="U64" s="52">
        <v>168413</v>
      </c>
      <c r="V64" s="52">
        <v>188782</v>
      </c>
      <c r="W64" s="52">
        <v>211119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14</v>
      </c>
      <c r="C67" s="52">
        <v>64</v>
      </c>
      <c r="D67" s="52">
        <v>300</v>
      </c>
      <c r="E67" s="52">
        <v>847</v>
      </c>
      <c r="F67" s="52">
        <v>2003</v>
      </c>
      <c r="G67" s="52">
        <v>4258</v>
      </c>
      <c r="H67" s="52">
        <v>7560</v>
      </c>
      <c r="I67" s="52">
        <v>10728</v>
      </c>
      <c r="J67" s="52">
        <v>15747</v>
      </c>
      <c r="K67" s="52">
        <v>23513</v>
      </c>
      <c r="L67" s="52">
        <v>25157</v>
      </c>
      <c r="M67" s="52">
        <v>23904</v>
      </c>
      <c r="N67" s="52">
        <v>23318</v>
      </c>
      <c r="O67" s="52">
        <v>20813</v>
      </c>
      <c r="P67" s="52">
        <v>22371</v>
      </c>
      <c r="Q67" s="52">
        <v>25605</v>
      </c>
      <c r="R67" s="52">
        <v>34832</v>
      </c>
      <c r="S67" s="52">
        <v>47005</v>
      </c>
      <c r="T67" s="52">
        <v>56968</v>
      </c>
      <c r="U67" s="52">
        <v>71442</v>
      </c>
      <c r="V67" s="52">
        <v>86746</v>
      </c>
      <c r="W67" s="52">
        <v>100560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225</v>
      </c>
      <c r="C69" s="52">
        <v>668</v>
      </c>
      <c r="D69" s="52">
        <v>1528</v>
      </c>
      <c r="E69" s="52">
        <v>3417</v>
      </c>
      <c r="F69" s="52">
        <v>6989</v>
      </c>
      <c r="G69" s="52">
        <v>13078</v>
      </c>
      <c r="H69" s="52">
        <v>20350</v>
      </c>
      <c r="I69" s="52">
        <v>28336</v>
      </c>
      <c r="J69" s="52">
        <v>34331</v>
      </c>
      <c r="K69" s="52">
        <v>39370</v>
      </c>
      <c r="L69" s="52">
        <v>40174</v>
      </c>
      <c r="M69" s="52">
        <v>40376</v>
      </c>
      <c r="N69" s="52">
        <v>39601</v>
      </c>
      <c r="O69" s="52">
        <v>40834</v>
      </c>
      <c r="P69" s="52">
        <v>46732</v>
      </c>
      <c r="Q69" s="52">
        <v>58956</v>
      </c>
      <c r="R69" s="52">
        <v>70166</v>
      </c>
      <c r="S69" s="52">
        <v>79129</v>
      </c>
      <c r="T69" s="52">
        <v>89161</v>
      </c>
      <c r="U69" s="52">
        <v>98060</v>
      </c>
      <c r="V69" s="52">
        <v>106715</v>
      </c>
      <c r="W69" s="52">
        <v>111145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29</v>
      </c>
      <c r="M70" s="52">
        <v>33</v>
      </c>
      <c r="N70" s="52">
        <v>34</v>
      </c>
      <c r="O70" s="52">
        <v>34</v>
      </c>
      <c r="P70" s="52">
        <v>38</v>
      </c>
      <c r="Q70" s="52">
        <v>63</v>
      </c>
      <c r="R70" s="52">
        <v>72</v>
      </c>
      <c r="S70" s="52">
        <v>74</v>
      </c>
      <c r="T70" s="52">
        <v>90</v>
      </c>
      <c r="U70" s="52">
        <v>101</v>
      </c>
      <c r="V70" s="52">
        <v>110</v>
      </c>
      <c r="W70" s="52">
        <v>114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418</v>
      </c>
      <c r="C73" s="52">
        <v>602</v>
      </c>
      <c r="D73" s="52">
        <v>1564</v>
      </c>
      <c r="E73" s="52">
        <v>3524</v>
      </c>
      <c r="F73" s="52">
        <v>7250</v>
      </c>
      <c r="G73" s="52">
        <v>13559</v>
      </c>
      <c r="H73" s="52">
        <v>21087</v>
      </c>
      <c r="I73" s="52">
        <v>29351</v>
      </c>
      <c r="J73" s="52">
        <v>35603</v>
      </c>
      <c r="K73" s="52">
        <v>40895</v>
      </c>
      <c r="L73" s="52">
        <v>40009</v>
      </c>
      <c r="M73" s="52">
        <v>39680</v>
      </c>
      <c r="N73" s="52">
        <v>38570</v>
      </c>
      <c r="O73" s="52">
        <v>36866</v>
      </c>
      <c r="P73" s="52">
        <v>35917</v>
      </c>
      <c r="Q73" s="52">
        <v>34607</v>
      </c>
      <c r="R73" s="52">
        <v>37566</v>
      </c>
      <c r="S73" s="52">
        <v>45092</v>
      </c>
      <c r="T73" s="52">
        <v>53264</v>
      </c>
      <c r="U73" s="52">
        <v>62522</v>
      </c>
      <c r="V73" s="52">
        <v>73571</v>
      </c>
      <c r="W73" s="52">
        <v>89983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1558</v>
      </c>
      <c r="M74" s="52">
        <v>1884</v>
      </c>
      <c r="N74" s="52">
        <v>2054</v>
      </c>
      <c r="O74" s="52">
        <v>2514</v>
      </c>
      <c r="P74" s="52">
        <v>2944</v>
      </c>
      <c r="Q74" s="52">
        <v>2971</v>
      </c>
      <c r="R74" s="52">
        <v>3615</v>
      </c>
      <c r="S74" s="52">
        <v>5064</v>
      </c>
      <c r="T74" s="52">
        <v>6639</v>
      </c>
      <c r="U74" s="52">
        <v>7730</v>
      </c>
      <c r="V74" s="52">
        <v>8386</v>
      </c>
      <c r="W74" s="52">
        <v>9877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315</v>
      </c>
      <c r="C78" s="52">
        <v>637</v>
      </c>
      <c r="D78" s="52">
        <v>1583</v>
      </c>
      <c r="E78" s="52">
        <v>3563</v>
      </c>
      <c r="F78" s="52">
        <v>7313</v>
      </c>
      <c r="G78" s="52">
        <v>13686</v>
      </c>
      <c r="H78" s="52">
        <v>21300</v>
      </c>
      <c r="I78" s="52">
        <v>29667</v>
      </c>
      <c r="J78" s="52">
        <v>35942</v>
      </c>
      <c r="K78" s="52">
        <v>41211</v>
      </c>
      <c r="L78" s="52">
        <v>42109</v>
      </c>
      <c r="M78" s="52">
        <v>42346</v>
      </c>
      <c r="N78" s="52">
        <v>41554</v>
      </c>
      <c r="O78" s="52">
        <v>39800</v>
      </c>
      <c r="P78" s="52">
        <v>39385</v>
      </c>
      <c r="Q78" s="52">
        <v>39224</v>
      </c>
      <c r="R78" s="52">
        <v>41879</v>
      </c>
      <c r="S78" s="52">
        <v>44956</v>
      </c>
      <c r="T78" s="52">
        <v>50092</v>
      </c>
      <c r="U78" s="52">
        <v>54204</v>
      </c>
      <c r="V78" s="52">
        <v>57823</v>
      </c>
      <c r="W78" s="52">
        <v>59767</v>
      </c>
      <c r="DA78" s="63" t="s">
        <v>1090</v>
      </c>
    </row>
    <row r="79" spans="1:105" ht="12" customHeight="1" x14ac:dyDescent="0.25">
      <c r="A79" s="109" t="s">
        <v>120</v>
      </c>
      <c r="B79" s="36">
        <v>328</v>
      </c>
      <c r="C79" s="36">
        <v>633</v>
      </c>
      <c r="D79" s="36">
        <v>1509</v>
      </c>
      <c r="E79" s="36">
        <v>3378</v>
      </c>
      <c r="F79" s="36">
        <v>6926</v>
      </c>
      <c r="G79" s="36">
        <v>12951</v>
      </c>
      <c r="H79" s="36">
        <v>20137</v>
      </c>
      <c r="I79" s="36">
        <v>28020</v>
      </c>
      <c r="J79" s="36">
        <v>33992</v>
      </c>
      <c r="K79" s="36">
        <v>39054</v>
      </c>
      <c r="L79" s="36">
        <v>39661</v>
      </c>
      <c r="M79" s="36">
        <v>39627</v>
      </c>
      <c r="N79" s="36">
        <v>38705</v>
      </c>
      <c r="O79" s="36">
        <v>40448</v>
      </c>
      <c r="P79" s="36">
        <v>46246</v>
      </c>
      <c r="Q79" s="36">
        <v>57373</v>
      </c>
      <c r="R79" s="36">
        <v>69540</v>
      </c>
      <c r="S79" s="36">
        <v>84403</v>
      </c>
      <c r="T79" s="36">
        <v>99062</v>
      </c>
      <c r="U79" s="36">
        <v>114209</v>
      </c>
      <c r="V79" s="36">
        <v>130959</v>
      </c>
      <c r="W79" s="36">
        <v>151352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739493</v>
      </c>
      <c r="C81" s="120">
        <v>784684</v>
      </c>
      <c r="D81" s="120">
        <v>867774</v>
      </c>
      <c r="E81" s="120">
        <v>930877</v>
      </c>
      <c r="F81" s="120">
        <v>980800</v>
      </c>
      <c r="G81" s="120">
        <v>990728</v>
      </c>
      <c r="H81" s="120">
        <v>1025264</v>
      </c>
      <c r="I81" s="120">
        <v>1098168</v>
      </c>
      <c r="J81" s="120">
        <v>1133887</v>
      </c>
      <c r="K81" s="120">
        <v>1150713</v>
      </c>
      <c r="L81" s="120">
        <v>1180390</v>
      </c>
      <c r="M81" s="120">
        <v>1181477</v>
      </c>
      <c r="N81" s="120">
        <v>1290650</v>
      </c>
      <c r="O81" s="120">
        <v>1360411</v>
      </c>
      <c r="P81" s="120">
        <v>1429090</v>
      </c>
      <c r="Q81" s="120">
        <v>1556424</v>
      </c>
      <c r="R81" s="120">
        <v>1561666</v>
      </c>
      <c r="S81" s="120">
        <v>1557325</v>
      </c>
      <c r="T81" s="120">
        <v>1598096</v>
      </c>
      <c r="U81" s="120">
        <v>1600605</v>
      </c>
      <c r="V81" s="120">
        <v>1622799</v>
      </c>
      <c r="W81" s="120">
        <v>1604053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739493</v>
      </c>
      <c r="C83" s="52">
        <v>784684</v>
      </c>
      <c r="D83" s="52">
        <v>867774</v>
      </c>
      <c r="E83" s="52">
        <v>930877</v>
      </c>
      <c r="F83" s="52">
        <v>980800</v>
      </c>
      <c r="G83" s="52">
        <v>990728</v>
      </c>
      <c r="H83" s="52">
        <v>1025264</v>
      </c>
      <c r="I83" s="52">
        <v>1098168</v>
      </c>
      <c r="J83" s="52">
        <v>1133887</v>
      </c>
      <c r="K83" s="52">
        <v>1150713</v>
      </c>
      <c r="L83" s="52">
        <v>1180390</v>
      </c>
      <c r="M83" s="52">
        <v>1181477</v>
      </c>
      <c r="N83" s="52">
        <v>1290650</v>
      </c>
      <c r="O83" s="52">
        <v>1360411</v>
      </c>
      <c r="P83" s="52">
        <v>1429090</v>
      </c>
      <c r="Q83" s="52">
        <v>1556424</v>
      </c>
      <c r="R83" s="52">
        <v>1561666</v>
      </c>
      <c r="S83" s="52">
        <v>1557325</v>
      </c>
      <c r="T83" s="52">
        <v>1598096</v>
      </c>
      <c r="U83" s="52">
        <v>1600605</v>
      </c>
      <c r="V83" s="52">
        <v>1622799</v>
      </c>
      <c r="W83" s="52">
        <v>1604053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16040</v>
      </c>
      <c r="C86" s="52">
        <v>24837</v>
      </c>
      <c r="D86" s="52">
        <v>44492</v>
      </c>
      <c r="E86" s="52">
        <v>67766</v>
      </c>
      <c r="F86" s="52">
        <v>93550</v>
      </c>
      <c r="G86" s="52">
        <v>113476</v>
      </c>
      <c r="H86" s="52">
        <v>131270</v>
      </c>
      <c r="I86" s="52">
        <v>145443</v>
      </c>
      <c r="J86" s="52">
        <v>175060</v>
      </c>
      <c r="K86" s="52">
        <v>226638</v>
      </c>
      <c r="L86" s="52">
        <v>242347</v>
      </c>
      <c r="M86" s="52">
        <v>255279</v>
      </c>
      <c r="N86" s="52">
        <v>304231</v>
      </c>
      <c r="O86" s="52">
        <v>361861</v>
      </c>
      <c r="P86" s="52">
        <v>429543</v>
      </c>
      <c r="Q86" s="52">
        <v>490677</v>
      </c>
      <c r="R86" s="52">
        <v>565249</v>
      </c>
      <c r="S86" s="52">
        <v>602743</v>
      </c>
      <c r="T86" s="52">
        <v>637199</v>
      </c>
      <c r="U86" s="52">
        <v>679319</v>
      </c>
      <c r="V86" s="52">
        <v>700336</v>
      </c>
      <c r="W86" s="52">
        <v>709741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61275</v>
      </c>
      <c r="C88" s="52">
        <v>66194</v>
      </c>
      <c r="D88" s="52">
        <v>70752</v>
      </c>
      <c r="E88" s="52">
        <v>76735</v>
      </c>
      <c r="F88" s="52">
        <v>86096</v>
      </c>
      <c r="G88" s="52">
        <v>94498</v>
      </c>
      <c r="H88" s="52">
        <v>104182</v>
      </c>
      <c r="I88" s="52">
        <v>115146</v>
      </c>
      <c r="J88" s="52">
        <v>126437</v>
      </c>
      <c r="K88" s="52">
        <v>136952</v>
      </c>
      <c r="L88" s="52">
        <v>146216</v>
      </c>
      <c r="M88" s="52">
        <v>150028</v>
      </c>
      <c r="N88" s="52">
        <v>155327</v>
      </c>
      <c r="O88" s="52">
        <v>158051</v>
      </c>
      <c r="P88" s="52">
        <v>155231</v>
      </c>
      <c r="Q88" s="52">
        <v>145123</v>
      </c>
      <c r="R88" s="52">
        <v>137449</v>
      </c>
      <c r="S88" s="52">
        <v>131737</v>
      </c>
      <c r="T88" s="52">
        <v>132173</v>
      </c>
      <c r="U88" s="52">
        <v>132114</v>
      </c>
      <c r="V88" s="52">
        <v>132392</v>
      </c>
      <c r="W88" s="52">
        <v>131260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109</v>
      </c>
      <c r="M89" s="52">
        <v>131</v>
      </c>
      <c r="N89" s="52">
        <v>153</v>
      </c>
      <c r="O89" s="52">
        <v>179</v>
      </c>
      <c r="P89" s="52">
        <v>180</v>
      </c>
      <c r="Q89" s="52">
        <v>176</v>
      </c>
      <c r="R89" s="52">
        <v>175</v>
      </c>
      <c r="S89" s="52">
        <v>167</v>
      </c>
      <c r="T89" s="52">
        <v>151</v>
      </c>
      <c r="U89" s="52">
        <v>132</v>
      </c>
      <c r="V89" s="52">
        <v>144</v>
      </c>
      <c r="W89" s="52">
        <v>126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4917</v>
      </c>
      <c r="C92" s="52">
        <v>4926</v>
      </c>
      <c r="D92" s="52">
        <v>4860</v>
      </c>
      <c r="E92" s="52">
        <v>4974</v>
      </c>
      <c r="F92" s="52">
        <v>5080</v>
      </c>
      <c r="G92" s="52">
        <v>5022</v>
      </c>
      <c r="H92" s="52">
        <v>5119</v>
      </c>
      <c r="I92" s="52">
        <v>5193</v>
      </c>
      <c r="J92" s="52">
        <v>5024</v>
      </c>
      <c r="K92" s="52">
        <v>4828</v>
      </c>
      <c r="L92" s="52">
        <v>4688</v>
      </c>
      <c r="M92" s="52">
        <v>4583</v>
      </c>
      <c r="N92" s="52">
        <v>4759</v>
      </c>
      <c r="O92" s="52">
        <v>4844</v>
      </c>
      <c r="P92" s="52">
        <v>4733</v>
      </c>
      <c r="Q92" s="52">
        <v>4356</v>
      </c>
      <c r="R92" s="52">
        <v>3842</v>
      </c>
      <c r="S92" s="52">
        <v>3422</v>
      </c>
      <c r="T92" s="52">
        <v>3250</v>
      </c>
      <c r="U92" s="52">
        <v>3171</v>
      </c>
      <c r="V92" s="52">
        <v>3175</v>
      </c>
      <c r="W92" s="52">
        <v>3168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2</v>
      </c>
      <c r="M93" s="52">
        <v>3</v>
      </c>
      <c r="N93" s="52">
        <v>4</v>
      </c>
      <c r="O93" s="52">
        <v>5</v>
      </c>
      <c r="P93" s="52">
        <v>5</v>
      </c>
      <c r="Q93" s="52">
        <v>5</v>
      </c>
      <c r="R93" s="52">
        <v>5</v>
      </c>
      <c r="S93" s="52">
        <v>3</v>
      </c>
      <c r="T93" s="52">
        <v>2</v>
      </c>
      <c r="U93" s="52">
        <v>1</v>
      </c>
      <c r="V93" s="52">
        <v>1</v>
      </c>
      <c r="W93" s="52">
        <v>1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673301</v>
      </c>
      <c r="C96" s="52">
        <v>713564</v>
      </c>
      <c r="D96" s="52">
        <v>792162</v>
      </c>
      <c r="E96" s="52">
        <v>849168</v>
      </c>
      <c r="F96" s="52">
        <v>889624</v>
      </c>
      <c r="G96" s="52">
        <v>891208</v>
      </c>
      <c r="H96" s="52">
        <v>915963</v>
      </c>
      <c r="I96" s="52">
        <v>977829</v>
      </c>
      <c r="J96" s="52">
        <v>1002426</v>
      </c>
      <c r="K96" s="52">
        <v>1008933</v>
      </c>
      <c r="L96" s="52">
        <v>954794</v>
      </c>
      <c r="M96" s="52">
        <v>941530</v>
      </c>
      <c r="N96" s="52">
        <v>1036899</v>
      </c>
      <c r="O96" s="52">
        <v>1088018</v>
      </c>
      <c r="P96" s="52">
        <v>1147631</v>
      </c>
      <c r="Q96" s="52">
        <v>1281347</v>
      </c>
      <c r="R96" s="52">
        <v>1291938</v>
      </c>
      <c r="S96" s="52">
        <v>1291608</v>
      </c>
      <c r="T96" s="52">
        <v>1326535</v>
      </c>
      <c r="U96" s="52">
        <v>1322984</v>
      </c>
      <c r="V96" s="52">
        <v>1344190</v>
      </c>
      <c r="W96" s="52">
        <v>1327476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74581</v>
      </c>
      <c r="M97" s="52">
        <v>85202</v>
      </c>
      <c r="N97" s="52">
        <v>93508</v>
      </c>
      <c r="O97" s="52">
        <v>109314</v>
      </c>
      <c r="P97" s="52">
        <v>121310</v>
      </c>
      <c r="Q97" s="52">
        <v>125417</v>
      </c>
      <c r="R97" s="52">
        <v>128257</v>
      </c>
      <c r="S97" s="52">
        <v>130388</v>
      </c>
      <c r="T97" s="52">
        <v>135985</v>
      </c>
      <c r="U97" s="52">
        <v>142203</v>
      </c>
      <c r="V97" s="52">
        <v>142897</v>
      </c>
      <c r="W97" s="52">
        <v>142022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102231</v>
      </c>
      <c r="C101" s="52">
        <v>110739</v>
      </c>
      <c r="D101" s="52">
        <v>120636</v>
      </c>
      <c r="E101" s="52">
        <v>127895</v>
      </c>
      <c r="F101" s="52">
        <v>138324</v>
      </c>
      <c r="G101" s="52">
        <v>144260</v>
      </c>
      <c r="H101" s="52">
        <v>151097</v>
      </c>
      <c r="I101" s="52">
        <v>158484</v>
      </c>
      <c r="J101" s="52">
        <v>165291</v>
      </c>
      <c r="K101" s="52">
        <v>170162</v>
      </c>
      <c r="L101" s="52">
        <v>173118</v>
      </c>
      <c r="M101" s="52">
        <v>175601</v>
      </c>
      <c r="N101" s="52">
        <v>181896</v>
      </c>
      <c r="O101" s="52">
        <v>194495</v>
      </c>
      <c r="P101" s="52">
        <v>214472</v>
      </c>
      <c r="Q101" s="52">
        <v>248642</v>
      </c>
      <c r="R101" s="52">
        <v>269584</v>
      </c>
      <c r="S101" s="52">
        <v>276952</v>
      </c>
      <c r="T101" s="52">
        <v>278065</v>
      </c>
      <c r="U101" s="52">
        <v>275894</v>
      </c>
      <c r="V101" s="52">
        <v>271051</v>
      </c>
      <c r="W101" s="52">
        <v>269920</v>
      </c>
      <c r="DA101" s="63" t="s">
        <v>1100</v>
      </c>
    </row>
    <row r="102" spans="1:105" ht="12" customHeight="1" x14ac:dyDescent="0.25">
      <c r="A102" s="97" t="s">
        <v>50</v>
      </c>
      <c r="B102" s="52">
        <v>42611</v>
      </c>
      <c r="C102" s="52">
        <v>53311</v>
      </c>
      <c r="D102" s="52">
        <v>89924</v>
      </c>
      <c r="E102" s="52">
        <v>112763</v>
      </c>
      <c r="F102" s="52">
        <v>124540</v>
      </c>
      <c r="G102" s="52">
        <v>126184</v>
      </c>
      <c r="H102" s="52">
        <v>127560</v>
      </c>
      <c r="I102" s="52">
        <v>128028</v>
      </c>
      <c r="J102" s="52">
        <v>129382</v>
      </c>
      <c r="K102" s="52">
        <v>129446</v>
      </c>
      <c r="L102" s="52">
        <v>129577</v>
      </c>
      <c r="M102" s="52">
        <v>131503</v>
      </c>
      <c r="N102" s="52">
        <v>140051</v>
      </c>
      <c r="O102" s="52">
        <v>150499</v>
      </c>
      <c r="P102" s="52">
        <v>159202</v>
      </c>
      <c r="Q102" s="52">
        <v>167042</v>
      </c>
      <c r="R102" s="52">
        <v>160214</v>
      </c>
      <c r="S102" s="52">
        <v>146164</v>
      </c>
      <c r="T102" s="52">
        <v>134034</v>
      </c>
      <c r="U102" s="52">
        <v>125552</v>
      </c>
      <c r="V102" s="52">
        <v>120477</v>
      </c>
      <c r="W102" s="52">
        <v>118046</v>
      </c>
      <c r="DA102" s="63" t="s">
        <v>1101</v>
      </c>
    </row>
    <row r="103" spans="1:105" ht="12" customHeight="1" x14ac:dyDescent="0.25">
      <c r="A103" s="109" t="s">
        <v>120</v>
      </c>
      <c r="B103" s="36">
        <v>594651</v>
      </c>
      <c r="C103" s="36">
        <v>620634</v>
      </c>
      <c r="D103" s="36">
        <v>657214</v>
      </c>
      <c r="E103" s="36">
        <v>690219</v>
      </c>
      <c r="F103" s="36">
        <v>717936</v>
      </c>
      <c r="G103" s="36">
        <v>720284</v>
      </c>
      <c r="H103" s="36">
        <v>746607</v>
      </c>
      <c r="I103" s="36">
        <v>811656</v>
      </c>
      <c r="J103" s="36">
        <v>839214</v>
      </c>
      <c r="K103" s="36">
        <v>851105</v>
      </c>
      <c r="L103" s="36">
        <v>877695</v>
      </c>
      <c r="M103" s="36">
        <v>874373</v>
      </c>
      <c r="N103" s="36">
        <v>968703</v>
      </c>
      <c r="O103" s="36">
        <v>1015417</v>
      </c>
      <c r="P103" s="36">
        <v>1055416</v>
      </c>
      <c r="Q103" s="36">
        <v>1140740</v>
      </c>
      <c r="R103" s="36">
        <v>1131868</v>
      </c>
      <c r="S103" s="36">
        <v>1134209</v>
      </c>
      <c r="T103" s="36">
        <v>1185997</v>
      </c>
      <c r="U103" s="36">
        <v>1199159</v>
      </c>
      <c r="V103" s="36">
        <v>1231271</v>
      </c>
      <c r="W103" s="36">
        <v>1216087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1116096</v>
      </c>
      <c r="C124" s="120">
        <v>1094521</v>
      </c>
      <c r="D124" s="120">
        <v>957523</v>
      </c>
      <c r="E124" s="120">
        <v>926477</v>
      </c>
      <c r="F124" s="120">
        <v>899964</v>
      </c>
      <c r="G124" s="120">
        <v>886373</v>
      </c>
      <c r="H124" s="120">
        <v>845469</v>
      </c>
      <c r="I124" s="120">
        <v>807535</v>
      </c>
      <c r="J124" s="120">
        <v>755946</v>
      </c>
      <c r="K124" s="120">
        <v>721858</v>
      </c>
      <c r="L124" s="120">
        <v>676423</v>
      </c>
      <c r="M124" s="120">
        <v>644109</v>
      </c>
      <c r="N124" s="120">
        <v>629827</v>
      </c>
      <c r="O124" s="120">
        <v>638462</v>
      </c>
      <c r="P124" s="120">
        <v>660448</v>
      </c>
      <c r="Q124" s="120">
        <v>688966</v>
      </c>
      <c r="R124" s="120">
        <v>690916</v>
      </c>
      <c r="S124" s="120">
        <v>690174</v>
      </c>
      <c r="T124" s="120">
        <v>680108</v>
      </c>
      <c r="U124" s="120">
        <v>669398</v>
      </c>
      <c r="V124" s="120">
        <v>652549</v>
      </c>
      <c r="W124" s="120">
        <v>650740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1116096</v>
      </c>
      <c r="C126" s="52">
        <v>1094521</v>
      </c>
      <c r="D126" s="52">
        <v>957523</v>
      </c>
      <c r="E126" s="52">
        <v>926477</v>
      </c>
      <c r="F126" s="52">
        <v>899964</v>
      </c>
      <c r="G126" s="52">
        <v>886373</v>
      </c>
      <c r="H126" s="52">
        <v>845469</v>
      </c>
      <c r="I126" s="52">
        <v>807535</v>
      </c>
      <c r="J126" s="52">
        <v>755946</v>
      </c>
      <c r="K126" s="52">
        <v>721858</v>
      </c>
      <c r="L126" s="52">
        <v>676423</v>
      </c>
      <c r="M126" s="52">
        <v>644109</v>
      </c>
      <c r="N126" s="52">
        <v>629827</v>
      </c>
      <c r="O126" s="52">
        <v>638462</v>
      </c>
      <c r="P126" s="52">
        <v>660448</v>
      </c>
      <c r="Q126" s="52">
        <v>688966</v>
      </c>
      <c r="R126" s="52">
        <v>690916</v>
      </c>
      <c r="S126" s="52">
        <v>690174</v>
      </c>
      <c r="T126" s="52">
        <v>680108</v>
      </c>
      <c r="U126" s="52">
        <v>669398</v>
      </c>
      <c r="V126" s="52">
        <v>652549</v>
      </c>
      <c r="W126" s="52">
        <v>650740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24209</v>
      </c>
      <c r="C129" s="52">
        <v>30994</v>
      </c>
      <c r="D129" s="52">
        <v>33632</v>
      </c>
      <c r="E129" s="52">
        <v>34140</v>
      </c>
      <c r="F129" s="52">
        <v>36761</v>
      </c>
      <c r="G129" s="52">
        <v>45665</v>
      </c>
      <c r="H129" s="52">
        <v>57184</v>
      </c>
      <c r="I129" s="52">
        <v>64717</v>
      </c>
      <c r="J129" s="52">
        <v>76385</v>
      </c>
      <c r="K129" s="52">
        <v>100582</v>
      </c>
      <c r="L129" s="52">
        <v>118261</v>
      </c>
      <c r="M129" s="52">
        <v>129019</v>
      </c>
      <c r="N129" s="52">
        <v>156482</v>
      </c>
      <c r="O129" s="52">
        <v>172162</v>
      </c>
      <c r="P129" s="52">
        <v>203415</v>
      </c>
      <c r="Q129" s="52">
        <v>217180</v>
      </c>
      <c r="R129" s="52">
        <v>232503</v>
      </c>
      <c r="S129" s="52">
        <v>243706</v>
      </c>
      <c r="T129" s="52">
        <v>251067</v>
      </c>
      <c r="U129" s="52">
        <v>253431</v>
      </c>
      <c r="V129" s="52">
        <v>258668</v>
      </c>
      <c r="W129" s="52">
        <v>259966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988213</v>
      </c>
      <c r="C131" s="52">
        <v>975123</v>
      </c>
      <c r="D131" s="52">
        <v>892080</v>
      </c>
      <c r="E131" s="52">
        <v>874645</v>
      </c>
      <c r="F131" s="52">
        <v>862686</v>
      </c>
      <c r="G131" s="52">
        <v>862991</v>
      </c>
      <c r="H131" s="52">
        <v>827974</v>
      </c>
      <c r="I131" s="52">
        <v>791674</v>
      </c>
      <c r="J131" s="52">
        <v>741342</v>
      </c>
      <c r="K131" s="52">
        <v>707818</v>
      </c>
      <c r="L131" s="52">
        <v>663314</v>
      </c>
      <c r="M131" s="52">
        <v>630912</v>
      </c>
      <c r="N131" s="52">
        <v>614269</v>
      </c>
      <c r="O131" s="52">
        <v>616648</v>
      </c>
      <c r="P131" s="52">
        <v>633120</v>
      </c>
      <c r="Q131" s="52">
        <v>664284</v>
      </c>
      <c r="R131" s="52">
        <v>665802</v>
      </c>
      <c r="S131" s="52">
        <v>665396</v>
      </c>
      <c r="T131" s="52">
        <v>650777</v>
      </c>
      <c r="U131" s="52">
        <v>637468</v>
      </c>
      <c r="V131" s="52">
        <v>621528</v>
      </c>
      <c r="W131" s="52">
        <v>622816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494</v>
      </c>
      <c r="M132" s="52">
        <v>529</v>
      </c>
      <c r="N132" s="52">
        <v>557</v>
      </c>
      <c r="O132" s="52">
        <v>605</v>
      </c>
      <c r="P132" s="52">
        <v>639</v>
      </c>
      <c r="Q132" s="52">
        <v>722</v>
      </c>
      <c r="R132" s="52">
        <v>711</v>
      </c>
      <c r="S132" s="52">
        <v>693</v>
      </c>
      <c r="T132" s="52">
        <v>669</v>
      </c>
      <c r="U132" s="52">
        <v>669</v>
      </c>
      <c r="V132" s="52">
        <v>638</v>
      </c>
      <c r="W132" s="52">
        <v>656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127883</v>
      </c>
      <c r="C135" s="52">
        <v>119398</v>
      </c>
      <c r="D135" s="52">
        <v>65443</v>
      </c>
      <c r="E135" s="52">
        <v>51832</v>
      </c>
      <c r="F135" s="52">
        <v>37278</v>
      </c>
      <c r="G135" s="52">
        <v>23382</v>
      </c>
      <c r="H135" s="52">
        <v>17495</v>
      </c>
      <c r="I135" s="52">
        <v>15861</v>
      </c>
      <c r="J135" s="52">
        <v>14604</v>
      </c>
      <c r="K135" s="52">
        <v>14040</v>
      </c>
      <c r="L135" s="52">
        <v>12615</v>
      </c>
      <c r="M135" s="52">
        <v>12621</v>
      </c>
      <c r="N135" s="52">
        <v>14816</v>
      </c>
      <c r="O135" s="52">
        <v>20311</v>
      </c>
      <c r="P135" s="52">
        <v>25124</v>
      </c>
      <c r="Q135" s="52">
        <v>22355</v>
      </c>
      <c r="R135" s="52">
        <v>22589</v>
      </c>
      <c r="S135" s="52">
        <v>22068</v>
      </c>
      <c r="T135" s="52">
        <v>25717</v>
      </c>
      <c r="U135" s="52">
        <v>27996</v>
      </c>
      <c r="V135" s="52">
        <v>27236</v>
      </c>
      <c r="W135" s="52">
        <v>24401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47</v>
      </c>
      <c r="N136" s="52">
        <v>185</v>
      </c>
      <c r="O136" s="52">
        <v>898</v>
      </c>
      <c r="P136" s="52">
        <v>1565</v>
      </c>
      <c r="Q136" s="52">
        <v>1605</v>
      </c>
      <c r="R136" s="52">
        <v>1814</v>
      </c>
      <c r="S136" s="52">
        <v>2017</v>
      </c>
      <c r="T136" s="52">
        <v>2945</v>
      </c>
      <c r="U136" s="52">
        <v>3265</v>
      </c>
      <c r="V136" s="52">
        <v>3147</v>
      </c>
      <c r="W136" s="52">
        <v>2867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74628</v>
      </c>
      <c r="C140" s="52">
        <v>82435</v>
      </c>
      <c r="D140" s="52">
        <v>80555</v>
      </c>
      <c r="E140" s="52">
        <v>96079</v>
      </c>
      <c r="F140" s="52">
        <v>104238</v>
      </c>
      <c r="G140" s="52">
        <v>107052</v>
      </c>
      <c r="H140" s="52">
        <v>105484</v>
      </c>
      <c r="I140" s="52">
        <v>100219</v>
      </c>
      <c r="J140" s="52">
        <v>92844</v>
      </c>
      <c r="K140" s="52">
        <v>89338</v>
      </c>
      <c r="L140" s="52">
        <v>83118</v>
      </c>
      <c r="M140" s="52">
        <v>80349</v>
      </c>
      <c r="N140" s="52">
        <v>77726</v>
      </c>
      <c r="O140" s="52">
        <v>82669</v>
      </c>
      <c r="P140" s="52">
        <v>86564</v>
      </c>
      <c r="Q140" s="52">
        <v>88312</v>
      </c>
      <c r="R140" s="52">
        <v>86029</v>
      </c>
      <c r="S140" s="52">
        <v>78776</v>
      </c>
      <c r="T140" s="52">
        <v>70691</v>
      </c>
      <c r="U140" s="52">
        <v>64433</v>
      </c>
      <c r="V140" s="52">
        <v>59054</v>
      </c>
      <c r="W140" s="52">
        <v>58626</v>
      </c>
      <c r="DA140" s="63" t="s">
        <v>1117</v>
      </c>
    </row>
    <row r="141" spans="1:105" ht="12" customHeight="1" x14ac:dyDescent="0.25">
      <c r="A141" s="109" t="s">
        <v>120</v>
      </c>
      <c r="B141" s="36">
        <v>1041468</v>
      </c>
      <c r="C141" s="36">
        <v>1012086</v>
      </c>
      <c r="D141" s="36">
        <v>876968</v>
      </c>
      <c r="E141" s="36">
        <v>830398</v>
      </c>
      <c r="F141" s="36">
        <v>795726</v>
      </c>
      <c r="G141" s="36">
        <v>779321</v>
      </c>
      <c r="H141" s="36">
        <v>739985</v>
      </c>
      <c r="I141" s="36">
        <v>707316</v>
      </c>
      <c r="J141" s="36">
        <v>663102</v>
      </c>
      <c r="K141" s="36">
        <v>632520</v>
      </c>
      <c r="L141" s="36">
        <v>593305</v>
      </c>
      <c r="M141" s="36">
        <v>563760</v>
      </c>
      <c r="N141" s="36">
        <v>552101</v>
      </c>
      <c r="O141" s="36">
        <v>555793</v>
      </c>
      <c r="P141" s="36">
        <v>573884</v>
      </c>
      <c r="Q141" s="36">
        <v>600654</v>
      </c>
      <c r="R141" s="36">
        <v>604887</v>
      </c>
      <c r="S141" s="36">
        <v>611398</v>
      </c>
      <c r="T141" s="36">
        <v>609417</v>
      </c>
      <c r="U141" s="36">
        <v>604965</v>
      </c>
      <c r="V141" s="36">
        <v>593495</v>
      </c>
      <c r="W141" s="36">
        <v>592114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0</v>
      </c>
      <c r="C143" s="120">
        <v>0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20">
        <v>0</v>
      </c>
      <c r="Q143" s="120">
        <v>0</v>
      </c>
      <c r="R143" s="120">
        <v>0</v>
      </c>
      <c r="S143" s="120">
        <v>0</v>
      </c>
      <c r="T143" s="120">
        <v>0</v>
      </c>
      <c r="U143" s="120">
        <v>0</v>
      </c>
      <c r="V143" s="120">
        <v>0</v>
      </c>
      <c r="W143" s="120">
        <v>0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1125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441899</v>
      </c>
      <c r="C161" s="120">
        <v>417189</v>
      </c>
      <c r="D161" s="120">
        <v>383603</v>
      </c>
      <c r="E161" s="120">
        <v>330239</v>
      </c>
      <c r="F161" s="120">
        <v>281275</v>
      </c>
      <c r="G161" s="120">
        <v>265554</v>
      </c>
      <c r="H161" s="120">
        <v>261994</v>
      </c>
      <c r="I161" s="120">
        <v>269135</v>
      </c>
      <c r="J161" s="120">
        <v>291250</v>
      </c>
      <c r="K161" s="120">
        <v>308079</v>
      </c>
      <c r="L161" s="120">
        <v>315813</v>
      </c>
      <c r="M161" s="120">
        <v>313585</v>
      </c>
      <c r="N161" s="120">
        <v>306934</v>
      </c>
      <c r="O161" s="120">
        <v>297651</v>
      </c>
      <c r="P161" s="120">
        <v>290840</v>
      </c>
      <c r="Q161" s="120">
        <v>269471</v>
      </c>
      <c r="R161" s="120">
        <v>256558</v>
      </c>
      <c r="S161" s="120">
        <v>251232</v>
      </c>
      <c r="T161" s="120">
        <v>252915</v>
      </c>
      <c r="U161" s="120">
        <v>259083</v>
      </c>
      <c r="V161" s="120">
        <v>258859</v>
      </c>
      <c r="W161" s="120">
        <v>262953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441899</v>
      </c>
      <c r="C163" s="52">
        <v>417189</v>
      </c>
      <c r="D163" s="52">
        <v>383603</v>
      </c>
      <c r="E163" s="52">
        <v>330239</v>
      </c>
      <c r="F163" s="52">
        <v>281275</v>
      </c>
      <c r="G163" s="52">
        <v>265554</v>
      </c>
      <c r="H163" s="52">
        <v>261994</v>
      </c>
      <c r="I163" s="52">
        <v>269135</v>
      </c>
      <c r="J163" s="52">
        <v>291250</v>
      </c>
      <c r="K163" s="52">
        <v>308079</v>
      </c>
      <c r="L163" s="52">
        <v>315813</v>
      </c>
      <c r="M163" s="52">
        <v>313585</v>
      </c>
      <c r="N163" s="52">
        <v>306934</v>
      </c>
      <c r="O163" s="52">
        <v>297651</v>
      </c>
      <c r="P163" s="52">
        <v>290840</v>
      </c>
      <c r="Q163" s="52">
        <v>269471</v>
      </c>
      <c r="R163" s="52">
        <v>256558</v>
      </c>
      <c r="S163" s="52">
        <v>251232</v>
      </c>
      <c r="T163" s="52">
        <v>252915</v>
      </c>
      <c r="U163" s="52">
        <v>259083</v>
      </c>
      <c r="V163" s="52">
        <v>258859</v>
      </c>
      <c r="W163" s="52">
        <v>262953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47925</v>
      </c>
      <c r="C165" s="52">
        <v>51978</v>
      </c>
      <c r="D165" s="52">
        <v>56305</v>
      </c>
      <c r="E165" s="52">
        <v>50314</v>
      </c>
      <c r="F165" s="52">
        <v>42344</v>
      </c>
      <c r="G165" s="52">
        <v>33521</v>
      </c>
      <c r="H165" s="52">
        <v>27377</v>
      </c>
      <c r="I165" s="52">
        <v>34739</v>
      </c>
      <c r="J165" s="52">
        <v>54859</v>
      </c>
      <c r="K165" s="52">
        <v>76634</v>
      </c>
      <c r="L165" s="52">
        <v>103334</v>
      </c>
      <c r="M165" s="52">
        <v>126418</v>
      </c>
      <c r="N165" s="52">
        <v>155605</v>
      </c>
      <c r="O165" s="52">
        <v>148368</v>
      </c>
      <c r="P165" s="52">
        <v>149058</v>
      </c>
      <c r="Q165" s="52">
        <v>127859</v>
      </c>
      <c r="R165" s="52">
        <v>105615</v>
      </c>
      <c r="S165" s="52">
        <v>100261</v>
      </c>
      <c r="T165" s="52">
        <v>122799</v>
      </c>
      <c r="U165" s="52">
        <v>155092</v>
      </c>
      <c r="V165" s="52">
        <v>187239</v>
      </c>
      <c r="W165" s="52">
        <v>212085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3204</v>
      </c>
      <c r="C167" s="52">
        <v>2939</v>
      </c>
      <c r="D167" s="52">
        <v>2574</v>
      </c>
      <c r="E167" s="52">
        <v>2158</v>
      </c>
      <c r="F167" s="52">
        <v>1779</v>
      </c>
      <c r="G167" s="52">
        <v>1623</v>
      </c>
      <c r="H167" s="52">
        <v>1538</v>
      </c>
      <c r="I167" s="52">
        <v>1468</v>
      </c>
      <c r="J167" s="52">
        <v>1453</v>
      </c>
      <c r="K167" s="52">
        <v>1454</v>
      </c>
      <c r="L167" s="52">
        <v>1424</v>
      </c>
      <c r="M167" s="52">
        <v>1382</v>
      </c>
      <c r="N167" s="52">
        <v>1277</v>
      </c>
      <c r="O167" s="52">
        <v>1172</v>
      </c>
      <c r="P167" s="52">
        <v>1093</v>
      </c>
      <c r="Q167" s="52">
        <v>925</v>
      </c>
      <c r="R167" s="52">
        <v>761</v>
      </c>
      <c r="S167" s="52">
        <v>650</v>
      </c>
      <c r="T167" s="52">
        <v>581</v>
      </c>
      <c r="U167" s="52">
        <v>578</v>
      </c>
      <c r="V167" s="52">
        <v>557</v>
      </c>
      <c r="W167" s="52">
        <v>573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1</v>
      </c>
      <c r="M168" s="52">
        <v>1</v>
      </c>
      <c r="N168" s="52">
        <v>1</v>
      </c>
      <c r="O168" s="52">
        <v>1</v>
      </c>
      <c r="P168" s="52">
        <v>1</v>
      </c>
      <c r="Q168" s="52">
        <v>1</v>
      </c>
      <c r="R168" s="52">
        <v>1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438695</v>
      </c>
      <c r="C171" s="52">
        <v>414250</v>
      </c>
      <c r="D171" s="52">
        <v>381029</v>
      </c>
      <c r="E171" s="52">
        <v>328081</v>
      </c>
      <c r="F171" s="52">
        <v>279496</v>
      </c>
      <c r="G171" s="52">
        <v>263931</v>
      </c>
      <c r="H171" s="52">
        <v>260456</v>
      </c>
      <c r="I171" s="52">
        <v>267667</v>
      </c>
      <c r="J171" s="52">
        <v>289797</v>
      </c>
      <c r="K171" s="52">
        <v>306625</v>
      </c>
      <c r="L171" s="52">
        <v>296171</v>
      </c>
      <c r="M171" s="52">
        <v>291147</v>
      </c>
      <c r="N171" s="52">
        <v>283170</v>
      </c>
      <c r="O171" s="52">
        <v>270829</v>
      </c>
      <c r="P171" s="52">
        <v>262896</v>
      </c>
      <c r="Q171" s="52">
        <v>242990</v>
      </c>
      <c r="R171" s="52">
        <v>230187</v>
      </c>
      <c r="S171" s="52">
        <v>224980</v>
      </c>
      <c r="T171" s="52">
        <v>227532</v>
      </c>
      <c r="U171" s="52">
        <v>232114</v>
      </c>
      <c r="V171" s="52">
        <v>232186</v>
      </c>
      <c r="W171" s="52">
        <v>236006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18217</v>
      </c>
      <c r="M172" s="52">
        <v>21055</v>
      </c>
      <c r="N172" s="52">
        <v>22486</v>
      </c>
      <c r="O172" s="52">
        <v>25649</v>
      </c>
      <c r="P172" s="52">
        <v>26850</v>
      </c>
      <c r="Q172" s="52">
        <v>25555</v>
      </c>
      <c r="R172" s="52">
        <v>25609</v>
      </c>
      <c r="S172" s="52">
        <v>25602</v>
      </c>
      <c r="T172" s="52">
        <v>24802</v>
      </c>
      <c r="U172" s="52">
        <v>26391</v>
      </c>
      <c r="V172" s="52">
        <v>26116</v>
      </c>
      <c r="W172" s="52">
        <v>26374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29548</v>
      </c>
      <c r="C176" s="52">
        <v>30580</v>
      </c>
      <c r="D176" s="52">
        <v>34849</v>
      </c>
      <c r="E176" s="52">
        <v>33254</v>
      </c>
      <c r="F176" s="52">
        <v>31286</v>
      </c>
      <c r="G176" s="52">
        <v>31408</v>
      </c>
      <c r="H176" s="52">
        <v>31974</v>
      </c>
      <c r="I176" s="52">
        <v>31907</v>
      </c>
      <c r="J176" s="52">
        <v>35016</v>
      </c>
      <c r="K176" s="52">
        <v>38023</v>
      </c>
      <c r="L176" s="52">
        <v>39339</v>
      </c>
      <c r="M176" s="52">
        <v>40699</v>
      </c>
      <c r="N176" s="52">
        <v>39843</v>
      </c>
      <c r="O176" s="52">
        <v>39811</v>
      </c>
      <c r="P176" s="52">
        <v>39294</v>
      </c>
      <c r="Q176" s="52">
        <v>35941</v>
      </c>
      <c r="R176" s="52">
        <v>32780</v>
      </c>
      <c r="S176" s="52">
        <v>28888</v>
      </c>
      <c r="T176" s="52">
        <v>25672</v>
      </c>
      <c r="U176" s="52">
        <v>24220</v>
      </c>
      <c r="V176" s="52">
        <v>22875</v>
      </c>
      <c r="W176" s="52">
        <v>23265</v>
      </c>
      <c r="DA176" s="63" t="s">
        <v>1133</v>
      </c>
    </row>
    <row r="177" spans="1:105" ht="12" customHeight="1" x14ac:dyDescent="0.25">
      <c r="A177" s="109" t="s">
        <v>120</v>
      </c>
      <c r="B177" s="36">
        <v>412351</v>
      </c>
      <c r="C177" s="36">
        <v>386609</v>
      </c>
      <c r="D177" s="36">
        <v>348754</v>
      </c>
      <c r="E177" s="36">
        <v>296985</v>
      </c>
      <c r="F177" s="36">
        <v>249989</v>
      </c>
      <c r="G177" s="36">
        <v>234146</v>
      </c>
      <c r="H177" s="36">
        <v>230020</v>
      </c>
      <c r="I177" s="36">
        <v>237228</v>
      </c>
      <c r="J177" s="36">
        <v>256234</v>
      </c>
      <c r="K177" s="36">
        <v>270056</v>
      </c>
      <c r="L177" s="36">
        <v>276474</v>
      </c>
      <c r="M177" s="36">
        <v>272886</v>
      </c>
      <c r="N177" s="36">
        <v>267091</v>
      </c>
      <c r="O177" s="36">
        <v>257840</v>
      </c>
      <c r="P177" s="36">
        <v>251546</v>
      </c>
      <c r="Q177" s="36">
        <v>233530</v>
      </c>
      <c r="R177" s="36">
        <v>223778</v>
      </c>
      <c r="S177" s="36">
        <v>222344</v>
      </c>
      <c r="T177" s="36">
        <v>227243</v>
      </c>
      <c r="U177" s="36">
        <v>234863</v>
      </c>
      <c r="V177" s="36">
        <v>235984</v>
      </c>
      <c r="W177" s="36">
        <v>239688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37078</v>
      </c>
      <c r="D5" s="52">
        <v>37086</v>
      </c>
      <c r="E5" s="52">
        <v>37145</v>
      </c>
      <c r="F5" s="52">
        <v>37306</v>
      </c>
      <c r="G5" s="52">
        <v>37638</v>
      </c>
      <c r="H5" s="52">
        <v>38198</v>
      </c>
      <c r="I5" s="52">
        <v>39033</v>
      </c>
      <c r="J5" s="52">
        <v>40173</v>
      </c>
      <c r="K5" s="52">
        <v>41616</v>
      </c>
      <c r="L5" s="52">
        <v>43371</v>
      </c>
      <c r="M5" s="52">
        <v>45457</v>
      </c>
      <c r="N5" s="52">
        <v>47943</v>
      </c>
      <c r="O5" s="52">
        <v>43488</v>
      </c>
      <c r="P5" s="52">
        <v>36002</v>
      </c>
      <c r="Q5" s="52">
        <v>11758</v>
      </c>
      <c r="R5" s="52">
        <v>23219</v>
      </c>
      <c r="S5" s="52">
        <v>28292</v>
      </c>
      <c r="T5" s="52">
        <v>34395</v>
      </c>
      <c r="U5" s="52">
        <v>23779</v>
      </c>
      <c r="V5" s="52">
        <v>24898</v>
      </c>
      <c r="W5" s="52">
        <v>21639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1608</v>
      </c>
      <c r="D8" s="52">
        <v>1618</v>
      </c>
      <c r="E8" s="52">
        <v>1690</v>
      </c>
      <c r="F8" s="52">
        <v>1909</v>
      </c>
      <c r="G8" s="52">
        <v>2377</v>
      </c>
      <c r="H8" s="52">
        <v>3199</v>
      </c>
      <c r="I8" s="52">
        <v>3549</v>
      </c>
      <c r="J8" s="52">
        <v>4789</v>
      </c>
      <c r="K8" s="52">
        <v>7295</v>
      </c>
      <c r="L8" s="52">
        <v>8499</v>
      </c>
      <c r="M8" s="52">
        <v>9985</v>
      </c>
      <c r="N8" s="52">
        <v>11575</v>
      </c>
      <c r="O8" s="52">
        <v>15130</v>
      </c>
      <c r="P8" s="52">
        <v>14005</v>
      </c>
      <c r="Q8" s="52">
        <v>5015</v>
      </c>
      <c r="R8" s="52">
        <v>4173</v>
      </c>
      <c r="S8" s="52">
        <v>9607</v>
      </c>
      <c r="T8" s="52">
        <v>22680</v>
      </c>
      <c r="U8" s="52">
        <v>24353</v>
      </c>
      <c r="V8" s="52">
        <v>19052</v>
      </c>
      <c r="W8" s="52">
        <v>14183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770</v>
      </c>
      <c r="D10" s="52">
        <v>769</v>
      </c>
      <c r="E10" s="52">
        <v>773</v>
      </c>
      <c r="F10" s="52">
        <v>781</v>
      </c>
      <c r="G10" s="52">
        <v>803</v>
      </c>
      <c r="H10" s="52">
        <v>838</v>
      </c>
      <c r="I10" s="52">
        <v>888</v>
      </c>
      <c r="J10" s="52">
        <v>1856</v>
      </c>
      <c r="K10" s="52">
        <v>1506</v>
      </c>
      <c r="L10" s="52">
        <v>1833</v>
      </c>
      <c r="M10" s="52">
        <v>2463</v>
      </c>
      <c r="N10" s="52">
        <v>3497</v>
      </c>
      <c r="O10" s="52">
        <v>4406</v>
      </c>
      <c r="P10" s="52">
        <v>1186</v>
      </c>
      <c r="Q10" s="52">
        <v>896</v>
      </c>
      <c r="R10" s="52">
        <v>404</v>
      </c>
      <c r="S10" s="52">
        <v>1694</v>
      </c>
      <c r="T10" s="52">
        <v>5456</v>
      </c>
      <c r="U10" s="52">
        <v>3151</v>
      </c>
      <c r="V10" s="52">
        <v>2468</v>
      </c>
      <c r="W10" s="52">
        <v>2643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527</v>
      </c>
      <c r="D11" s="52">
        <v>526</v>
      </c>
      <c r="E11" s="52">
        <v>533</v>
      </c>
      <c r="F11" s="52">
        <v>543</v>
      </c>
      <c r="G11" s="52">
        <v>569</v>
      </c>
      <c r="H11" s="52">
        <v>612</v>
      </c>
      <c r="I11" s="52">
        <v>361</v>
      </c>
      <c r="J11" s="52">
        <v>314</v>
      </c>
      <c r="K11" s="52">
        <v>375</v>
      </c>
      <c r="L11" s="52">
        <v>383</v>
      </c>
      <c r="M11" s="52">
        <v>413</v>
      </c>
      <c r="N11" s="52">
        <v>410</v>
      </c>
      <c r="O11" s="52">
        <v>309</v>
      </c>
      <c r="P11" s="52">
        <v>174</v>
      </c>
      <c r="Q11" s="52">
        <v>99</v>
      </c>
      <c r="R11" s="52">
        <v>172</v>
      </c>
      <c r="S11" s="52">
        <v>248</v>
      </c>
      <c r="T11" s="52">
        <v>263</v>
      </c>
      <c r="U11" s="52">
        <v>248</v>
      </c>
      <c r="V11" s="52">
        <v>154</v>
      </c>
      <c r="W11" s="52">
        <v>76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1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72090</v>
      </c>
      <c r="D15" s="52">
        <v>72223</v>
      </c>
      <c r="E15" s="52">
        <v>73160</v>
      </c>
      <c r="F15" s="52">
        <v>75724</v>
      </c>
      <c r="G15" s="52">
        <v>80820</v>
      </c>
      <c r="H15" s="52">
        <v>89388</v>
      </c>
      <c r="I15" s="52">
        <v>59067</v>
      </c>
      <c r="J15" s="52">
        <v>59909</v>
      </c>
      <c r="K15" s="52">
        <v>72262</v>
      </c>
      <c r="L15" s="52">
        <v>73510</v>
      </c>
      <c r="M15" s="52">
        <v>72671</v>
      </c>
      <c r="N15" s="52">
        <v>68207</v>
      </c>
      <c r="O15" s="52">
        <v>54574</v>
      </c>
      <c r="P15" s="52">
        <v>36163</v>
      </c>
      <c r="Q15" s="52">
        <v>22886</v>
      </c>
      <c r="R15" s="52">
        <v>39320</v>
      </c>
      <c r="S15" s="52">
        <v>51364</v>
      </c>
      <c r="T15" s="52">
        <v>54888</v>
      </c>
      <c r="U15" s="52">
        <v>54830</v>
      </c>
      <c r="V15" s="52">
        <v>43881</v>
      </c>
      <c r="W15" s="52">
        <v>29191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162</v>
      </c>
      <c r="N16" s="52">
        <v>614</v>
      </c>
      <c r="O16" s="52">
        <v>1296</v>
      </c>
      <c r="P16" s="52">
        <v>3370</v>
      </c>
      <c r="Q16" s="52">
        <v>2980</v>
      </c>
      <c r="R16" s="52">
        <v>6220</v>
      </c>
      <c r="S16" s="52">
        <v>9109</v>
      </c>
      <c r="T16" s="52">
        <v>12445</v>
      </c>
      <c r="U16" s="52">
        <v>3825</v>
      </c>
      <c r="V16" s="52">
        <v>3206</v>
      </c>
      <c r="W16" s="52">
        <v>3104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20123</v>
      </c>
      <c r="D20" s="52">
        <v>20166</v>
      </c>
      <c r="E20" s="52">
        <v>20505</v>
      </c>
      <c r="F20" s="52">
        <v>21537</v>
      </c>
      <c r="G20" s="52">
        <v>23574</v>
      </c>
      <c r="H20" s="52">
        <v>26894</v>
      </c>
      <c r="I20" s="52">
        <v>19678</v>
      </c>
      <c r="J20" s="52">
        <v>23638</v>
      </c>
      <c r="K20" s="52">
        <v>25943</v>
      </c>
      <c r="L20" s="52">
        <v>27362</v>
      </c>
      <c r="M20" s="52">
        <v>22005</v>
      </c>
      <c r="N20" s="52">
        <v>20659</v>
      </c>
      <c r="O20" s="52">
        <v>22047</v>
      </c>
      <c r="P20" s="52">
        <v>23303</v>
      </c>
      <c r="Q20" s="52">
        <v>25504</v>
      </c>
      <c r="R20" s="52">
        <v>11664</v>
      </c>
      <c r="S20" s="52">
        <v>5766</v>
      </c>
      <c r="T20" s="52">
        <v>8167</v>
      </c>
      <c r="U20" s="52">
        <v>6271</v>
      </c>
      <c r="V20" s="52">
        <v>5583</v>
      </c>
      <c r="W20" s="52">
        <v>2300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3613</v>
      </c>
      <c r="D21" s="52">
        <v>3625</v>
      </c>
      <c r="E21" s="52">
        <v>3713</v>
      </c>
      <c r="F21" s="52">
        <v>3985</v>
      </c>
      <c r="G21" s="52">
        <v>4546</v>
      </c>
      <c r="H21" s="52">
        <v>5506</v>
      </c>
      <c r="I21" s="52">
        <v>4752</v>
      </c>
      <c r="J21" s="52">
        <v>5979</v>
      </c>
      <c r="K21" s="52">
        <v>7663</v>
      </c>
      <c r="L21" s="52">
        <v>8163</v>
      </c>
      <c r="M21" s="52">
        <v>7462</v>
      </c>
      <c r="N21" s="52">
        <v>5852</v>
      </c>
      <c r="O21" s="52">
        <v>4203</v>
      </c>
      <c r="P21" s="52">
        <v>2856</v>
      </c>
      <c r="Q21" s="52">
        <v>3584</v>
      </c>
      <c r="R21" s="52">
        <v>5174</v>
      </c>
      <c r="S21" s="52">
        <v>7256</v>
      </c>
      <c r="T21" s="52">
        <v>7832</v>
      </c>
      <c r="U21" s="52">
        <v>6678</v>
      </c>
      <c r="V21" s="52">
        <v>4889</v>
      </c>
      <c r="W21" s="52">
        <v>3831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50420</v>
      </c>
      <c r="D22" s="36">
        <v>50502</v>
      </c>
      <c r="E22" s="36">
        <v>51048</v>
      </c>
      <c r="F22" s="36">
        <v>52435</v>
      </c>
      <c r="G22" s="36">
        <v>55174</v>
      </c>
      <c r="H22" s="36">
        <v>59875</v>
      </c>
      <c r="I22" s="36">
        <v>36900</v>
      </c>
      <c r="J22" s="36">
        <v>32672</v>
      </c>
      <c r="K22" s="36">
        <v>40885</v>
      </c>
      <c r="L22" s="36">
        <v>40598</v>
      </c>
      <c r="M22" s="36">
        <v>46587</v>
      </c>
      <c r="N22" s="36">
        <v>46515</v>
      </c>
      <c r="O22" s="36">
        <v>37902</v>
      </c>
      <c r="P22" s="36">
        <v>19857</v>
      </c>
      <c r="Q22" s="36">
        <v>22333</v>
      </c>
      <c r="R22" s="36">
        <v>30352</v>
      </c>
      <c r="S22" s="36">
        <v>44043</v>
      </c>
      <c r="T22" s="36">
        <v>50348</v>
      </c>
      <c r="U22" s="36">
        <v>46149</v>
      </c>
      <c r="V22" s="36">
        <v>40341</v>
      </c>
      <c r="W22" s="36">
        <v>30226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</v>
      </c>
      <c r="D26" s="52">
        <v>4</v>
      </c>
      <c r="E26" s="52">
        <v>4</v>
      </c>
      <c r="F26" s="52">
        <v>4</v>
      </c>
      <c r="G26" s="52">
        <v>4</v>
      </c>
      <c r="H26" s="52">
        <v>4</v>
      </c>
      <c r="I26" s="52">
        <v>4</v>
      </c>
      <c r="J26" s="52">
        <v>5</v>
      </c>
      <c r="K26" s="52">
        <v>5</v>
      </c>
      <c r="L26" s="52">
        <v>4</v>
      </c>
      <c r="M26" s="52">
        <v>4</v>
      </c>
      <c r="N26" s="52">
        <v>6</v>
      </c>
      <c r="O26" s="52">
        <v>7</v>
      </c>
      <c r="P26" s="52">
        <v>5</v>
      </c>
      <c r="Q26" s="52">
        <v>7</v>
      </c>
      <c r="R26" s="52">
        <v>15</v>
      </c>
      <c r="S26" s="52">
        <v>82</v>
      </c>
      <c r="T26" s="52">
        <v>94</v>
      </c>
      <c r="U26" s="52">
        <v>160</v>
      </c>
      <c r="V26" s="52">
        <v>87</v>
      </c>
      <c r="W26" s="52">
        <v>14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1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7</v>
      </c>
      <c r="N29" s="52">
        <v>7</v>
      </c>
      <c r="O29" s="52">
        <v>17</v>
      </c>
      <c r="P29" s="52">
        <v>16</v>
      </c>
      <c r="Q29" s="52">
        <v>30</v>
      </c>
      <c r="R29" s="52">
        <v>139</v>
      </c>
      <c r="S29" s="52">
        <v>57</v>
      </c>
      <c r="T29" s="52">
        <v>80</v>
      </c>
      <c r="U29" s="52">
        <v>116</v>
      </c>
      <c r="V29" s="52">
        <v>100</v>
      </c>
      <c r="W29" s="52">
        <v>92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1</v>
      </c>
      <c r="U31" s="52">
        <v>0</v>
      </c>
      <c r="V31" s="52">
        <v>2</v>
      </c>
      <c r="W31" s="52">
        <v>1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8</v>
      </c>
      <c r="D35" s="52">
        <v>8</v>
      </c>
      <c r="E35" s="52">
        <v>8</v>
      </c>
      <c r="F35" s="52">
        <v>8</v>
      </c>
      <c r="G35" s="52">
        <v>10</v>
      </c>
      <c r="H35" s="52">
        <v>9</v>
      </c>
      <c r="I35" s="52">
        <v>8</v>
      </c>
      <c r="J35" s="52">
        <v>6</v>
      </c>
      <c r="K35" s="52">
        <v>10</v>
      </c>
      <c r="L35" s="52">
        <v>7</v>
      </c>
      <c r="M35" s="52">
        <v>10</v>
      </c>
      <c r="N35" s="52">
        <v>14</v>
      </c>
      <c r="O35" s="52">
        <v>19</v>
      </c>
      <c r="P35" s="52">
        <v>26</v>
      </c>
      <c r="Q35" s="52">
        <v>45</v>
      </c>
      <c r="R35" s="52">
        <v>77</v>
      </c>
      <c r="S35" s="52">
        <v>144</v>
      </c>
      <c r="T35" s="52">
        <v>180</v>
      </c>
      <c r="U35" s="52">
        <v>251</v>
      </c>
      <c r="V35" s="52">
        <v>221</v>
      </c>
      <c r="W35" s="52">
        <v>286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2</v>
      </c>
      <c r="P36" s="52">
        <v>3</v>
      </c>
      <c r="Q36" s="52">
        <v>5</v>
      </c>
      <c r="R36" s="52">
        <v>10</v>
      </c>
      <c r="S36" s="52">
        <v>17</v>
      </c>
      <c r="T36" s="52">
        <v>24</v>
      </c>
      <c r="U36" s="52">
        <v>14</v>
      </c>
      <c r="V36" s="52">
        <v>17</v>
      </c>
      <c r="W36" s="52">
        <v>20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1</v>
      </c>
      <c r="E40" s="52">
        <v>0</v>
      </c>
      <c r="F40" s="52">
        <v>1</v>
      </c>
      <c r="G40" s="52">
        <v>0</v>
      </c>
      <c r="H40" s="52">
        <v>1</v>
      </c>
      <c r="I40" s="52">
        <v>0</v>
      </c>
      <c r="J40" s="52">
        <v>2</v>
      </c>
      <c r="K40" s="52">
        <v>2</v>
      </c>
      <c r="L40" s="52">
        <v>1</v>
      </c>
      <c r="M40" s="52">
        <v>1</v>
      </c>
      <c r="N40" s="52">
        <v>1</v>
      </c>
      <c r="O40" s="52">
        <v>2</v>
      </c>
      <c r="P40" s="52">
        <v>2</v>
      </c>
      <c r="Q40" s="52">
        <v>9</v>
      </c>
      <c r="R40" s="52">
        <v>13</v>
      </c>
      <c r="S40" s="52">
        <v>18</v>
      </c>
      <c r="T40" s="52">
        <v>24</v>
      </c>
      <c r="U40" s="52">
        <v>32</v>
      </c>
      <c r="V40" s="52">
        <v>26</v>
      </c>
      <c r="W40" s="52">
        <v>36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8</v>
      </c>
      <c r="D41" s="36">
        <v>7</v>
      </c>
      <c r="E41" s="36">
        <v>8</v>
      </c>
      <c r="F41" s="36">
        <v>8</v>
      </c>
      <c r="G41" s="36">
        <v>8</v>
      </c>
      <c r="H41" s="36">
        <v>9</v>
      </c>
      <c r="I41" s="36">
        <v>6</v>
      </c>
      <c r="J41" s="36">
        <v>4</v>
      </c>
      <c r="K41" s="36">
        <v>10</v>
      </c>
      <c r="L41" s="36">
        <v>6</v>
      </c>
      <c r="M41" s="36">
        <v>9</v>
      </c>
      <c r="N41" s="36">
        <v>12</v>
      </c>
      <c r="O41" s="36">
        <v>20</v>
      </c>
      <c r="P41" s="36">
        <v>26</v>
      </c>
      <c r="Q41" s="36">
        <v>43</v>
      </c>
      <c r="R41" s="36">
        <v>75</v>
      </c>
      <c r="S41" s="36">
        <v>140</v>
      </c>
      <c r="T41" s="36">
        <v>180</v>
      </c>
      <c r="U41" s="36">
        <v>239</v>
      </c>
      <c r="V41" s="36">
        <v>210</v>
      </c>
      <c r="W41" s="36">
        <v>273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618</v>
      </c>
      <c r="D45" s="52">
        <v>520</v>
      </c>
      <c r="E45" s="52">
        <v>611</v>
      </c>
      <c r="F45" s="52">
        <v>434</v>
      </c>
      <c r="G45" s="52">
        <v>1052</v>
      </c>
      <c r="H45" s="52">
        <v>308</v>
      </c>
      <c r="I45" s="52">
        <v>101</v>
      </c>
      <c r="J45" s="52">
        <v>125</v>
      </c>
      <c r="K45" s="52">
        <v>412</v>
      </c>
      <c r="L45" s="52">
        <v>465</v>
      </c>
      <c r="M45" s="52">
        <v>466</v>
      </c>
      <c r="N45" s="52">
        <v>467</v>
      </c>
      <c r="O45" s="52">
        <v>380</v>
      </c>
      <c r="P45" s="52">
        <v>272</v>
      </c>
      <c r="Q45" s="52">
        <v>1323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20</v>
      </c>
      <c r="D48" s="52">
        <v>20</v>
      </c>
      <c r="E48" s="52">
        <v>20</v>
      </c>
      <c r="F48" s="52">
        <v>23</v>
      </c>
      <c r="G48" s="52">
        <v>24</v>
      </c>
      <c r="H48" s="52">
        <v>25</v>
      </c>
      <c r="I48" s="52">
        <v>18</v>
      </c>
      <c r="J48" s="52">
        <v>12</v>
      </c>
      <c r="K48" s="52">
        <v>18</v>
      </c>
      <c r="L48" s="52">
        <v>12</v>
      </c>
      <c r="M48" s="52">
        <v>67</v>
      </c>
      <c r="N48" s="52">
        <v>32</v>
      </c>
      <c r="O48" s="52">
        <v>73</v>
      </c>
      <c r="P48" s="52">
        <v>105</v>
      </c>
      <c r="Q48" s="52">
        <v>493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929</v>
      </c>
      <c r="D54" s="52">
        <v>930</v>
      </c>
      <c r="E54" s="52">
        <v>935</v>
      </c>
      <c r="F54" s="52">
        <v>946</v>
      </c>
      <c r="G54" s="52">
        <v>1052</v>
      </c>
      <c r="H54" s="52">
        <v>942</v>
      </c>
      <c r="I54" s="52">
        <v>512</v>
      </c>
      <c r="J54" s="52">
        <v>236</v>
      </c>
      <c r="K54" s="52">
        <v>412</v>
      </c>
      <c r="L54" s="52">
        <v>466</v>
      </c>
      <c r="M54" s="52">
        <v>474</v>
      </c>
      <c r="N54" s="52">
        <v>487</v>
      </c>
      <c r="O54" s="52">
        <v>425</v>
      </c>
      <c r="P54" s="52">
        <v>239</v>
      </c>
      <c r="Q54" s="52">
        <v>1161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3</v>
      </c>
      <c r="O55" s="52">
        <v>5</v>
      </c>
      <c r="P55" s="52">
        <v>34</v>
      </c>
      <c r="Q55" s="52">
        <v>162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62</v>
      </c>
      <c r="D59" s="52">
        <v>62</v>
      </c>
      <c r="E59" s="52">
        <v>64</v>
      </c>
      <c r="F59" s="52">
        <v>65</v>
      </c>
      <c r="G59" s="52">
        <v>80</v>
      </c>
      <c r="H59" s="52">
        <v>68</v>
      </c>
      <c r="I59" s="52">
        <v>51</v>
      </c>
      <c r="J59" s="52">
        <v>41</v>
      </c>
      <c r="K59" s="52">
        <v>69</v>
      </c>
      <c r="L59" s="52">
        <v>75</v>
      </c>
      <c r="M59" s="52">
        <v>59</v>
      </c>
      <c r="N59" s="52">
        <v>53</v>
      </c>
      <c r="O59" s="52">
        <v>42</v>
      </c>
      <c r="P59" s="52">
        <v>38</v>
      </c>
      <c r="Q59" s="52">
        <v>184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867</v>
      </c>
      <c r="D60" s="36">
        <v>868</v>
      </c>
      <c r="E60" s="36">
        <v>871</v>
      </c>
      <c r="F60" s="36">
        <v>882</v>
      </c>
      <c r="G60" s="36">
        <v>973</v>
      </c>
      <c r="H60" s="36">
        <v>873</v>
      </c>
      <c r="I60" s="36">
        <v>461</v>
      </c>
      <c r="J60" s="36">
        <v>195</v>
      </c>
      <c r="K60" s="36">
        <v>343</v>
      </c>
      <c r="L60" s="36">
        <v>391</v>
      </c>
      <c r="M60" s="36">
        <v>413</v>
      </c>
      <c r="N60" s="36">
        <v>437</v>
      </c>
      <c r="O60" s="36">
        <v>389</v>
      </c>
      <c r="P60" s="36">
        <v>235</v>
      </c>
      <c r="Q60" s="36">
        <v>1139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50</v>
      </c>
      <c r="D64" s="52">
        <v>50</v>
      </c>
      <c r="E64" s="52">
        <v>52</v>
      </c>
      <c r="F64" s="52">
        <v>57</v>
      </c>
      <c r="G64" s="52">
        <v>75</v>
      </c>
      <c r="H64" s="52">
        <v>110</v>
      </c>
      <c r="I64" s="52">
        <v>187</v>
      </c>
      <c r="J64" s="52">
        <v>324</v>
      </c>
      <c r="K64" s="52">
        <v>546</v>
      </c>
      <c r="L64" s="52">
        <v>866</v>
      </c>
      <c r="M64" s="52">
        <v>1310</v>
      </c>
      <c r="N64" s="52">
        <v>1871</v>
      </c>
      <c r="O64" s="52">
        <v>2547</v>
      </c>
      <c r="P64" s="52">
        <v>3312</v>
      </c>
      <c r="Q64" s="52">
        <v>4262</v>
      </c>
      <c r="R64" s="52">
        <v>5338</v>
      </c>
      <c r="S64" s="52">
        <v>6587</v>
      </c>
      <c r="T64" s="52">
        <v>7898</v>
      </c>
      <c r="U64" s="52">
        <v>9185</v>
      </c>
      <c r="V64" s="52">
        <v>10279</v>
      </c>
      <c r="W64" s="52">
        <v>10900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</v>
      </c>
      <c r="D67" s="52">
        <v>2</v>
      </c>
      <c r="E67" s="52">
        <v>4</v>
      </c>
      <c r="F67" s="52">
        <v>7</v>
      </c>
      <c r="G67" s="52">
        <v>25</v>
      </c>
      <c r="H67" s="52">
        <v>68</v>
      </c>
      <c r="I67" s="52">
        <v>156</v>
      </c>
      <c r="J67" s="52">
        <v>342</v>
      </c>
      <c r="K67" s="52">
        <v>657</v>
      </c>
      <c r="L67" s="52">
        <v>2243</v>
      </c>
      <c r="M67" s="52">
        <v>2907</v>
      </c>
      <c r="N67" s="52">
        <v>2311</v>
      </c>
      <c r="O67" s="52">
        <v>3094</v>
      </c>
      <c r="P67" s="52">
        <v>3834</v>
      </c>
      <c r="Q67" s="52">
        <v>4213</v>
      </c>
      <c r="R67" s="52">
        <v>7259</v>
      </c>
      <c r="S67" s="52">
        <v>4387</v>
      </c>
      <c r="T67" s="52">
        <v>8253</v>
      </c>
      <c r="U67" s="52">
        <v>7017</v>
      </c>
      <c r="V67" s="52">
        <v>6915</v>
      </c>
      <c r="W67" s="52">
        <v>9602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18</v>
      </c>
      <c r="D69" s="52">
        <v>17</v>
      </c>
      <c r="E69" s="52">
        <v>19</v>
      </c>
      <c r="F69" s="52">
        <v>21</v>
      </c>
      <c r="G69" s="52">
        <v>29</v>
      </c>
      <c r="H69" s="52">
        <v>51</v>
      </c>
      <c r="I69" s="52">
        <v>92</v>
      </c>
      <c r="J69" s="52">
        <v>185</v>
      </c>
      <c r="K69" s="52">
        <v>287</v>
      </c>
      <c r="L69" s="52">
        <v>462</v>
      </c>
      <c r="M69" s="52">
        <v>721</v>
      </c>
      <c r="N69" s="52">
        <v>1064</v>
      </c>
      <c r="O69" s="52">
        <v>1500</v>
      </c>
      <c r="P69" s="52">
        <v>2002</v>
      </c>
      <c r="Q69" s="52">
        <v>2627</v>
      </c>
      <c r="R69" s="52">
        <v>3367</v>
      </c>
      <c r="S69" s="52">
        <v>4145</v>
      </c>
      <c r="T69" s="52">
        <v>4900</v>
      </c>
      <c r="U69" s="52">
        <v>5740</v>
      </c>
      <c r="V69" s="52">
        <v>6900</v>
      </c>
      <c r="W69" s="52">
        <v>8404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1</v>
      </c>
      <c r="U70" s="52">
        <v>6</v>
      </c>
      <c r="V70" s="52">
        <v>3</v>
      </c>
      <c r="W70" s="52">
        <v>11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65</v>
      </c>
      <c r="D73" s="52">
        <v>66</v>
      </c>
      <c r="E73" s="52">
        <v>71</v>
      </c>
      <c r="F73" s="52">
        <v>92</v>
      </c>
      <c r="G73" s="52">
        <v>156</v>
      </c>
      <c r="H73" s="52">
        <v>310</v>
      </c>
      <c r="I73" s="52">
        <v>584</v>
      </c>
      <c r="J73" s="52">
        <v>1127</v>
      </c>
      <c r="K73" s="52">
        <v>2047</v>
      </c>
      <c r="L73" s="52">
        <v>3299</v>
      </c>
      <c r="M73" s="52">
        <v>4727</v>
      </c>
      <c r="N73" s="52">
        <v>6191</v>
      </c>
      <c r="O73" s="52">
        <v>7304</v>
      </c>
      <c r="P73" s="52">
        <v>7555</v>
      </c>
      <c r="Q73" s="52">
        <v>7144</v>
      </c>
      <c r="R73" s="52">
        <v>6038</v>
      </c>
      <c r="S73" s="52">
        <v>5179</v>
      </c>
      <c r="T73" s="52">
        <v>4198</v>
      </c>
      <c r="U73" s="52">
        <v>5327</v>
      </c>
      <c r="V73" s="52">
        <v>6166</v>
      </c>
      <c r="W73" s="52">
        <v>7152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4</v>
      </c>
      <c r="N74" s="52">
        <v>32</v>
      </c>
      <c r="O74" s="52">
        <v>75</v>
      </c>
      <c r="P74" s="52">
        <v>150</v>
      </c>
      <c r="Q74" s="52">
        <v>246</v>
      </c>
      <c r="R74" s="52">
        <v>365</v>
      </c>
      <c r="S74" s="52">
        <v>536</v>
      </c>
      <c r="T74" s="52">
        <v>720</v>
      </c>
      <c r="U74" s="52">
        <v>413</v>
      </c>
      <c r="V74" s="52">
        <v>523</v>
      </c>
      <c r="W74" s="52">
        <v>736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49</v>
      </c>
      <c r="D78" s="52">
        <v>49</v>
      </c>
      <c r="E78" s="52">
        <v>58</v>
      </c>
      <c r="F78" s="52">
        <v>80</v>
      </c>
      <c r="G78" s="52">
        <v>148</v>
      </c>
      <c r="H78" s="52">
        <v>302</v>
      </c>
      <c r="I78" s="52">
        <v>596</v>
      </c>
      <c r="J78" s="52">
        <v>1176</v>
      </c>
      <c r="K78" s="52">
        <v>2089</v>
      </c>
      <c r="L78" s="52">
        <v>3326</v>
      </c>
      <c r="M78" s="52">
        <v>4778</v>
      </c>
      <c r="N78" s="52">
        <v>6282</v>
      </c>
      <c r="O78" s="52">
        <v>7420</v>
      </c>
      <c r="P78" s="52">
        <v>7677</v>
      </c>
      <c r="Q78" s="52">
        <v>7352</v>
      </c>
      <c r="R78" s="52">
        <v>6424</v>
      </c>
      <c r="S78" s="52">
        <v>5873</v>
      </c>
      <c r="T78" s="52">
        <v>5319</v>
      </c>
      <c r="U78" s="52">
        <v>6028</v>
      </c>
      <c r="V78" s="52">
        <v>6845</v>
      </c>
      <c r="W78" s="52">
        <v>7837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51</v>
      </c>
      <c r="D79" s="36">
        <v>51</v>
      </c>
      <c r="E79" s="36">
        <v>60</v>
      </c>
      <c r="F79" s="36">
        <v>79</v>
      </c>
      <c r="G79" s="36">
        <v>145</v>
      </c>
      <c r="H79" s="36">
        <v>295</v>
      </c>
      <c r="I79" s="36">
        <v>563</v>
      </c>
      <c r="J79" s="36">
        <v>1095</v>
      </c>
      <c r="K79" s="36">
        <v>1977</v>
      </c>
      <c r="L79" s="36">
        <v>3129</v>
      </c>
      <c r="M79" s="36">
        <v>4517</v>
      </c>
      <c r="N79" s="36">
        <v>5930</v>
      </c>
      <c r="O79" s="36">
        <v>7031</v>
      </c>
      <c r="P79" s="36">
        <v>7303</v>
      </c>
      <c r="Q79" s="36">
        <v>7035</v>
      </c>
      <c r="R79" s="36">
        <v>6265</v>
      </c>
      <c r="S79" s="36">
        <v>6057</v>
      </c>
      <c r="T79" s="36">
        <v>6134</v>
      </c>
      <c r="U79" s="36">
        <v>8051</v>
      </c>
      <c r="V79" s="36">
        <v>10702</v>
      </c>
      <c r="W79" s="36">
        <v>14250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57773</v>
      </c>
      <c r="D83" s="52">
        <v>57798</v>
      </c>
      <c r="E83" s="52">
        <v>57984</v>
      </c>
      <c r="F83" s="52">
        <v>58519</v>
      </c>
      <c r="G83" s="52">
        <v>59590</v>
      </c>
      <c r="H83" s="52">
        <v>61343</v>
      </c>
      <c r="I83" s="52">
        <v>63899</v>
      </c>
      <c r="J83" s="52">
        <v>67395</v>
      </c>
      <c r="K83" s="52">
        <v>72023</v>
      </c>
      <c r="L83" s="52">
        <v>77941</v>
      </c>
      <c r="M83" s="52">
        <v>85271</v>
      </c>
      <c r="N83" s="52">
        <v>94182</v>
      </c>
      <c r="O83" s="52">
        <v>93252</v>
      </c>
      <c r="P83" s="52">
        <v>59660</v>
      </c>
      <c r="Q83" s="52">
        <v>74509</v>
      </c>
      <c r="R83" s="52">
        <v>91809</v>
      </c>
      <c r="S83" s="52">
        <v>111799</v>
      </c>
      <c r="T83" s="52">
        <v>114122</v>
      </c>
      <c r="U83" s="52">
        <v>109359</v>
      </c>
      <c r="V83" s="52">
        <v>108101</v>
      </c>
      <c r="W83" s="52">
        <v>109430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2506</v>
      </c>
      <c r="D86" s="52">
        <v>2529</v>
      </c>
      <c r="E86" s="52">
        <v>2703</v>
      </c>
      <c r="F86" s="52">
        <v>3280</v>
      </c>
      <c r="G86" s="52">
        <v>4556</v>
      </c>
      <c r="H86" s="52">
        <v>6866</v>
      </c>
      <c r="I86" s="52">
        <v>8992</v>
      </c>
      <c r="J86" s="52">
        <v>13234</v>
      </c>
      <c r="K86" s="52">
        <v>20397</v>
      </c>
      <c r="L86" s="52">
        <v>34259</v>
      </c>
      <c r="M86" s="52">
        <v>36102</v>
      </c>
      <c r="N86" s="52">
        <v>32418</v>
      </c>
      <c r="O86" s="52">
        <v>38044</v>
      </c>
      <c r="P86" s="52">
        <v>54403</v>
      </c>
      <c r="Q86" s="52">
        <v>45642</v>
      </c>
      <c r="R86" s="52">
        <v>82640</v>
      </c>
      <c r="S86" s="52">
        <v>53637</v>
      </c>
      <c r="T86" s="52">
        <v>79271</v>
      </c>
      <c r="U86" s="52">
        <v>90814</v>
      </c>
      <c r="V86" s="52">
        <v>106728</v>
      </c>
      <c r="W86" s="52">
        <v>116129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4787</v>
      </c>
      <c r="D88" s="52">
        <v>4789</v>
      </c>
      <c r="E88" s="52">
        <v>4806</v>
      </c>
      <c r="F88" s="52">
        <v>4852</v>
      </c>
      <c r="G88" s="52">
        <v>4940</v>
      </c>
      <c r="H88" s="52">
        <v>5094</v>
      </c>
      <c r="I88" s="52">
        <v>5329</v>
      </c>
      <c r="J88" s="52">
        <v>10651</v>
      </c>
      <c r="K88" s="52">
        <v>9337</v>
      </c>
      <c r="L88" s="52">
        <v>11223</v>
      </c>
      <c r="M88" s="52">
        <v>14513</v>
      </c>
      <c r="N88" s="52">
        <v>19417</v>
      </c>
      <c r="O88" s="52">
        <v>21080</v>
      </c>
      <c r="P88" s="52">
        <v>6767</v>
      </c>
      <c r="Q88" s="52">
        <v>19604</v>
      </c>
      <c r="R88" s="52">
        <v>16010</v>
      </c>
      <c r="S88" s="52">
        <v>18954</v>
      </c>
      <c r="T88" s="52">
        <v>14533</v>
      </c>
      <c r="U88" s="52">
        <v>13812</v>
      </c>
      <c r="V88" s="52">
        <v>13196</v>
      </c>
      <c r="W88" s="52">
        <v>10543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1</v>
      </c>
      <c r="O89" s="52">
        <v>1</v>
      </c>
      <c r="P89" s="52">
        <v>0</v>
      </c>
      <c r="Q89" s="52">
        <v>4</v>
      </c>
      <c r="R89" s="52">
        <v>1</v>
      </c>
      <c r="S89" s="52">
        <v>8</v>
      </c>
      <c r="T89" s="52">
        <v>16</v>
      </c>
      <c r="U89" s="52">
        <v>20</v>
      </c>
      <c r="V89" s="52">
        <v>22</v>
      </c>
      <c r="W89" s="52">
        <v>19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768</v>
      </c>
      <c r="D92" s="52">
        <v>770</v>
      </c>
      <c r="E92" s="52">
        <v>781</v>
      </c>
      <c r="F92" s="52">
        <v>807</v>
      </c>
      <c r="G92" s="52">
        <v>866</v>
      </c>
      <c r="H92" s="52">
        <v>959</v>
      </c>
      <c r="I92" s="52">
        <v>638</v>
      </c>
      <c r="J92" s="52">
        <v>630</v>
      </c>
      <c r="K92" s="52">
        <v>820</v>
      </c>
      <c r="L92" s="52">
        <v>852</v>
      </c>
      <c r="M92" s="52">
        <v>898</v>
      </c>
      <c r="N92" s="52">
        <v>874</v>
      </c>
      <c r="O92" s="52">
        <v>778</v>
      </c>
      <c r="P92" s="52">
        <v>652</v>
      </c>
      <c r="Q92" s="52">
        <v>624</v>
      </c>
      <c r="R92" s="52">
        <v>637</v>
      </c>
      <c r="S92" s="52">
        <v>735</v>
      </c>
      <c r="T92" s="52">
        <v>771</v>
      </c>
      <c r="U92" s="52">
        <v>774</v>
      </c>
      <c r="V92" s="52">
        <v>707</v>
      </c>
      <c r="W92" s="52">
        <v>539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2</v>
      </c>
      <c r="T93" s="52">
        <v>1</v>
      </c>
      <c r="U93" s="52">
        <v>1</v>
      </c>
      <c r="V93" s="52">
        <v>1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105203</v>
      </c>
      <c r="D96" s="52">
        <v>105488</v>
      </c>
      <c r="E96" s="52">
        <v>107551</v>
      </c>
      <c r="F96" s="52">
        <v>113441</v>
      </c>
      <c r="G96" s="52">
        <v>125095</v>
      </c>
      <c r="H96" s="52">
        <v>144294</v>
      </c>
      <c r="I96" s="52">
        <v>109538</v>
      </c>
      <c r="J96" s="52">
        <v>123166</v>
      </c>
      <c r="K96" s="52">
        <v>162072</v>
      </c>
      <c r="L96" s="52">
        <v>169168</v>
      </c>
      <c r="M96" s="52">
        <v>161503</v>
      </c>
      <c r="N96" s="52">
        <v>157520</v>
      </c>
      <c r="O96" s="52">
        <v>149881</v>
      </c>
      <c r="P96" s="52">
        <v>141151</v>
      </c>
      <c r="Q96" s="52">
        <v>154047</v>
      </c>
      <c r="R96" s="52">
        <v>158211</v>
      </c>
      <c r="S96" s="52">
        <v>170470</v>
      </c>
      <c r="T96" s="52">
        <v>177123</v>
      </c>
      <c r="U96" s="52">
        <v>203429</v>
      </c>
      <c r="V96" s="52">
        <v>224279</v>
      </c>
      <c r="W96" s="52">
        <v>210554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632</v>
      </c>
      <c r="N97" s="52">
        <v>1927</v>
      </c>
      <c r="O97" s="52">
        <v>3589</v>
      </c>
      <c r="P97" s="52">
        <v>5730</v>
      </c>
      <c r="Q97" s="52">
        <v>9403</v>
      </c>
      <c r="R97" s="52">
        <v>16131</v>
      </c>
      <c r="S97" s="52">
        <v>24480</v>
      </c>
      <c r="T97" s="52">
        <v>33868</v>
      </c>
      <c r="U97" s="52">
        <v>14427</v>
      </c>
      <c r="V97" s="52">
        <v>16174</v>
      </c>
      <c r="W97" s="52">
        <v>19227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15974</v>
      </c>
      <c r="D101" s="52">
        <v>16021</v>
      </c>
      <c r="E101" s="52">
        <v>16359</v>
      </c>
      <c r="F101" s="52">
        <v>17285</v>
      </c>
      <c r="G101" s="52">
        <v>19076</v>
      </c>
      <c r="H101" s="52">
        <v>22071</v>
      </c>
      <c r="I101" s="52">
        <v>16961</v>
      </c>
      <c r="J101" s="52">
        <v>21592</v>
      </c>
      <c r="K101" s="52">
        <v>24911</v>
      </c>
      <c r="L101" s="52">
        <v>26102</v>
      </c>
      <c r="M101" s="52">
        <v>26950</v>
      </c>
      <c r="N101" s="52">
        <v>29010</v>
      </c>
      <c r="O101" s="52">
        <v>28706</v>
      </c>
      <c r="P101" s="52">
        <v>21747</v>
      </c>
      <c r="Q101" s="52">
        <v>25369</v>
      </c>
      <c r="R101" s="52">
        <v>30552</v>
      </c>
      <c r="S101" s="52">
        <v>36259</v>
      </c>
      <c r="T101" s="52">
        <v>39627</v>
      </c>
      <c r="U101" s="52">
        <v>41204</v>
      </c>
      <c r="V101" s="52">
        <v>44044</v>
      </c>
      <c r="W101" s="52">
        <v>45368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6658</v>
      </c>
      <c r="D102" s="52">
        <v>6692</v>
      </c>
      <c r="E102" s="52">
        <v>6979</v>
      </c>
      <c r="F102" s="52">
        <v>7953</v>
      </c>
      <c r="G102" s="52">
        <v>9964</v>
      </c>
      <c r="H102" s="52">
        <v>13254</v>
      </c>
      <c r="I102" s="52">
        <v>13983</v>
      </c>
      <c r="J102" s="52">
        <v>19434</v>
      </c>
      <c r="K102" s="52">
        <v>25516</v>
      </c>
      <c r="L102" s="52">
        <v>28547</v>
      </c>
      <c r="M102" s="52">
        <v>21183</v>
      </c>
      <c r="N102" s="52">
        <v>17270</v>
      </c>
      <c r="O102" s="52">
        <v>15947</v>
      </c>
      <c r="P102" s="52">
        <v>16422</v>
      </c>
      <c r="Q102" s="52">
        <v>20639</v>
      </c>
      <c r="R102" s="52">
        <v>24392</v>
      </c>
      <c r="S102" s="52">
        <v>26504</v>
      </c>
      <c r="T102" s="52">
        <v>26462</v>
      </c>
      <c r="U102" s="52">
        <v>24813</v>
      </c>
      <c r="V102" s="52">
        <v>24952</v>
      </c>
      <c r="W102" s="52">
        <v>23852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92914</v>
      </c>
      <c r="D103" s="36">
        <v>93146</v>
      </c>
      <c r="E103" s="36">
        <v>94795</v>
      </c>
      <c r="F103" s="36">
        <v>99348</v>
      </c>
      <c r="G103" s="36">
        <v>108313</v>
      </c>
      <c r="H103" s="36">
        <v>123153</v>
      </c>
      <c r="I103" s="36">
        <v>89509</v>
      </c>
      <c r="J103" s="36">
        <v>95231</v>
      </c>
      <c r="K103" s="36">
        <v>124879</v>
      </c>
      <c r="L103" s="36">
        <v>130197</v>
      </c>
      <c r="M103" s="36">
        <v>133099</v>
      </c>
      <c r="N103" s="36">
        <v>137296</v>
      </c>
      <c r="O103" s="36">
        <v>135958</v>
      </c>
      <c r="P103" s="36">
        <v>125371</v>
      </c>
      <c r="Q103" s="36">
        <v>143083</v>
      </c>
      <c r="R103" s="36">
        <v>144727</v>
      </c>
      <c r="S103" s="36">
        <v>161164</v>
      </c>
      <c r="T103" s="36">
        <v>172960</v>
      </c>
      <c r="U103" s="36">
        <v>179859</v>
      </c>
      <c r="V103" s="36">
        <v>200636</v>
      </c>
      <c r="W103" s="36">
        <v>183694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87195</v>
      </c>
      <c r="D126" s="52">
        <v>136998</v>
      </c>
      <c r="E126" s="52">
        <v>40651</v>
      </c>
      <c r="F126" s="52">
        <v>87197</v>
      </c>
      <c r="G126" s="52">
        <v>87226</v>
      </c>
      <c r="H126" s="52">
        <v>87361</v>
      </c>
      <c r="I126" s="52">
        <v>87901</v>
      </c>
      <c r="J126" s="52">
        <v>90354</v>
      </c>
      <c r="K126" s="52">
        <v>91993</v>
      </c>
      <c r="L126" s="52">
        <v>94145</v>
      </c>
      <c r="M126" s="52">
        <v>96882</v>
      </c>
      <c r="N126" s="52">
        <v>100289</v>
      </c>
      <c r="O126" s="52">
        <v>87017</v>
      </c>
      <c r="P126" s="52">
        <v>22307</v>
      </c>
      <c r="Q126" s="52">
        <v>28357</v>
      </c>
      <c r="R126" s="52">
        <v>35512</v>
      </c>
      <c r="S126" s="52">
        <v>43827</v>
      </c>
      <c r="T126" s="52">
        <v>40271</v>
      </c>
      <c r="U126" s="52">
        <v>49463</v>
      </c>
      <c r="V126" s="52">
        <v>57984</v>
      </c>
      <c r="W126" s="52">
        <v>57342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3783</v>
      </c>
      <c r="D129" s="52">
        <v>3802</v>
      </c>
      <c r="E129" s="52">
        <v>3941</v>
      </c>
      <c r="F129" s="52">
        <v>4271</v>
      </c>
      <c r="G129" s="52">
        <v>4858</v>
      </c>
      <c r="H129" s="52">
        <v>5795</v>
      </c>
      <c r="I129" s="52">
        <v>4957</v>
      </c>
      <c r="J129" s="52">
        <v>5563</v>
      </c>
      <c r="K129" s="52">
        <v>8539</v>
      </c>
      <c r="L129" s="52">
        <v>11455</v>
      </c>
      <c r="M129" s="52">
        <v>15933</v>
      </c>
      <c r="N129" s="52">
        <v>14718</v>
      </c>
      <c r="O129" s="52">
        <v>28485</v>
      </c>
      <c r="P129" s="52">
        <v>25476</v>
      </c>
      <c r="Q129" s="52">
        <v>21672</v>
      </c>
      <c r="R129" s="52">
        <v>32621</v>
      </c>
      <c r="S129" s="52">
        <v>25946</v>
      </c>
      <c r="T129" s="52">
        <v>34472</v>
      </c>
      <c r="U129" s="52">
        <v>40542</v>
      </c>
      <c r="V129" s="52">
        <v>43893</v>
      </c>
      <c r="W129" s="52">
        <v>49677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77204</v>
      </c>
      <c r="D131" s="52">
        <v>114100</v>
      </c>
      <c r="E131" s="52">
        <v>43512</v>
      </c>
      <c r="F131" s="52">
        <v>86676</v>
      </c>
      <c r="G131" s="52">
        <v>86521</v>
      </c>
      <c r="H131" s="52">
        <v>81762</v>
      </c>
      <c r="I131" s="52">
        <v>80045</v>
      </c>
      <c r="J131" s="52">
        <v>90002</v>
      </c>
      <c r="K131" s="52">
        <v>91520</v>
      </c>
      <c r="L131" s="52">
        <v>94095</v>
      </c>
      <c r="M131" s="52">
        <v>96796</v>
      </c>
      <c r="N131" s="52">
        <v>100136</v>
      </c>
      <c r="O131" s="52">
        <v>86780</v>
      </c>
      <c r="P131" s="52">
        <v>21967</v>
      </c>
      <c r="Q131" s="52">
        <v>27874</v>
      </c>
      <c r="R131" s="52">
        <v>35240</v>
      </c>
      <c r="S131" s="52">
        <v>43494</v>
      </c>
      <c r="T131" s="52">
        <v>39949</v>
      </c>
      <c r="U131" s="52">
        <v>48973</v>
      </c>
      <c r="V131" s="52">
        <v>57308</v>
      </c>
      <c r="W131" s="52">
        <v>56597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1</v>
      </c>
      <c r="O132" s="52">
        <v>2</v>
      </c>
      <c r="P132" s="52">
        <v>4</v>
      </c>
      <c r="Q132" s="52">
        <v>7</v>
      </c>
      <c r="R132" s="52">
        <v>11</v>
      </c>
      <c r="S132" s="52">
        <v>18</v>
      </c>
      <c r="T132" s="52">
        <v>24</v>
      </c>
      <c r="U132" s="52">
        <v>30</v>
      </c>
      <c r="V132" s="52">
        <v>39</v>
      </c>
      <c r="W132" s="52">
        <v>46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19982</v>
      </c>
      <c r="D135" s="52">
        <v>53955</v>
      </c>
      <c r="E135" s="52">
        <v>13611</v>
      </c>
      <c r="F135" s="52">
        <v>14554</v>
      </c>
      <c r="G135" s="52">
        <v>13896</v>
      </c>
      <c r="H135" s="52">
        <v>6969</v>
      </c>
      <c r="I135" s="52">
        <v>9769</v>
      </c>
      <c r="J135" s="52">
        <v>2882</v>
      </c>
      <c r="K135" s="52">
        <v>3950</v>
      </c>
      <c r="L135" s="52">
        <v>1425</v>
      </c>
      <c r="M135" s="52">
        <v>623</v>
      </c>
      <c r="N135" s="52">
        <v>1212</v>
      </c>
      <c r="O135" s="52">
        <v>1899</v>
      </c>
      <c r="P135" s="52">
        <v>2795</v>
      </c>
      <c r="Q135" s="52">
        <v>3978</v>
      </c>
      <c r="R135" s="52">
        <v>2076</v>
      </c>
      <c r="S135" s="52">
        <v>2472</v>
      </c>
      <c r="T135" s="52">
        <v>2274</v>
      </c>
      <c r="U135" s="52">
        <v>3483</v>
      </c>
      <c r="V135" s="52">
        <v>4789</v>
      </c>
      <c r="W135" s="52">
        <v>5267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7</v>
      </c>
      <c r="Q136" s="52">
        <v>17</v>
      </c>
      <c r="R136" s="52">
        <v>49</v>
      </c>
      <c r="S136" s="52">
        <v>102</v>
      </c>
      <c r="T136" s="52">
        <v>175</v>
      </c>
      <c r="U136" s="52">
        <v>276</v>
      </c>
      <c r="V136" s="52">
        <v>395</v>
      </c>
      <c r="W136" s="52">
        <v>510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11661</v>
      </c>
      <c r="D140" s="52">
        <v>12097</v>
      </c>
      <c r="E140" s="52">
        <v>11833</v>
      </c>
      <c r="F140" s="52">
        <v>12291</v>
      </c>
      <c r="G140" s="52">
        <v>13860</v>
      </c>
      <c r="H140" s="52">
        <v>16046</v>
      </c>
      <c r="I140" s="52">
        <v>12330</v>
      </c>
      <c r="J140" s="52">
        <v>16240</v>
      </c>
      <c r="K140" s="52">
        <v>18073</v>
      </c>
      <c r="L140" s="52">
        <v>17568</v>
      </c>
      <c r="M140" s="52">
        <v>18336</v>
      </c>
      <c r="N140" s="52">
        <v>16547</v>
      </c>
      <c r="O140" s="52">
        <v>13644</v>
      </c>
      <c r="P140" s="52">
        <v>8145</v>
      </c>
      <c r="Q140" s="52">
        <v>9960</v>
      </c>
      <c r="R140" s="52">
        <v>12263</v>
      </c>
      <c r="S140" s="52">
        <v>14525</v>
      </c>
      <c r="T140" s="52">
        <v>13696</v>
      </c>
      <c r="U140" s="52">
        <v>14641</v>
      </c>
      <c r="V140" s="52">
        <v>14030</v>
      </c>
      <c r="W140" s="52">
        <v>13464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162729</v>
      </c>
      <c r="D141" s="36">
        <v>165723</v>
      </c>
      <c r="E141" s="36">
        <v>163829</v>
      </c>
      <c r="F141" s="36">
        <v>166374</v>
      </c>
      <c r="G141" s="36">
        <v>175361</v>
      </c>
      <c r="H141" s="36">
        <v>187295</v>
      </c>
      <c r="I141" s="36">
        <v>108256</v>
      </c>
      <c r="J141" s="36">
        <v>96578</v>
      </c>
      <c r="K141" s="36">
        <v>108487</v>
      </c>
      <c r="L141" s="36">
        <v>101276</v>
      </c>
      <c r="M141" s="36">
        <v>116963</v>
      </c>
      <c r="N141" s="36">
        <v>136600</v>
      </c>
      <c r="O141" s="36">
        <v>124941</v>
      </c>
      <c r="P141" s="36">
        <v>61170</v>
      </c>
      <c r="Q141" s="36">
        <v>67198</v>
      </c>
      <c r="R141" s="36">
        <v>73044</v>
      </c>
      <c r="S141" s="36">
        <v>89036</v>
      </c>
      <c r="T141" s="36">
        <v>90046</v>
      </c>
      <c r="U141" s="36">
        <v>103734</v>
      </c>
      <c r="V141" s="36">
        <v>112755</v>
      </c>
      <c r="W141" s="36">
        <v>104026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34523</v>
      </c>
      <c r="D163" s="52">
        <v>34527</v>
      </c>
      <c r="E163" s="52">
        <v>53364</v>
      </c>
      <c r="F163" s="52">
        <v>48965</v>
      </c>
      <c r="G163" s="52">
        <v>15721</v>
      </c>
      <c r="H163" s="52">
        <v>22114</v>
      </c>
      <c r="I163" s="52">
        <v>34529</v>
      </c>
      <c r="J163" s="52">
        <v>34564</v>
      </c>
      <c r="K163" s="52">
        <v>34691</v>
      </c>
      <c r="L163" s="52">
        <v>34996</v>
      </c>
      <c r="M163" s="52">
        <v>36041</v>
      </c>
      <c r="N163" s="52">
        <v>37229</v>
      </c>
      <c r="O163" s="52">
        <v>31718</v>
      </c>
      <c r="P163" s="52">
        <v>6811</v>
      </c>
      <c r="Q163" s="52">
        <v>21369</v>
      </c>
      <c r="R163" s="52">
        <v>12916</v>
      </c>
      <c r="S163" s="52">
        <v>5326</v>
      </c>
      <c r="T163" s="52">
        <v>11411</v>
      </c>
      <c r="U163" s="52">
        <v>17162</v>
      </c>
      <c r="V163" s="52">
        <v>22473</v>
      </c>
      <c r="W163" s="52">
        <v>28066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7488</v>
      </c>
      <c r="D165" s="52">
        <v>7511</v>
      </c>
      <c r="E165" s="52">
        <v>7669</v>
      </c>
      <c r="F165" s="52">
        <v>8081</v>
      </c>
      <c r="G165" s="52">
        <v>8823</v>
      </c>
      <c r="H165" s="52">
        <v>9769</v>
      </c>
      <c r="I165" s="52">
        <v>6571</v>
      </c>
      <c r="J165" s="52">
        <v>6144</v>
      </c>
      <c r="K165" s="52">
        <v>12204</v>
      </c>
      <c r="L165" s="52">
        <v>14348</v>
      </c>
      <c r="M165" s="52">
        <v>11137</v>
      </c>
      <c r="N165" s="52">
        <v>9754</v>
      </c>
      <c r="O165" s="52">
        <v>27821</v>
      </c>
      <c r="P165" s="52">
        <v>17983</v>
      </c>
      <c r="Q165" s="52">
        <v>24296</v>
      </c>
      <c r="R165" s="52">
        <v>22256</v>
      </c>
      <c r="S165" s="52">
        <v>24460</v>
      </c>
      <c r="T165" s="52">
        <v>22319</v>
      </c>
      <c r="U165" s="52">
        <v>20618</v>
      </c>
      <c r="V165" s="52">
        <v>24532</v>
      </c>
      <c r="W165" s="52">
        <v>23825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501</v>
      </c>
      <c r="D167" s="52">
        <v>500</v>
      </c>
      <c r="E167" s="52">
        <v>507</v>
      </c>
      <c r="F167" s="52">
        <v>514</v>
      </c>
      <c r="G167" s="52">
        <v>522</v>
      </c>
      <c r="H167" s="52">
        <v>542</v>
      </c>
      <c r="I167" s="52">
        <v>275</v>
      </c>
      <c r="J167" s="52">
        <v>200</v>
      </c>
      <c r="K167" s="52">
        <v>206</v>
      </c>
      <c r="L167" s="52">
        <v>202</v>
      </c>
      <c r="M167" s="52">
        <v>244</v>
      </c>
      <c r="N167" s="52">
        <v>276</v>
      </c>
      <c r="O167" s="52">
        <v>276</v>
      </c>
      <c r="P167" s="52">
        <v>158</v>
      </c>
      <c r="Q167" s="52">
        <v>192</v>
      </c>
      <c r="R167" s="52">
        <v>189</v>
      </c>
      <c r="S167" s="52">
        <v>174</v>
      </c>
      <c r="T167" s="52">
        <v>172</v>
      </c>
      <c r="U167" s="52">
        <v>150</v>
      </c>
      <c r="V167" s="52">
        <v>128</v>
      </c>
      <c r="W167" s="52">
        <v>89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1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68546</v>
      </c>
      <c r="D171" s="52">
        <v>68632</v>
      </c>
      <c r="E171" s="52">
        <v>69675</v>
      </c>
      <c r="F171" s="52">
        <v>71378</v>
      </c>
      <c r="G171" s="52">
        <v>72995</v>
      </c>
      <c r="H171" s="52">
        <v>76657</v>
      </c>
      <c r="I171" s="52">
        <v>42395</v>
      </c>
      <c r="J171" s="52">
        <v>37274</v>
      </c>
      <c r="K171" s="52">
        <v>39212</v>
      </c>
      <c r="L171" s="52">
        <v>38551</v>
      </c>
      <c r="M171" s="52">
        <v>42905</v>
      </c>
      <c r="N171" s="52">
        <v>49875</v>
      </c>
      <c r="O171" s="52">
        <v>52611</v>
      </c>
      <c r="P171" s="52">
        <v>38042</v>
      </c>
      <c r="Q171" s="52">
        <v>49260</v>
      </c>
      <c r="R171" s="52">
        <v>47827</v>
      </c>
      <c r="S171" s="52">
        <v>40480</v>
      </c>
      <c r="T171" s="52">
        <v>35213</v>
      </c>
      <c r="U171" s="52">
        <v>38528</v>
      </c>
      <c r="V171" s="52">
        <v>37953</v>
      </c>
      <c r="W171" s="52">
        <v>35288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34</v>
      </c>
      <c r="N172" s="52">
        <v>261</v>
      </c>
      <c r="O172" s="52">
        <v>719</v>
      </c>
      <c r="P172" s="52">
        <v>1452</v>
      </c>
      <c r="Q172" s="52">
        <v>2673</v>
      </c>
      <c r="R172" s="52">
        <v>3877</v>
      </c>
      <c r="S172" s="52">
        <v>5524</v>
      </c>
      <c r="T172" s="52">
        <v>7830</v>
      </c>
      <c r="U172" s="52">
        <v>2857</v>
      </c>
      <c r="V172" s="52">
        <v>2881</v>
      </c>
      <c r="W172" s="52">
        <v>3441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4617</v>
      </c>
      <c r="D176" s="52">
        <v>4629</v>
      </c>
      <c r="E176" s="52">
        <v>4776</v>
      </c>
      <c r="F176" s="52">
        <v>5049</v>
      </c>
      <c r="G176" s="52">
        <v>5365</v>
      </c>
      <c r="H176" s="52">
        <v>5999</v>
      </c>
      <c r="I176" s="52">
        <v>4328</v>
      </c>
      <c r="J176" s="52">
        <v>5518</v>
      </c>
      <c r="K176" s="52">
        <v>5851</v>
      </c>
      <c r="L176" s="52">
        <v>5871</v>
      </c>
      <c r="M176" s="52">
        <v>4830</v>
      </c>
      <c r="N176" s="52">
        <v>5242</v>
      </c>
      <c r="O176" s="52">
        <v>5631</v>
      </c>
      <c r="P176" s="52">
        <v>4852</v>
      </c>
      <c r="Q176" s="52">
        <v>6764</v>
      </c>
      <c r="R176" s="52">
        <v>7619</v>
      </c>
      <c r="S176" s="52">
        <v>6782</v>
      </c>
      <c r="T176" s="52">
        <v>5902</v>
      </c>
      <c r="U176" s="52">
        <v>5172</v>
      </c>
      <c r="V176" s="52">
        <v>4545</v>
      </c>
      <c r="W176" s="52">
        <v>4440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64430</v>
      </c>
      <c r="D177" s="36">
        <v>64506</v>
      </c>
      <c r="E177" s="36">
        <v>65406</v>
      </c>
      <c r="F177" s="36">
        <v>66840</v>
      </c>
      <c r="G177" s="36">
        <v>68155</v>
      </c>
      <c r="H177" s="36">
        <v>71195</v>
      </c>
      <c r="I177" s="36">
        <v>38348</v>
      </c>
      <c r="J177" s="36">
        <v>31951</v>
      </c>
      <c r="K177" s="36">
        <v>33565</v>
      </c>
      <c r="L177" s="36">
        <v>32885</v>
      </c>
      <c r="M177" s="36">
        <v>38355</v>
      </c>
      <c r="N177" s="36">
        <v>45167</v>
      </c>
      <c r="O177" s="36">
        <v>47987</v>
      </c>
      <c r="P177" s="36">
        <v>34804</v>
      </c>
      <c r="Q177" s="36">
        <v>45369</v>
      </c>
      <c r="R177" s="36">
        <v>44259</v>
      </c>
      <c r="S177" s="36">
        <v>39400</v>
      </c>
      <c r="T177" s="36">
        <v>37315</v>
      </c>
      <c r="U177" s="36">
        <v>36355</v>
      </c>
      <c r="V177" s="36">
        <v>36416</v>
      </c>
      <c r="W177" s="36">
        <v>34381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33656</v>
      </c>
      <c r="D5" s="52">
        <v>37021</v>
      </c>
      <c r="E5" s="52">
        <v>42858</v>
      </c>
      <c r="F5" s="52">
        <v>44567</v>
      </c>
      <c r="G5" s="52">
        <v>35474</v>
      </c>
      <c r="H5" s="52">
        <v>13199</v>
      </c>
      <c r="I5" s="52">
        <v>2443</v>
      </c>
      <c r="J5" s="52">
        <v>735</v>
      </c>
      <c r="K5" s="52">
        <v>11914</v>
      </c>
      <c r="L5" s="52">
        <v>46769</v>
      </c>
      <c r="M5" s="52">
        <v>57293</v>
      </c>
      <c r="N5" s="52">
        <v>51570</v>
      </c>
      <c r="O5" s="52">
        <v>27615</v>
      </c>
      <c r="P5" s="52">
        <v>0</v>
      </c>
      <c r="Q5" s="52">
        <v>7083</v>
      </c>
      <c r="R5" s="52">
        <v>24285</v>
      </c>
      <c r="S5" s="52">
        <v>22445</v>
      </c>
      <c r="T5" s="52">
        <v>0</v>
      </c>
      <c r="U5" s="52">
        <v>3081</v>
      </c>
      <c r="V5" s="52">
        <v>19127</v>
      </c>
      <c r="W5" s="52">
        <v>19927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4909</v>
      </c>
      <c r="D8" s="52">
        <v>7470</v>
      </c>
      <c r="E8" s="52">
        <v>8406</v>
      </c>
      <c r="F8" s="52">
        <v>10122</v>
      </c>
      <c r="G8" s="52">
        <v>10400</v>
      </c>
      <c r="H8" s="52">
        <v>8575</v>
      </c>
      <c r="I8" s="52">
        <v>3713</v>
      </c>
      <c r="J8" s="52">
        <v>2092</v>
      </c>
      <c r="K8" s="52">
        <v>4491</v>
      </c>
      <c r="L8" s="52">
        <v>13480</v>
      </c>
      <c r="M8" s="52">
        <v>21982</v>
      </c>
      <c r="N8" s="52">
        <v>29755</v>
      </c>
      <c r="O8" s="52">
        <v>22481</v>
      </c>
      <c r="P8" s="52">
        <v>11986</v>
      </c>
      <c r="Q8" s="52">
        <v>2026</v>
      </c>
      <c r="R8" s="52">
        <v>13046</v>
      </c>
      <c r="S8" s="52">
        <v>20543</v>
      </c>
      <c r="T8" s="52">
        <v>16571</v>
      </c>
      <c r="U8" s="52">
        <v>10652</v>
      </c>
      <c r="V8" s="52">
        <v>16782</v>
      </c>
      <c r="W8" s="52">
        <v>21467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1323</v>
      </c>
      <c r="D10" s="52">
        <v>3631</v>
      </c>
      <c r="E10" s="52">
        <v>2631</v>
      </c>
      <c r="F10" s="52">
        <v>1761</v>
      </c>
      <c r="G10" s="52">
        <v>1473</v>
      </c>
      <c r="H10" s="52">
        <v>1768</v>
      </c>
      <c r="I10" s="52">
        <v>1157</v>
      </c>
      <c r="J10" s="52">
        <v>1938</v>
      </c>
      <c r="K10" s="52">
        <v>2475</v>
      </c>
      <c r="L10" s="52">
        <v>3356</v>
      </c>
      <c r="M10" s="52">
        <v>2822</v>
      </c>
      <c r="N10" s="52">
        <v>3730</v>
      </c>
      <c r="O10" s="52">
        <v>4025</v>
      </c>
      <c r="P10" s="52">
        <v>977</v>
      </c>
      <c r="Q10" s="52">
        <v>343</v>
      </c>
      <c r="R10" s="52">
        <v>982</v>
      </c>
      <c r="S10" s="52">
        <v>1297</v>
      </c>
      <c r="T10" s="52">
        <v>2926</v>
      </c>
      <c r="U10" s="52">
        <v>2160</v>
      </c>
      <c r="V10" s="52">
        <v>2188</v>
      </c>
      <c r="W10" s="52">
        <v>2312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365</v>
      </c>
      <c r="D11" s="52">
        <v>267</v>
      </c>
      <c r="E11" s="52">
        <v>418</v>
      </c>
      <c r="F11" s="52">
        <v>487</v>
      </c>
      <c r="G11" s="52">
        <v>498</v>
      </c>
      <c r="H11" s="52">
        <v>397</v>
      </c>
      <c r="I11" s="52">
        <v>93</v>
      </c>
      <c r="J11" s="52">
        <v>64</v>
      </c>
      <c r="K11" s="52">
        <v>154</v>
      </c>
      <c r="L11" s="52">
        <v>283</v>
      </c>
      <c r="M11" s="52">
        <v>417</v>
      </c>
      <c r="N11" s="52">
        <v>291</v>
      </c>
      <c r="O11" s="52">
        <v>159</v>
      </c>
      <c r="P11" s="52">
        <v>9</v>
      </c>
      <c r="Q11" s="52">
        <v>14</v>
      </c>
      <c r="R11" s="52">
        <v>29</v>
      </c>
      <c r="S11" s="52">
        <v>85</v>
      </c>
      <c r="T11" s="52">
        <v>82</v>
      </c>
      <c r="U11" s="52">
        <v>117</v>
      </c>
      <c r="V11" s="52">
        <v>107</v>
      </c>
      <c r="W11" s="52">
        <v>72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68277</v>
      </c>
      <c r="D15" s="52">
        <v>69555</v>
      </c>
      <c r="E15" s="52">
        <v>77130</v>
      </c>
      <c r="F15" s="52">
        <v>82061</v>
      </c>
      <c r="G15" s="52">
        <v>78057</v>
      </c>
      <c r="H15" s="52">
        <v>63674</v>
      </c>
      <c r="I15" s="52">
        <v>22476</v>
      </c>
      <c r="J15" s="52">
        <v>20639</v>
      </c>
      <c r="K15" s="52">
        <v>41812</v>
      </c>
      <c r="L15" s="52">
        <v>45797</v>
      </c>
      <c r="M15" s="52">
        <v>78360</v>
      </c>
      <c r="N15" s="52">
        <v>69523</v>
      </c>
      <c r="O15" s="52">
        <v>36962</v>
      </c>
      <c r="P15" s="52">
        <v>3592</v>
      </c>
      <c r="Q15" s="52">
        <v>20854</v>
      </c>
      <c r="R15" s="52">
        <v>41507</v>
      </c>
      <c r="S15" s="52">
        <v>47727</v>
      </c>
      <c r="T15" s="52">
        <v>30055</v>
      </c>
      <c r="U15" s="52">
        <v>35420</v>
      </c>
      <c r="V15" s="52">
        <v>38969</v>
      </c>
      <c r="W15" s="52">
        <v>28248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29687</v>
      </c>
      <c r="M16" s="52">
        <v>5946</v>
      </c>
      <c r="N16" s="52">
        <v>2811</v>
      </c>
      <c r="O16" s="52">
        <v>3566</v>
      </c>
      <c r="P16" s="52">
        <v>313</v>
      </c>
      <c r="Q16" s="52">
        <v>975</v>
      </c>
      <c r="R16" s="52">
        <v>4664</v>
      </c>
      <c r="S16" s="52">
        <v>7460</v>
      </c>
      <c r="T16" s="52">
        <v>5594</v>
      </c>
      <c r="U16" s="52">
        <v>3659</v>
      </c>
      <c r="V16" s="52">
        <v>2674</v>
      </c>
      <c r="W16" s="52">
        <v>2670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22488</v>
      </c>
      <c r="D20" s="52">
        <v>38779</v>
      </c>
      <c r="E20" s="52">
        <v>25180</v>
      </c>
      <c r="F20" s="52">
        <v>22643</v>
      </c>
      <c r="G20" s="52">
        <v>23030</v>
      </c>
      <c r="H20" s="52">
        <v>18747</v>
      </c>
      <c r="I20" s="52">
        <v>7951</v>
      </c>
      <c r="J20" s="52">
        <v>10889</v>
      </c>
      <c r="K20" s="52">
        <v>11021</v>
      </c>
      <c r="L20" s="52">
        <v>27638</v>
      </c>
      <c r="M20" s="52">
        <v>20786</v>
      </c>
      <c r="N20" s="52">
        <v>18044</v>
      </c>
      <c r="O20" s="52">
        <v>5741</v>
      </c>
      <c r="P20" s="52">
        <v>261</v>
      </c>
      <c r="Q20" s="52">
        <v>0</v>
      </c>
      <c r="R20" s="52">
        <v>47</v>
      </c>
      <c r="S20" s="52">
        <v>381</v>
      </c>
      <c r="T20" s="52">
        <v>5524</v>
      </c>
      <c r="U20" s="52">
        <v>4590</v>
      </c>
      <c r="V20" s="52">
        <v>4557</v>
      </c>
      <c r="W20" s="52">
        <v>4048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6146</v>
      </c>
      <c r="D21" s="52">
        <v>8873</v>
      </c>
      <c r="E21" s="52">
        <v>10556</v>
      </c>
      <c r="F21" s="52">
        <v>8410</v>
      </c>
      <c r="G21" s="52">
        <v>5516</v>
      </c>
      <c r="H21" s="52">
        <v>4326</v>
      </c>
      <c r="I21" s="52">
        <v>1436</v>
      </c>
      <c r="J21" s="52">
        <v>1730</v>
      </c>
      <c r="K21" s="52">
        <v>5317</v>
      </c>
      <c r="L21" s="52">
        <v>8021</v>
      </c>
      <c r="M21" s="52">
        <v>10140</v>
      </c>
      <c r="N21" s="52">
        <v>5876</v>
      </c>
      <c r="O21" s="52">
        <v>5367</v>
      </c>
      <c r="P21" s="52">
        <v>1283</v>
      </c>
      <c r="Q21" s="52">
        <v>5177</v>
      </c>
      <c r="R21" s="52">
        <v>5516</v>
      </c>
      <c r="S21" s="52">
        <v>3596</v>
      </c>
      <c r="T21" s="52">
        <v>1582</v>
      </c>
      <c r="U21" s="52">
        <v>2635</v>
      </c>
      <c r="V21" s="52">
        <v>3182</v>
      </c>
      <c r="W21" s="52">
        <v>3450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42100</v>
      </c>
      <c r="D22" s="36">
        <v>26576</v>
      </c>
      <c r="E22" s="36">
        <v>45243</v>
      </c>
      <c r="F22" s="36">
        <v>54165</v>
      </c>
      <c r="G22" s="36">
        <v>52584</v>
      </c>
      <c r="H22" s="36">
        <v>44203</v>
      </c>
      <c r="I22" s="36">
        <v>15353</v>
      </c>
      <c r="J22" s="36">
        <v>10232</v>
      </c>
      <c r="K22" s="36">
        <v>28451</v>
      </c>
      <c r="L22" s="36">
        <v>43862</v>
      </c>
      <c r="M22" s="36">
        <v>56964</v>
      </c>
      <c r="N22" s="36">
        <v>52733</v>
      </c>
      <c r="O22" s="36">
        <v>37171</v>
      </c>
      <c r="P22" s="36">
        <v>8470</v>
      </c>
      <c r="Q22" s="36">
        <v>41569</v>
      </c>
      <c r="R22" s="36">
        <v>42693</v>
      </c>
      <c r="S22" s="36">
        <v>47241</v>
      </c>
      <c r="T22" s="36">
        <v>24846</v>
      </c>
      <c r="U22" s="36">
        <v>31175</v>
      </c>
      <c r="V22" s="36">
        <v>37303</v>
      </c>
      <c r="W22" s="36">
        <v>27147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8</v>
      </c>
      <c r="D26" s="52">
        <v>2</v>
      </c>
      <c r="E26" s="52">
        <v>3</v>
      </c>
      <c r="F26" s="52">
        <v>4</v>
      </c>
      <c r="G26" s="52">
        <v>5</v>
      </c>
      <c r="H26" s="52">
        <v>3</v>
      </c>
      <c r="I26" s="52">
        <v>7</v>
      </c>
      <c r="J26" s="52">
        <v>7</v>
      </c>
      <c r="K26" s="52">
        <v>57</v>
      </c>
      <c r="L26" s="52">
        <v>97</v>
      </c>
      <c r="M26" s="52">
        <v>206</v>
      </c>
      <c r="N26" s="52">
        <v>122</v>
      </c>
      <c r="O26" s="52">
        <v>355</v>
      </c>
      <c r="P26" s="52">
        <v>426</v>
      </c>
      <c r="Q26" s="52">
        <v>290</v>
      </c>
      <c r="R26" s="52">
        <v>8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2</v>
      </c>
      <c r="I29" s="52">
        <v>0</v>
      </c>
      <c r="J29" s="52">
        <v>3</v>
      </c>
      <c r="K29" s="52">
        <v>12</v>
      </c>
      <c r="L29" s="52">
        <v>28</v>
      </c>
      <c r="M29" s="52">
        <v>49</v>
      </c>
      <c r="N29" s="52">
        <v>79</v>
      </c>
      <c r="O29" s="52">
        <v>90</v>
      </c>
      <c r="P29" s="52">
        <v>303</v>
      </c>
      <c r="Q29" s="52">
        <v>284</v>
      </c>
      <c r="R29" s="52">
        <v>177</v>
      </c>
      <c r="S29" s="52">
        <v>14</v>
      </c>
      <c r="T29" s="52">
        <v>28</v>
      </c>
      <c r="U29" s="52">
        <v>26</v>
      </c>
      <c r="V29" s="52">
        <v>36</v>
      </c>
      <c r="W29" s="52">
        <v>35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1</v>
      </c>
      <c r="N31" s="52">
        <v>0</v>
      </c>
      <c r="O31" s="52">
        <v>2</v>
      </c>
      <c r="P31" s="52">
        <v>1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12</v>
      </c>
      <c r="D35" s="52">
        <v>6</v>
      </c>
      <c r="E35" s="52">
        <v>7</v>
      </c>
      <c r="F35" s="52">
        <v>8</v>
      </c>
      <c r="G35" s="52">
        <v>11</v>
      </c>
      <c r="H35" s="52">
        <v>8</v>
      </c>
      <c r="I35" s="52">
        <v>11</v>
      </c>
      <c r="J35" s="52">
        <v>8</v>
      </c>
      <c r="K35" s="52">
        <v>62</v>
      </c>
      <c r="L35" s="52">
        <v>63</v>
      </c>
      <c r="M35" s="52">
        <v>197</v>
      </c>
      <c r="N35" s="52">
        <v>125</v>
      </c>
      <c r="O35" s="52">
        <v>337</v>
      </c>
      <c r="P35" s="52">
        <v>416</v>
      </c>
      <c r="Q35" s="52">
        <v>322</v>
      </c>
      <c r="R35" s="52">
        <v>73</v>
      </c>
      <c r="S35" s="52">
        <v>69</v>
      </c>
      <c r="T35" s="52">
        <v>95</v>
      </c>
      <c r="U35" s="52">
        <v>97</v>
      </c>
      <c r="V35" s="52">
        <v>145</v>
      </c>
      <c r="W35" s="52">
        <v>274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37</v>
      </c>
      <c r="M36" s="52">
        <v>14</v>
      </c>
      <c r="N36" s="52">
        <v>5</v>
      </c>
      <c r="O36" s="52">
        <v>30</v>
      </c>
      <c r="P36" s="52">
        <v>33</v>
      </c>
      <c r="Q36" s="52">
        <v>11</v>
      </c>
      <c r="R36" s="52">
        <v>7</v>
      </c>
      <c r="S36" s="52">
        <v>10</v>
      </c>
      <c r="T36" s="52">
        <v>16</v>
      </c>
      <c r="U36" s="52">
        <v>8</v>
      </c>
      <c r="V36" s="52">
        <v>8</v>
      </c>
      <c r="W36" s="52">
        <v>19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</v>
      </c>
      <c r="D40" s="52">
        <v>2</v>
      </c>
      <c r="E40" s="52">
        <v>1</v>
      </c>
      <c r="F40" s="52">
        <v>1</v>
      </c>
      <c r="G40" s="52">
        <v>0</v>
      </c>
      <c r="H40" s="52">
        <v>1</v>
      </c>
      <c r="I40" s="52">
        <v>0</v>
      </c>
      <c r="J40" s="52">
        <v>1</v>
      </c>
      <c r="K40" s="52">
        <v>9</v>
      </c>
      <c r="L40" s="52">
        <v>15</v>
      </c>
      <c r="M40" s="52">
        <v>30</v>
      </c>
      <c r="N40" s="52">
        <v>12</v>
      </c>
      <c r="O40" s="52">
        <v>45</v>
      </c>
      <c r="P40" s="52">
        <v>57</v>
      </c>
      <c r="Q40" s="52">
        <v>33</v>
      </c>
      <c r="R40" s="52">
        <v>7</v>
      </c>
      <c r="S40" s="52">
        <v>3</v>
      </c>
      <c r="T40" s="52">
        <v>6</v>
      </c>
      <c r="U40" s="52">
        <v>8</v>
      </c>
      <c r="V40" s="52">
        <v>8</v>
      </c>
      <c r="W40" s="52">
        <v>28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10</v>
      </c>
      <c r="D41" s="36">
        <v>4</v>
      </c>
      <c r="E41" s="36">
        <v>6</v>
      </c>
      <c r="F41" s="36">
        <v>8</v>
      </c>
      <c r="G41" s="36">
        <v>9</v>
      </c>
      <c r="H41" s="36">
        <v>8</v>
      </c>
      <c r="I41" s="36">
        <v>9</v>
      </c>
      <c r="J41" s="36">
        <v>7</v>
      </c>
      <c r="K41" s="36">
        <v>55</v>
      </c>
      <c r="L41" s="36">
        <v>85</v>
      </c>
      <c r="M41" s="36">
        <v>182</v>
      </c>
      <c r="N41" s="36">
        <v>117</v>
      </c>
      <c r="O41" s="36">
        <v>325</v>
      </c>
      <c r="P41" s="36">
        <v>392</v>
      </c>
      <c r="Q41" s="36">
        <v>302</v>
      </c>
      <c r="R41" s="36">
        <v>74</v>
      </c>
      <c r="S41" s="36">
        <v>73</v>
      </c>
      <c r="T41" s="36">
        <v>104</v>
      </c>
      <c r="U41" s="36">
        <v>103</v>
      </c>
      <c r="V41" s="36">
        <v>141</v>
      </c>
      <c r="W41" s="36">
        <v>267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555</v>
      </c>
      <c r="L45" s="52">
        <v>415</v>
      </c>
      <c r="M45" s="52">
        <v>207</v>
      </c>
      <c r="N45" s="52">
        <v>250</v>
      </c>
      <c r="O45" s="52">
        <v>180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30</v>
      </c>
      <c r="D48" s="52">
        <v>32</v>
      </c>
      <c r="E48" s="52">
        <v>1</v>
      </c>
      <c r="F48" s="52">
        <v>0</v>
      </c>
      <c r="G48" s="52">
        <v>0</v>
      </c>
      <c r="H48" s="52">
        <v>0</v>
      </c>
      <c r="I48" s="52">
        <v>2</v>
      </c>
      <c r="J48" s="52">
        <v>3</v>
      </c>
      <c r="K48" s="52">
        <v>112</v>
      </c>
      <c r="L48" s="52">
        <v>217</v>
      </c>
      <c r="M48" s="52">
        <v>141</v>
      </c>
      <c r="N48" s="52">
        <v>123</v>
      </c>
      <c r="O48" s="52">
        <v>112</v>
      </c>
      <c r="P48" s="52">
        <v>60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311</v>
      </c>
      <c r="D54" s="52">
        <v>410</v>
      </c>
      <c r="E54" s="52">
        <v>324</v>
      </c>
      <c r="F54" s="52">
        <v>512</v>
      </c>
      <c r="G54" s="52">
        <v>0</v>
      </c>
      <c r="H54" s="52">
        <v>634</v>
      </c>
      <c r="I54" s="52">
        <v>411</v>
      </c>
      <c r="J54" s="52">
        <v>111</v>
      </c>
      <c r="K54" s="52">
        <v>555</v>
      </c>
      <c r="L54" s="52">
        <v>253</v>
      </c>
      <c r="M54" s="52">
        <v>201</v>
      </c>
      <c r="N54" s="52">
        <v>264</v>
      </c>
      <c r="O54" s="52">
        <v>212</v>
      </c>
      <c r="P54" s="52">
        <v>1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163</v>
      </c>
      <c r="M55" s="52">
        <v>14</v>
      </c>
      <c r="N55" s="52">
        <v>9</v>
      </c>
      <c r="O55" s="52">
        <v>18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40</v>
      </c>
      <c r="D59" s="52">
        <v>103</v>
      </c>
      <c r="E59" s="52">
        <v>61</v>
      </c>
      <c r="F59" s="52">
        <v>69</v>
      </c>
      <c r="G59" s="52">
        <v>0</v>
      </c>
      <c r="H59" s="52">
        <v>56</v>
      </c>
      <c r="I59" s="52">
        <v>35</v>
      </c>
      <c r="J59" s="52">
        <v>16</v>
      </c>
      <c r="K59" s="52">
        <v>87</v>
      </c>
      <c r="L59" s="52">
        <v>63</v>
      </c>
      <c r="M59" s="52">
        <v>31</v>
      </c>
      <c r="N59" s="52">
        <v>26</v>
      </c>
      <c r="O59" s="52">
        <v>28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271</v>
      </c>
      <c r="D60" s="36">
        <v>307</v>
      </c>
      <c r="E60" s="36">
        <v>263</v>
      </c>
      <c r="F60" s="36">
        <v>444</v>
      </c>
      <c r="G60" s="36">
        <v>1</v>
      </c>
      <c r="H60" s="36">
        <v>577</v>
      </c>
      <c r="I60" s="36">
        <v>376</v>
      </c>
      <c r="J60" s="36">
        <v>95</v>
      </c>
      <c r="K60" s="36">
        <v>468</v>
      </c>
      <c r="L60" s="36">
        <v>353</v>
      </c>
      <c r="M60" s="36">
        <v>182</v>
      </c>
      <c r="N60" s="36">
        <v>247</v>
      </c>
      <c r="O60" s="36">
        <v>203</v>
      </c>
      <c r="P60" s="36">
        <v>1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677</v>
      </c>
      <c r="D64" s="52">
        <v>1872</v>
      </c>
      <c r="E64" s="52">
        <v>3901</v>
      </c>
      <c r="F64" s="52">
        <v>7355</v>
      </c>
      <c r="G64" s="52">
        <v>12473</v>
      </c>
      <c r="H64" s="52">
        <v>14910</v>
      </c>
      <c r="I64" s="52">
        <v>16437</v>
      </c>
      <c r="J64" s="52">
        <v>12571</v>
      </c>
      <c r="K64" s="52">
        <v>10877</v>
      </c>
      <c r="L64" s="52">
        <v>2371</v>
      </c>
      <c r="M64" s="52">
        <v>1513</v>
      </c>
      <c r="N64" s="52">
        <v>157</v>
      </c>
      <c r="O64" s="52">
        <v>2536</v>
      </c>
      <c r="P64" s="52">
        <v>8695</v>
      </c>
      <c r="Q64" s="52">
        <v>15228</v>
      </c>
      <c r="R64" s="52">
        <v>20160</v>
      </c>
      <c r="S64" s="52">
        <v>24527</v>
      </c>
      <c r="T64" s="52">
        <v>27693</v>
      </c>
      <c r="U64" s="52">
        <v>28444</v>
      </c>
      <c r="V64" s="52">
        <v>30648</v>
      </c>
      <c r="W64" s="52">
        <v>33237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52</v>
      </c>
      <c r="D67" s="52">
        <v>238</v>
      </c>
      <c r="E67" s="52">
        <v>551</v>
      </c>
      <c r="F67" s="52">
        <v>1163</v>
      </c>
      <c r="G67" s="52">
        <v>2280</v>
      </c>
      <c r="H67" s="52">
        <v>3370</v>
      </c>
      <c r="I67" s="52">
        <v>3324</v>
      </c>
      <c r="J67" s="52">
        <v>5361</v>
      </c>
      <c r="K67" s="52">
        <v>8423</v>
      </c>
      <c r="L67" s="52">
        <v>3887</v>
      </c>
      <c r="M67" s="52">
        <v>1654</v>
      </c>
      <c r="N67" s="52">
        <v>1725</v>
      </c>
      <c r="O67" s="52">
        <v>589</v>
      </c>
      <c r="P67" s="52">
        <v>5392</v>
      </c>
      <c r="Q67" s="52">
        <v>7447</v>
      </c>
      <c r="R67" s="52">
        <v>16486</v>
      </c>
      <c r="S67" s="52">
        <v>16560</v>
      </c>
      <c r="T67" s="52">
        <v>18216</v>
      </c>
      <c r="U67" s="52">
        <v>21491</v>
      </c>
      <c r="V67" s="52">
        <v>22219</v>
      </c>
      <c r="W67" s="52">
        <v>23416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461</v>
      </c>
      <c r="D69" s="52">
        <v>877</v>
      </c>
      <c r="E69" s="52">
        <v>1908</v>
      </c>
      <c r="F69" s="52">
        <v>3593</v>
      </c>
      <c r="G69" s="52">
        <v>6118</v>
      </c>
      <c r="H69" s="52">
        <v>7323</v>
      </c>
      <c r="I69" s="52">
        <v>8078</v>
      </c>
      <c r="J69" s="52">
        <v>6180</v>
      </c>
      <c r="K69" s="52">
        <v>5326</v>
      </c>
      <c r="L69" s="52">
        <v>1266</v>
      </c>
      <c r="M69" s="52">
        <v>923</v>
      </c>
      <c r="N69" s="52">
        <v>289</v>
      </c>
      <c r="O69" s="52">
        <v>2733</v>
      </c>
      <c r="P69" s="52">
        <v>7900</v>
      </c>
      <c r="Q69" s="52">
        <v>14851</v>
      </c>
      <c r="R69" s="52">
        <v>14577</v>
      </c>
      <c r="S69" s="52">
        <v>13108</v>
      </c>
      <c r="T69" s="52">
        <v>14932</v>
      </c>
      <c r="U69" s="52">
        <v>14639</v>
      </c>
      <c r="V69" s="52">
        <v>15555</v>
      </c>
      <c r="W69" s="52">
        <v>12834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29</v>
      </c>
      <c r="M70" s="52">
        <v>4</v>
      </c>
      <c r="N70" s="52">
        <v>1</v>
      </c>
      <c r="O70" s="52">
        <v>0</v>
      </c>
      <c r="P70" s="52">
        <v>4</v>
      </c>
      <c r="Q70" s="52">
        <v>25</v>
      </c>
      <c r="R70" s="52">
        <v>9</v>
      </c>
      <c r="S70" s="52">
        <v>2</v>
      </c>
      <c r="T70" s="52">
        <v>17</v>
      </c>
      <c r="U70" s="52">
        <v>17</v>
      </c>
      <c r="V70" s="52">
        <v>12</v>
      </c>
      <c r="W70" s="52">
        <v>15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249</v>
      </c>
      <c r="D73" s="52">
        <v>1028</v>
      </c>
      <c r="E73" s="52">
        <v>2031</v>
      </c>
      <c r="F73" s="52">
        <v>3818</v>
      </c>
      <c r="G73" s="52">
        <v>6465</v>
      </c>
      <c r="H73" s="52">
        <v>7838</v>
      </c>
      <c r="I73" s="52">
        <v>8848</v>
      </c>
      <c r="J73" s="52">
        <v>7379</v>
      </c>
      <c r="K73" s="52">
        <v>7339</v>
      </c>
      <c r="L73" s="52">
        <v>2413</v>
      </c>
      <c r="M73" s="52">
        <v>4398</v>
      </c>
      <c r="N73" s="52">
        <v>5081</v>
      </c>
      <c r="O73" s="52">
        <v>5600</v>
      </c>
      <c r="P73" s="52">
        <v>6606</v>
      </c>
      <c r="Q73" s="52">
        <v>5834</v>
      </c>
      <c r="R73" s="52">
        <v>8997</v>
      </c>
      <c r="S73" s="52">
        <v>12705</v>
      </c>
      <c r="T73" s="52">
        <v>12370</v>
      </c>
      <c r="U73" s="52">
        <v>14585</v>
      </c>
      <c r="V73" s="52">
        <v>17215</v>
      </c>
      <c r="W73" s="52">
        <v>23564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1558</v>
      </c>
      <c r="M74" s="52">
        <v>330</v>
      </c>
      <c r="N74" s="52">
        <v>202</v>
      </c>
      <c r="O74" s="52">
        <v>535</v>
      </c>
      <c r="P74" s="52">
        <v>580</v>
      </c>
      <c r="Q74" s="52">
        <v>273</v>
      </c>
      <c r="R74" s="52">
        <v>1009</v>
      </c>
      <c r="S74" s="52">
        <v>1985</v>
      </c>
      <c r="T74" s="52">
        <v>2295</v>
      </c>
      <c r="U74" s="52">
        <v>1504</v>
      </c>
      <c r="V74" s="52">
        <v>1179</v>
      </c>
      <c r="W74" s="52">
        <v>2227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371</v>
      </c>
      <c r="D78" s="52">
        <v>995</v>
      </c>
      <c r="E78" s="52">
        <v>2038</v>
      </c>
      <c r="F78" s="52">
        <v>3830</v>
      </c>
      <c r="G78" s="52">
        <v>6521</v>
      </c>
      <c r="H78" s="52">
        <v>7916</v>
      </c>
      <c r="I78" s="52">
        <v>8963</v>
      </c>
      <c r="J78" s="52">
        <v>7451</v>
      </c>
      <c r="K78" s="52">
        <v>7358</v>
      </c>
      <c r="L78" s="52">
        <v>4224</v>
      </c>
      <c r="M78" s="52">
        <v>5015</v>
      </c>
      <c r="N78" s="52">
        <v>5490</v>
      </c>
      <c r="O78" s="52">
        <v>5666</v>
      </c>
      <c r="P78" s="52">
        <v>7262</v>
      </c>
      <c r="Q78" s="52">
        <v>7191</v>
      </c>
      <c r="R78" s="52">
        <v>9079</v>
      </c>
      <c r="S78" s="52">
        <v>8950</v>
      </c>
      <c r="T78" s="52">
        <v>10455</v>
      </c>
      <c r="U78" s="52">
        <v>10140</v>
      </c>
      <c r="V78" s="52">
        <v>10464</v>
      </c>
      <c r="W78" s="52">
        <v>9781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356</v>
      </c>
      <c r="D79" s="36">
        <v>927</v>
      </c>
      <c r="E79" s="36">
        <v>1929</v>
      </c>
      <c r="F79" s="36">
        <v>3627</v>
      </c>
      <c r="G79" s="36">
        <v>6170</v>
      </c>
      <c r="H79" s="36">
        <v>7481</v>
      </c>
      <c r="I79" s="36">
        <v>8446</v>
      </c>
      <c r="J79" s="36">
        <v>7067</v>
      </c>
      <c r="K79" s="36">
        <v>7039</v>
      </c>
      <c r="L79" s="36">
        <v>3736</v>
      </c>
      <c r="M79" s="36">
        <v>4483</v>
      </c>
      <c r="N79" s="36">
        <v>5008</v>
      </c>
      <c r="O79" s="36">
        <v>8774</v>
      </c>
      <c r="P79" s="36">
        <v>13101</v>
      </c>
      <c r="Q79" s="36">
        <v>18162</v>
      </c>
      <c r="R79" s="36">
        <v>18432</v>
      </c>
      <c r="S79" s="36">
        <v>20920</v>
      </c>
      <c r="T79" s="36">
        <v>20793</v>
      </c>
      <c r="U79" s="36">
        <v>23198</v>
      </c>
      <c r="V79" s="36">
        <v>27452</v>
      </c>
      <c r="W79" s="36">
        <v>34643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102964</v>
      </c>
      <c r="D83" s="52">
        <v>140888</v>
      </c>
      <c r="E83" s="52">
        <v>121087</v>
      </c>
      <c r="F83" s="52">
        <v>108442</v>
      </c>
      <c r="G83" s="52">
        <v>69518</v>
      </c>
      <c r="H83" s="52">
        <v>95879</v>
      </c>
      <c r="I83" s="52">
        <v>136803</v>
      </c>
      <c r="J83" s="52">
        <v>103114</v>
      </c>
      <c r="K83" s="52">
        <v>88849</v>
      </c>
      <c r="L83" s="52">
        <v>107618</v>
      </c>
      <c r="M83" s="52">
        <v>86358</v>
      </c>
      <c r="N83" s="52">
        <v>203355</v>
      </c>
      <c r="O83" s="52">
        <v>163013</v>
      </c>
      <c r="P83" s="52">
        <v>128339</v>
      </c>
      <c r="Q83" s="52">
        <v>201843</v>
      </c>
      <c r="R83" s="52">
        <v>97051</v>
      </c>
      <c r="S83" s="52">
        <v>107458</v>
      </c>
      <c r="T83" s="52">
        <v>154893</v>
      </c>
      <c r="U83" s="52">
        <v>111868</v>
      </c>
      <c r="V83" s="52">
        <v>130295</v>
      </c>
      <c r="W83" s="52">
        <v>90684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11303</v>
      </c>
      <c r="D86" s="52">
        <v>22184</v>
      </c>
      <c r="E86" s="52">
        <v>25977</v>
      </c>
      <c r="F86" s="52">
        <v>29064</v>
      </c>
      <c r="G86" s="52">
        <v>24482</v>
      </c>
      <c r="H86" s="52">
        <v>24660</v>
      </c>
      <c r="I86" s="52">
        <v>23165</v>
      </c>
      <c r="J86" s="52">
        <v>42851</v>
      </c>
      <c r="K86" s="52">
        <v>71975</v>
      </c>
      <c r="L86" s="52">
        <v>49968</v>
      </c>
      <c r="M86" s="52">
        <v>49034</v>
      </c>
      <c r="N86" s="52">
        <v>81370</v>
      </c>
      <c r="O86" s="52">
        <v>95674</v>
      </c>
      <c r="P86" s="52">
        <v>122085</v>
      </c>
      <c r="Q86" s="52">
        <v>106776</v>
      </c>
      <c r="R86" s="52">
        <v>157212</v>
      </c>
      <c r="S86" s="52">
        <v>91131</v>
      </c>
      <c r="T86" s="52">
        <v>113727</v>
      </c>
      <c r="U86" s="52">
        <v>132934</v>
      </c>
      <c r="V86" s="52">
        <v>127745</v>
      </c>
      <c r="W86" s="52">
        <v>125534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9706</v>
      </c>
      <c r="D88" s="52">
        <v>9347</v>
      </c>
      <c r="E88" s="52">
        <v>10789</v>
      </c>
      <c r="F88" s="52">
        <v>14213</v>
      </c>
      <c r="G88" s="52">
        <v>13342</v>
      </c>
      <c r="H88" s="52">
        <v>14778</v>
      </c>
      <c r="I88" s="52">
        <v>16293</v>
      </c>
      <c r="J88" s="52">
        <v>21942</v>
      </c>
      <c r="K88" s="52">
        <v>19852</v>
      </c>
      <c r="L88" s="52">
        <v>20487</v>
      </c>
      <c r="M88" s="52">
        <v>18325</v>
      </c>
      <c r="N88" s="52">
        <v>24716</v>
      </c>
      <c r="O88" s="52">
        <v>23804</v>
      </c>
      <c r="P88" s="52">
        <v>3947</v>
      </c>
      <c r="Q88" s="52">
        <v>9496</v>
      </c>
      <c r="R88" s="52">
        <v>8336</v>
      </c>
      <c r="S88" s="52">
        <v>13242</v>
      </c>
      <c r="T88" s="52">
        <v>14969</v>
      </c>
      <c r="U88" s="52">
        <v>13753</v>
      </c>
      <c r="V88" s="52">
        <v>13474</v>
      </c>
      <c r="W88" s="52">
        <v>9411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109</v>
      </c>
      <c r="M89" s="52">
        <v>22</v>
      </c>
      <c r="N89" s="52">
        <v>23</v>
      </c>
      <c r="O89" s="52">
        <v>27</v>
      </c>
      <c r="P89" s="52">
        <v>1</v>
      </c>
      <c r="Q89" s="52">
        <v>0</v>
      </c>
      <c r="R89" s="52">
        <v>0</v>
      </c>
      <c r="S89" s="52">
        <v>0</v>
      </c>
      <c r="T89" s="52">
        <v>0</v>
      </c>
      <c r="U89" s="52">
        <v>1</v>
      </c>
      <c r="V89" s="52">
        <v>34</v>
      </c>
      <c r="W89" s="52">
        <v>1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777</v>
      </c>
      <c r="D92" s="52">
        <v>704</v>
      </c>
      <c r="E92" s="52">
        <v>895</v>
      </c>
      <c r="F92" s="52">
        <v>913</v>
      </c>
      <c r="G92" s="52">
        <v>808</v>
      </c>
      <c r="H92" s="52">
        <v>1056</v>
      </c>
      <c r="I92" s="52">
        <v>712</v>
      </c>
      <c r="J92" s="52">
        <v>461</v>
      </c>
      <c r="K92" s="52">
        <v>624</v>
      </c>
      <c r="L92" s="52">
        <v>712</v>
      </c>
      <c r="M92" s="52">
        <v>793</v>
      </c>
      <c r="N92" s="52">
        <v>1050</v>
      </c>
      <c r="O92" s="52">
        <v>863</v>
      </c>
      <c r="P92" s="52">
        <v>541</v>
      </c>
      <c r="Q92" s="52">
        <v>247</v>
      </c>
      <c r="R92" s="52">
        <v>123</v>
      </c>
      <c r="S92" s="52">
        <v>315</v>
      </c>
      <c r="T92" s="52">
        <v>599</v>
      </c>
      <c r="U92" s="52">
        <v>695</v>
      </c>
      <c r="V92" s="52">
        <v>711</v>
      </c>
      <c r="W92" s="52">
        <v>532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2</v>
      </c>
      <c r="M93" s="52">
        <v>1</v>
      </c>
      <c r="N93" s="52">
        <v>1</v>
      </c>
      <c r="O93" s="52">
        <v>1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1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145466</v>
      </c>
      <c r="D96" s="52">
        <v>184086</v>
      </c>
      <c r="E96" s="52">
        <v>164557</v>
      </c>
      <c r="F96" s="52">
        <v>153897</v>
      </c>
      <c r="G96" s="52">
        <v>126679</v>
      </c>
      <c r="H96" s="52">
        <v>169049</v>
      </c>
      <c r="I96" s="52">
        <v>171404</v>
      </c>
      <c r="J96" s="52">
        <v>147763</v>
      </c>
      <c r="K96" s="52">
        <v>168579</v>
      </c>
      <c r="L96" s="52">
        <v>115029</v>
      </c>
      <c r="M96" s="52">
        <v>148239</v>
      </c>
      <c r="N96" s="52">
        <v>252889</v>
      </c>
      <c r="O96" s="52">
        <v>201000</v>
      </c>
      <c r="P96" s="52">
        <v>200764</v>
      </c>
      <c r="Q96" s="52">
        <v>287763</v>
      </c>
      <c r="R96" s="52">
        <v>168802</v>
      </c>
      <c r="S96" s="52">
        <v>170140</v>
      </c>
      <c r="T96" s="52">
        <v>212050</v>
      </c>
      <c r="U96" s="52">
        <v>199878</v>
      </c>
      <c r="V96" s="52">
        <v>245485</v>
      </c>
      <c r="W96" s="52">
        <v>193840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74581</v>
      </c>
      <c r="M97" s="52">
        <v>11253</v>
      </c>
      <c r="N97" s="52">
        <v>10233</v>
      </c>
      <c r="O97" s="52">
        <v>19395</v>
      </c>
      <c r="P97" s="52">
        <v>17726</v>
      </c>
      <c r="Q97" s="52">
        <v>13510</v>
      </c>
      <c r="R97" s="52">
        <v>18971</v>
      </c>
      <c r="S97" s="52">
        <v>26611</v>
      </c>
      <c r="T97" s="52">
        <v>39465</v>
      </c>
      <c r="U97" s="52">
        <v>20645</v>
      </c>
      <c r="V97" s="52">
        <v>16868</v>
      </c>
      <c r="W97" s="52">
        <v>18352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24482</v>
      </c>
      <c r="D101" s="52">
        <v>25918</v>
      </c>
      <c r="E101" s="52">
        <v>23618</v>
      </c>
      <c r="F101" s="52">
        <v>27714</v>
      </c>
      <c r="G101" s="52">
        <v>25012</v>
      </c>
      <c r="H101" s="52">
        <v>28908</v>
      </c>
      <c r="I101" s="52">
        <v>24348</v>
      </c>
      <c r="J101" s="52">
        <v>28399</v>
      </c>
      <c r="K101" s="52">
        <v>29782</v>
      </c>
      <c r="L101" s="52">
        <v>29058</v>
      </c>
      <c r="M101" s="52">
        <v>29433</v>
      </c>
      <c r="N101" s="52">
        <v>35305</v>
      </c>
      <c r="O101" s="52">
        <v>41305</v>
      </c>
      <c r="P101" s="52">
        <v>41724</v>
      </c>
      <c r="Q101" s="52">
        <v>59539</v>
      </c>
      <c r="R101" s="52">
        <v>51494</v>
      </c>
      <c r="S101" s="52">
        <v>43627</v>
      </c>
      <c r="T101" s="52">
        <v>40740</v>
      </c>
      <c r="U101" s="52">
        <v>39033</v>
      </c>
      <c r="V101" s="52">
        <v>39201</v>
      </c>
      <c r="W101" s="52">
        <v>44237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17358</v>
      </c>
      <c r="D102" s="52">
        <v>43305</v>
      </c>
      <c r="E102" s="52">
        <v>29818</v>
      </c>
      <c r="F102" s="52">
        <v>19730</v>
      </c>
      <c r="G102" s="52">
        <v>11608</v>
      </c>
      <c r="H102" s="52">
        <v>14630</v>
      </c>
      <c r="I102" s="52">
        <v>14451</v>
      </c>
      <c r="J102" s="52">
        <v>20788</v>
      </c>
      <c r="K102" s="52">
        <v>25580</v>
      </c>
      <c r="L102" s="52">
        <v>28678</v>
      </c>
      <c r="M102" s="52">
        <v>23109</v>
      </c>
      <c r="N102" s="52">
        <v>25818</v>
      </c>
      <c r="O102" s="52">
        <v>26395</v>
      </c>
      <c r="P102" s="52">
        <v>25125</v>
      </c>
      <c r="Q102" s="52">
        <v>28479</v>
      </c>
      <c r="R102" s="52">
        <v>17564</v>
      </c>
      <c r="S102" s="52">
        <v>12454</v>
      </c>
      <c r="T102" s="52">
        <v>14332</v>
      </c>
      <c r="U102" s="52">
        <v>16331</v>
      </c>
      <c r="V102" s="52">
        <v>19877</v>
      </c>
      <c r="W102" s="52">
        <v>21421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118897</v>
      </c>
      <c r="D103" s="36">
        <v>129726</v>
      </c>
      <c r="E103" s="36">
        <v>127800</v>
      </c>
      <c r="F103" s="36">
        <v>127065</v>
      </c>
      <c r="G103" s="36">
        <v>110661</v>
      </c>
      <c r="H103" s="36">
        <v>149476</v>
      </c>
      <c r="I103" s="36">
        <v>154558</v>
      </c>
      <c r="J103" s="36">
        <v>122789</v>
      </c>
      <c r="K103" s="36">
        <v>136770</v>
      </c>
      <c r="L103" s="36">
        <v>156787</v>
      </c>
      <c r="M103" s="36">
        <v>129777</v>
      </c>
      <c r="N103" s="36">
        <v>231626</v>
      </c>
      <c r="O103" s="36">
        <v>182672</v>
      </c>
      <c r="P103" s="36">
        <v>165370</v>
      </c>
      <c r="Q103" s="36">
        <v>228407</v>
      </c>
      <c r="R103" s="36">
        <v>135855</v>
      </c>
      <c r="S103" s="36">
        <v>163505</v>
      </c>
      <c r="T103" s="36">
        <v>224748</v>
      </c>
      <c r="U103" s="36">
        <v>193021</v>
      </c>
      <c r="V103" s="36">
        <v>232748</v>
      </c>
      <c r="W103" s="36">
        <v>168510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65620</v>
      </c>
      <c r="D126" s="52">
        <v>0</v>
      </c>
      <c r="E126" s="52">
        <v>9605</v>
      </c>
      <c r="F126" s="52">
        <v>60684</v>
      </c>
      <c r="G126" s="52">
        <v>73635</v>
      </c>
      <c r="H126" s="52">
        <v>46457</v>
      </c>
      <c r="I126" s="52">
        <v>49967</v>
      </c>
      <c r="J126" s="52">
        <v>38765</v>
      </c>
      <c r="K126" s="52">
        <v>57905</v>
      </c>
      <c r="L126" s="52">
        <v>48710</v>
      </c>
      <c r="M126" s="52">
        <v>64568</v>
      </c>
      <c r="N126" s="52">
        <v>86007</v>
      </c>
      <c r="O126" s="52">
        <v>95652</v>
      </c>
      <c r="P126" s="52">
        <v>44293</v>
      </c>
      <c r="Q126" s="52">
        <v>56875</v>
      </c>
      <c r="R126" s="52">
        <v>37462</v>
      </c>
      <c r="S126" s="52">
        <v>43085</v>
      </c>
      <c r="T126" s="52">
        <v>30205</v>
      </c>
      <c r="U126" s="52">
        <v>38753</v>
      </c>
      <c r="V126" s="52">
        <v>41135</v>
      </c>
      <c r="W126" s="52">
        <v>55533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10568</v>
      </c>
      <c r="D129" s="52">
        <v>6440</v>
      </c>
      <c r="E129" s="52">
        <v>4449</v>
      </c>
      <c r="F129" s="52">
        <v>6892</v>
      </c>
      <c r="G129" s="52">
        <v>13762</v>
      </c>
      <c r="H129" s="52">
        <v>17314</v>
      </c>
      <c r="I129" s="52">
        <v>12490</v>
      </c>
      <c r="J129" s="52">
        <v>17231</v>
      </c>
      <c r="K129" s="52">
        <v>32736</v>
      </c>
      <c r="L129" s="52">
        <v>29134</v>
      </c>
      <c r="M129" s="52">
        <v>26691</v>
      </c>
      <c r="N129" s="52">
        <v>42181</v>
      </c>
      <c r="O129" s="52">
        <v>44165</v>
      </c>
      <c r="P129" s="52">
        <v>56729</v>
      </c>
      <c r="Q129" s="52">
        <v>35437</v>
      </c>
      <c r="R129" s="52">
        <v>47944</v>
      </c>
      <c r="S129" s="52">
        <v>37149</v>
      </c>
      <c r="T129" s="52">
        <v>41833</v>
      </c>
      <c r="U129" s="52">
        <v>42906</v>
      </c>
      <c r="V129" s="52">
        <v>49130</v>
      </c>
      <c r="W129" s="52">
        <v>50975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64114</v>
      </c>
      <c r="D131" s="52">
        <v>31057</v>
      </c>
      <c r="E131" s="52">
        <v>26077</v>
      </c>
      <c r="F131" s="52">
        <v>74717</v>
      </c>
      <c r="G131" s="52">
        <v>86826</v>
      </c>
      <c r="H131" s="52">
        <v>46745</v>
      </c>
      <c r="I131" s="52">
        <v>43745</v>
      </c>
      <c r="J131" s="52">
        <v>39670</v>
      </c>
      <c r="K131" s="52">
        <v>57996</v>
      </c>
      <c r="L131" s="52">
        <v>49591</v>
      </c>
      <c r="M131" s="52">
        <v>64394</v>
      </c>
      <c r="N131" s="52">
        <v>83493</v>
      </c>
      <c r="O131" s="52">
        <v>89159</v>
      </c>
      <c r="P131" s="52">
        <v>38439</v>
      </c>
      <c r="Q131" s="52">
        <v>59038</v>
      </c>
      <c r="R131" s="52">
        <v>36758</v>
      </c>
      <c r="S131" s="52">
        <v>43088</v>
      </c>
      <c r="T131" s="52">
        <v>25330</v>
      </c>
      <c r="U131" s="52">
        <v>35664</v>
      </c>
      <c r="V131" s="52">
        <v>41368</v>
      </c>
      <c r="W131" s="52">
        <v>57885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494</v>
      </c>
      <c r="M132" s="52">
        <v>35</v>
      </c>
      <c r="N132" s="52">
        <v>29</v>
      </c>
      <c r="O132" s="52">
        <v>50</v>
      </c>
      <c r="P132" s="52">
        <v>38</v>
      </c>
      <c r="Q132" s="52">
        <v>90</v>
      </c>
      <c r="R132" s="52">
        <v>0</v>
      </c>
      <c r="S132" s="52">
        <v>0</v>
      </c>
      <c r="T132" s="52">
        <v>0</v>
      </c>
      <c r="U132" s="52">
        <v>30</v>
      </c>
      <c r="V132" s="52">
        <v>8</v>
      </c>
      <c r="W132" s="52">
        <v>64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11497</v>
      </c>
      <c r="D135" s="52">
        <v>0</v>
      </c>
      <c r="E135" s="52">
        <v>0</v>
      </c>
      <c r="F135" s="52">
        <v>0</v>
      </c>
      <c r="G135" s="52">
        <v>0</v>
      </c>
      <c r="H135" s="52">
        <v>1082</v>
      </c>
      <c r="I135" s="52">
        <v>8135</v>
      </c>
      <c r="J135" s="52">
        <v>1625</v>
      </c>
      <c r="K135" s="52">
        <v>3386</v>
      </c>
      <c r="L135" s="52">
        <v>0</v>
      </c>
      <c r="M135" s="52">
        <v>629</v>
      </c>
      <c r="N135" s="52">
        <v>3407</v>
      </c>
      <c r="O135" s="52">
        <v>7394</v>
      </c>
      <c r="P135" s="52">
        <v>7608</v>
      </c>
      <c r="Q135" s="52">
        <v>1209</v>
      </c>
      <c r="R135" s="52">
        <v>2310</v>
      </c>
      <c r="S135" s="52">
        <v>1951</v>
      </c>
      <c r="T135" s="52">
        <v>5923</v>
      </c>
      <c r="U135" s="52">
        <v>5762</v>
      </c>
      <c r="V135" s="52">
        <v>4029</v>
      </c>
      <c r="W135" s="52">
        <v>2432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47</v>
      </c>
      <c r="N136" s="52">
        <v>138</v>
      </c>
      <c r="O136" s="52">
        <v>713</v>
      </c>
      <c r="P136" s="52">
        <v>674</v>
      </c>
      <c r="Q136" s="52">
        <v>57</v>
      </c>
      <c r="R136" s="52">
        <v>258</v>
      </c>
      <c r="S136" s="52">
        <v>305</v>
      </c>
      <c r="T136" s="52">
        <v>1103</v>
      </c>
      <c r="U136" s="52">
        <v>596</v>
      </c>
      <c r="V136" s="52">
        <v>277</v>
      </c>
      <c r="W136" s="52">
        <v>230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19468</v>
      </c>
      <c r="D140" s="52">
        <v>10217</v>
      </c>
      <c r="E140" s="52">
        <v>27357</v>
      </c>
      <c r="F140" s="52">
        <v>20450</v>
      </c>
      <c r="G140" s="52">
        <v>16674</v>
      </c>
      <c r="H140" s="52">
        <v>14478</v>
      </c>
      <c r="I140" s="52">
        <v>7065</v>
      </c>
      <c r="J140" s="52">
        <v>8865</v>
      </c>
      <c r="K140" s="52">
        <v>14567</v>
      </c>
      <c r="L140" s="52">
        <v>11348</v>
      </c>
      <c r="M140" s="52">
        <v>15567</v>
      </c>
      <c r="N140" s="52">
        <v>13924</v>
      </c>
      <c r="O140" s="52">
        <v>18587</v>
      </c>
      <c r="P140" s="52">
        <v>12040</v>
      </c>
      <c r="Q140" s="52">
        <v>11708</v>
      </c>
      <c r="R140" s="52">
        <v>9980</v>
      </c>
      <c r="S140" s="52">
        <v>7272</v>
      </c>
      <c r="T140" s="52">
        <v>5611</v>
      </c>
      <c r="U140" s="52">
        <v>8383</v>
      </c>
      <c r="V140" s="52">
        <v>8651</v>
      </c>
      <c r="W140" s="52">
        <v>13036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133347</v>
      </c>
      <c r="D141" s="36">
        <v>30605</v>
      </c>
      <c r="E141" s="36">
        <v>117259</v>
      </c>
      <c r="F141" s="36">
        <v>131702</v>
      </c>
      <c r="G141" s="36">
        <v>158956</v>
      </c>
      <c r="H141" s="36">
        <v>147959</v>
      </c>
      <c r="I141" s="36">
        <v>75587</v>
      </c>
      <c r="J141" s="36">
        <v>52364</v>
      </c>
      <c r="K141" s="36">
        <v>77905</v>
      </c>
      <c r="L141" s="36">
        <v>62061</v>
      </c>
      <c r="M141" s="36">
        <v>87418</v>
      </c>
      <c r="N141" s="36">
        <v>124941</v>
      </c>
      <c r="O141" s="36">
        <v>128633</v>
      </c>
      <c r="P141" s="36">
        <v>79261</v>
      </c>
      <c r="Q141" s="36">
        <v>93968</v>
      </c>
      <c r="R141" s="36">
        <v>77277</v>
      </c>
      <c r="S141" s="36">
        <v>95547</v>
      </c>
      <c r="T141" s="36">
        <v>88065</v>
      </c>
      <c r="U141" s="36">
        <v>99282</v>
      </c>
      <c r="V141" s="36">
        <v>101285</v>
      </c>
      <c r="W141" s="36">
        <v>102645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9813</v>
      </c>
      <c r="D163" s="52">
        <v>941</v>
      </c>
      <c r="E163" s="52">
        <v>0</v>
      </c>
      <c r="F163" s="52">
        <v>1</v>
      </c>
      <c r="G163" s="52">
        <v>0</v>
      </c>
      <c r="H163" s="52">
        <v>18554</v>
      </c>
      <c r="I163" s="52">
        <v>41670</v>
      </c>
      <c r="J163" s="52">
        <v>56679</v>
      </c>
      <c r="K163" s="52">
        <v>51520</v>
      </c>
      <c r="L163" s="52">
        <v>42730</v>
      </c>
      <c r="M163" s="52">
        <v>33813</v>
      </c>
      <c r="N163" s="52">
        <v>30578</v>
      </c>
      <c r="O163" s="52">
        <v>22435</v>
      </c>
      <c r="P163" s="52">
        <v>0</v>
      </c>
      <c r="Q163" s="52">
        <v>0</v>
      </c>
      <c r="R163" s="52">
        <v>3</v>
      </c>
      <c r="S163" s="52">
        <v>0</v>
      </c>
      <c r="T163" s="52">
        <v>13094</v>
      </c>
      <c r="U163" s="52">
        <v>23330</v>
      </c>
      <c r="V163" s="52">
        <v>22249</v>
      </c>
      <c r="W163" s="52">
        <v>32160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11541</v>
      </c>
      <c r="D165" s="52">
        <v>11838</v>
      </c>
      <c r="E165" s="52">
        <v>1678</v>
      </c>
      <c r="F165" s="52">
        <v>111</v>
      </c>
      <c r="G165" s="52">
        <v>0</v>
      </c>
      <c r="H165" s="52">
        <v>3625</v>
      </c>
      <c r="I165" s="52">
        <v>13933</v>
      </c>
      <c r="J165" s="52">
        <v>26264</v>
      </c>
      <c r="K165" s="52">
        <v>33979</v>
      </c>
      <c r="L165" s="52">
        <v>41048</v>
      </c>
      <c r="M165" s="52">
        <v>34221</v>
      </c>
      <c r="N165" s="52">
        <v>38941</v>
      </c>
      <c r="O165" s="52">
        <v>20584</v>
      </c>
      <c r="P165" s="52">
        <v>18673</v>
      </c>
      <c r="Q165" s="52">
        <v>3097</v>
      </c>
      <c r="R165" s="52">
        <v>12</v>
      </c>
      <c r="S165" s="52">
        <v>19106</v>
      </c>
      <c r="T165" s="52">
        <v>44857</v>
      </c>
      <c r="U165" s="52">
        <v>52911</v>
      </c>
      <c r="V165" s="52">
        <v>56679</v>
      </c>
      <c r="W165" s="52">
        <v>48671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236</v>
      </c>
      <c r="D167" s="52">
        <v>135</v>
      </c>
      <c r="E167" s="52">
        <v>91</v>
      </c>
      <c r="F167" s="52">
        <v>135</v>
      </c>
      <c r="G167" s="52">
        <v>366</v>
      </c>
      <c r="H167" s="52">
        <v>457</v>
      </c>
      <c r="I167" s="52">
        <v>205</v>
      </c>
      <c r="J167" s="52">
        <v>185</v>
      </c>
      <c r="K167" s="52">
        <v>207</v>
      </c>
      <c r="L167" s="52">
        <v>172</v>
      </c>
      <c r="M167" s="52">
        <v>202</v>
      </c>
      <c r="N167" s="52">
        <v>171</v>
      </c>
      <c r="O167" s="52">
        <v>171</v>
      </c>
      <c r="P167" s="52">
        <v>79</v>
      </c>
      <c r="Q167" s="52">
        <v>24</v>
      </c>
      <c r="R167" s="52">
        <v>25</v>
      </c>
      <c r="S167" s="52">
        <v>63</v>
      </c>
      <c r="T167" s="52">
        <v>103</v>
      </c>
      <c r="U167" s="52">
        <v>147</v>
      </c>
      <c r="V167" s="52">
        <v>107</v>
      </c>
      <c r="W167" s="52">
        <v>105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1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44101</v>
      </c>
      <c r="D171" s="52">
        <v>35411</v>
      </c>
      <c r="E171" s="52">
        <v>16727</v>
      </c>
      <c r="F171" s="52">
        <v>22793</v>
      </c>
      <c r="G171" s="52">
        <v>57430</v>
      </c>
      <c r="H171" s="52">
        <v>73182</v>
      </c>
      <c r="I171" s="52">
        <v>49606</v>
      </c>
      <c r="J171" s="52">
        <v>59404</v>
      </c>
      <c r="K171" s="52">
        <v>56040</v>
      </c>
      <c r="L171" s="52">
        <v>28097</v>
      </c>
      <c r="M171" s="52">
        <v>37881</v>
      </c>
      <c r="N171" s="52">
        <v>41898</v>
      </c>
      <c r="O171" s="52">
        <v>40270</v>
      </c>
      <c r="P171" s="52">
        <v>30109</v>
      </c>
      <c r="Q171" s="52">
        <v>29354</v>
      </c>
      <c r="R171" s="52">
        <v>35024</v>
      </c>
      <c r="S171" s="52">
        <v>35273</v>
      </c>
      <c r="T171" s="52">
        <v>37765</v>
      </c>
      <c r="U171" s="52">
        <v>43110</v>
      </c>
      <c r="V171" s="52">
        <v>38025</v>
      </c>
      <c r="W171" s="52">
        <v>39108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18217</v>
      </c>
      <c r="M172" s="52">
        <v>2872</v>
      </c>
      <c r="N172" s="52">
        <v>1692</v>
      </c>
      <c r="O172" s="52">
        <v>3882</v>
      </c>
      <c r="P172" s="52">
        <v>2653</v>
      </c>
      <c r="Q172" s="52">
        <v>1378</v>
      </c>
      <c r="R172" s="52">
        <v>3931</v>
      </c>
      <c r="S172" s="52">
        <v>5517</v>
      </c>
      <c r="T172" s="52">
        <v>7030</v>
      </c>
      <c r="U172" s="52">
        <v>4446</v>
      </c>
      <c r="V172" s="52">
        <v>2606</v>
      </c>
      <c r="W172" s="52">
        <v>3699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5649</v>
      </c>
      <c r="D176" s="52">
        <v>8898</v>
      </c>
      <c r="E176" s="52">
        <v>3181</v>
      </c>
      <c r="F176" s="52">
        <v>3081</v>
      </c>
      <c r="G176" s="52">
        <v>5487</v>
      </c>
      <c r="H176" s="52">
        <v>6565</v>
      </c>
      <c r="I176" s="52">
        <v>4261</v>
      </c>
      <c r="J176" s="52">
        <v>8627</v>
      </c>
      <c r="K176" s="52">
        <v>8858</v>
      </c>
      <c r="L176" s="52">
        <v>7187</v>
      </c>
      <c r="M176" s="52">
        <v>6190</v>
      </c>
      <c r="N176" s="52">
        <v>4386</v>
      </c>
      <c r="O176" s="52">
        <v>5599</v>
      </c>
      <c r="P176" s="52">
        <v>4335</v>
      </c>
      <c r="Q176" s="52">
        <v>3411</v>
      </c>
      <c r="R176" s="52">
        <v>4458</v>
      </c>
      <c r="S176" s="52">
        <v>2890</v>
      </c>
      <c r="T176" s="52">
        <v>2686</v>
      </c>
      <c r="U176" s="52">
        <v>3720</v>
      </c>
      <c r="V176" s="52">
        <v>3200</v>
      </c>
      <c r="W176" s="52">
        <v>4830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38688</v>
      </c>
      <c r="D177" s="36">
        <v>26651</v>
      </c>
      <c r="E177" s="36">
        <v>13637</v>
      </c>
      <c r="F177" s="36">
        <v>19844</v>
      </c>
      <c r="G177" s="36">
        <v>52312</v>
      </c>
      <c r="H177" s="36">
        <v>67069</v>
      </c>
      <c r="I177" s="36">
        <v>45556</v>
      </c>
      <c r="J177" s="36">
        <v>50957</v>
      </c>
      <c r="K177" s="36">
        <v>47387</v>
      </c>
      <c r="L177" s="36">
        <v>39303</v>
      </c>
      <c r="M177" s="36">
        <v>34767</v>
      </c>
      <c r="N177" s="36">
        <v>39372</v>
      </c>
      <c r="O177" s="36">
        <v>38736</v>
      </c>
      <c r="P177" s="36">
        <v>28510</v>
      </c>
      <c r="Q177" s="36">
        <v>27353</v>
      </c>
      <c r="R177" s="36">
        <v>34507</v>
      </c>
      <c r="S177" s="36">
        <v>37966</v>
      </c>
      <c r="T177" s="36">
        <v>42214</v>
      </c>
      <c r="U177" s="36">
        <v>43975</v>
      </c>
      <c r="V177" s="36">
        <v>37537</v>
      </c>
      <c r="W177" s="36">
        <v>38085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11271</v>
      </c>
      <c r="D5" s="52">
        <v>14571</v>
      </c>
      <c r="E5" s="52">
        <v>16645</v>
      </c>
      <c r="F5" s="52">
        <v>13831</v>
      </c>
      <c r="G5" s="52">
        <v>12680</v>
      </c>
      <c r="H5" s="52">
        <v>4752</v>
      </c>
      <c r="I5" s="52">
        <v>881</v>
      </c>
      <c r="J5" s="52">
        <v>236</v>
      </c>
      <c r="K5" s="52">
        <v>3630</v>
      </c>
      <c r="L5" s="52">
        <v>12606</v>
      </c>
      <c r="M5" s="52">
        <v>15725</v>
      </c>
      <c r="N5" s="52">
        <v>21687</v>
      </c>
      <c r="O5" s="52">
        <v>10814</v>
      </c>
      <c r="P5" s="52">
        <v>0</v>
      </c>
      <c r="Q5" s="52">
        <v>5317</v>
      </c>
      <c r="R5" s="52">
        <v>11560</v>
      </c>
      <c r="S5" s="52">
        <v>8738</v>
      </c>
      <c r="T5" s="52">
        <v>0</v>
      </c>
      <c r="U5" s="52">
        <v>1136</v>
      </c>
      <c r="V5" s="52">
        <v>7489</v>
      </c>
      <c r="W5" s="52">
        <v>6915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2303</v>
      </c>
      <c r="D8" s="52">
        <v>4392</v>
      </c>
      <c r="E8" s="52">
        <v>4539</v>
      </c>
      <c r="F8" s="52">
        <v>4502</v>
      </c>
      <c r="G8" s="52">
        <v>4213</v>
      </c>
      <c r="H8" s="52">
        <v>1197</v>
      </c>
      <c r="I8" s="52">
        <v>144</v>
      </c>
      <c r="J8" s="52">
        <v>80</v>
      </c>
      <c r="K8" s="52">
        <v>2152</v>
      </c>
      <c r="L8" s="52">
        <v>5706</v>
      </c>
      <c r="M8" s="52">
        <v>6681</v>
      </c>
      <c r="N8" s="52">
        <v>9930</v>
      </c>
      <c r="O8" s="52">
        <v>3689</v>
      </c>
      <c r="P8" s="52">
        <v>0</v>
      </c>
      <c r="Q8" s="52">
        <v>1032</v>
      </c>
      <c r="R8" s="52">
        <v>8729</v>
      </c>
      <c r="S8" s="52">
        <v>5728</v>
      </c>
      <c r="T8" s="52">
        <v>0</v>
      </c>
      <c r="U8" s="52">
        <v>628</v>
      </c>
      <c r="V8" s="52">
        <v>3385</v>
      </c>
      <c r="W8" s="52">
        <v>2668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32</v>
      </c>
      <c r="D10" s="52">
        <v>154</v>
      </c>
      <c r="E10" s="52">
        <v>122</v>
      </c>
      <c r="F10" s="52">
        <v>64</v>
      </c>
      <c r="G10" s="52">
        <v>49</v>
      </c>
      <c r="H10" s="52">
        <v>24</v>
      </c>
      <c r="I10" s="52">
        <v>3</v>
      </c>
      <c r="J10" s="52">
        <v>11</v>
      </c>
      <c r="K10" s="52">
        <v>110</v>
      </c>
      <c r="L10" s="52">
        <v>336</v>
      </c>
      <c r="M10" s="52">
        <v>344</v>
      </c>
      <c r="N10" s="52">
        <v>696</v>
      </c>
      <c r="O10" s="52">
        <v>575</v>
      </c>
      <c r="P10" s="52">
        <v>0</v>
      </c>
      <c r="Q10" s="52">
        <v>16</v>
      </c>
      <c r="R10" s="52">
        <v>112</v>
      </c>
      <c r="S10" s="52">
        <v>73</v>
      </c>
      <c r="T10" s="52">
        <v>0</v>
      </c>
      <c r="U10" s="52">
        <v>29</v>
      </c>
      <c r="V10" s="52">
        <v>221</v>
      </c>
      <c r="W10" s="52">
        <v>347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60</v>
      </c>
      <c r="D11" s="52">
        <v>55</v>
      </c>
      <c r="E11" s="52">
        <v>89</v>
      </c>
      <c r="F11" s="52">
        <v>81</v>
      </c>
      <c r="G11" s="52">
        <v>80</v>
      </c>
      <c r="H11" s="52">
        <v>29</v>
      </c>
      <c r="I11" s="52">
        <v>4</v>
      </c>
      <c r="J11" s="52">
        <v>1</v>
      </c>
      <c r="K11" s="52">
        <v>13</v>
      </c>
      <c r="L11" s="52">
        <v>46</v>
      </c>
      <c r="M11" s="52">
        <v>76</v>
      </c>
      <c r="N11" s="52">
        <v>84</v>
      </c>
      <c r="O11" s="52">
        <v>40</v>
      </c>
      <c r="P11" s="52">
        <v>0</v>
      </c>
      <c r="Q11" s="52">
        <v>4</v>
      </c>
      <c r="R11" s="52">
        <v>8</v>
      </c>
      <c r="S11" s="52">
        <v>14</v>
      </c>
      <c r="T11" s="52">
        <v>0</v>
      </c>
      <c r="U11" s="52">
        <v>4</v>
      </c>
      <c r="V11" s="52">
        <v>20</v>
      </c>
      <c r="W11" s="52">
        <v>17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11179</v>
      </c>
      <c r="D15" s="52">
        <v>14362</v>
      </c>
      <c r="E15" s="52">
        <v>16434</v>
      </c>
      <c r="F15" s="52">
        <v>13686</v>
      </c>
      <c r="G15" s="52">
        <v>12551</v>
      </c>
      <c r="H15" s="52">
        <v>4699</v>
      </c>
      <c r="I15" s="52">
        <v>874</v>
      </c>
      <c r="J15" s="52">
        <v>224</v>
      </c>
      <c r="K15" s="52">
        <v>3507</v>
      </c>
      <c r="L15" s="52">
        <v>7416</v>
      </c>
      <c r="M15" s="52">
        <v>14225</v>
      </c>
      <c r="N15" s="52">
        <v>20094</v>
      </c>
      <c r="O15" s="52">
        <v>9301</v>
      </c>
      <c r="P15" s="52">
        <v>0</v>
      </c>
      <c r="Q15" s="52">
        <v>5059</v>
      </c>
      <c r="R15" s="52">
        <v>10284</v>
      </c>
      <c r="S15" s="52">
        <v>7481</v>
      </c>
      <c r="T15" s="52">
        <v>0</v>
      </c>
      <c r="U15" s="52">
        <v>1000</v>
      </c>
      <c r="V15" s="52">
        <v>6782</v>
      </c>
      <c r="W15" s="52">
        <v>5984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4808</v>
      </c>
      <c r="M16" s="52">
        <v>1080</v>
      </c>
      <c r="N16" s="52">
        <v>813</v>
      </c>
      <c r="O16" s="52">
        <v>898</v>
      </c>
      <c r="P16" s="52">
        <v>0</v>
      </c>
      <c r="Q16" s="52">
        <v>238</v>
      </c>
      <c r="R16" s="52">
        <v>1156</v>
      </c>
      <c r="S16" s="52">
        <v>1170</v>
      </c>
      <c r="T16" s="52">
        <v>0</v>
      </c>
      <c r="U16" s="52">
        <v>103</v>
      </c>
      <c r="V16" s="52">
        <v>466</v>
      </c>
      <c r="W16" s="52">
        <v>567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538</v>
      </c>
      <c r="D20" s="52">
        <v>2150</v>
      </c>
      <c r="E20" s="52">
        <v>1751</v>
      </c>
      <c r="F20" s="52">
        <v>1380</v>
      </c>
      <c r="G20" s="52">
        <v>1409</v>
      </c>
      <c r="H20" s="52">
        <v>464</v>
      </c>
      <c r="I20" s="52">
        <v>41</v>
      </c>
      <c r="J20" s="52">
        <v>78</v>
      </c>
      <c r="K20" s="52">
        <v>527</v>
      </c>
      <c r="L20" s="52">
        <v>3090</v>
      </c>
      <c r="M20" s="52">
        <v>2830</v>
      </c>
      <c r="N20" s="52">
        <v>4126</v>
      </c>
      <c r="O20" s="52">
        <v>592</v>
      </c>
      <c r="P20" s="52">
        <v>0</v>
      </c>
      <c r="Q20" s="52">
        <v>0</v>
      </c>
      <c r="R20" s="52">
        <v>4</v>
      </c>
      <c r="S20" s="52">
        <v>27</v>
      </c>
      <c r="T20" s="52">
        <v>0</v>
      </c>
      <c r="U20" s="52">
        <v>70</v>
      </c>
      <c r="V20" s="52">
        <v>459</v>
      </c>
      <c r="W20" s="52">
        <v>496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1367</v>
      </c>
      <c r="D21" s="52">
        <v>3109</v>
      </c>
      <c r="E21" s="52">
        <v>2817</v>
      </c>
      <c r="F21" s="52">
        <v>1673</v>
      </c>
      <c r="G21" s="52">
        <v>1070</v>
      </c>
      <c r="H21" s="52">
        <v>382</v>
      </c>
      <c r="I21" s="52">
        <v>72</v>
      </c>
      <c r="J21" s="52">
        <v>23</v>
      </c>
      <c r="K21" s="52">
        <v>489</v>
      </c>
      <c r="L21" s="52">
        <v>1471</v>
      </c>
      <c r="M21" s="52">
        <v>1949</v>
      </c>
      <c r="N21" s="52">
        <v>1761</v>
      </c>
      <c r="O21" s="52">
        <v>1291</v>
      </c>
      <c r="P21" s="52">
        <v>0</v>
      </c>
      <c r="Q21" s="52">
        <v>589</v>
      </c>
      <c r="R21" s="52">
        <v>1323</v>
      </c>
      <c r="S21" s="52">
        <v>617</v>
      </c>
      <c r="T21" s="52">
        <v>0</v>
      </c>
      <c r="U21" s="52">
        <v>83</v>
      </c>
      <c r="V21" s="52">
        <v>553</v>
      </c>
      <c r="W21" s="52">
        <v>724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9366</v>
      </c>
      <c r="D22" s="36">
        <v>9312</v>
      </c>
      <c r="E22" s="36">
        <v>12077</v>
      </c>
      <c r="F22" s="36">
        <v>10778</v>
      </c>
      <c r="G22" s="36">
        <v>10201</v>
      </c>
      <c r="H22" s="36">
        <v>3906</v>
      </c>
      <c r="I22" s="36">
        <v>768</v>
      </c>
      <c r="J22" s="36">
        <v>135</v>
      </c>
      <c r="K22" s="36">
        <v>2614</v>
      </c>
      <c r="L22" s="36">
        <v>8045</v>
      </c>
      <c r="M22" s="36">
        <v>10946</v>
      </c>
      <c r="N22" s="36">
        <v>15800</v>
      </c>
      <c r="O22" s="36">
        <v>8931</v>
      </c>
      <c r="P22" s="36">
        <v>0</v>
      </c>
      <c r="Q22" s="36">
        <v>4728</v>
      </c>
      <c r="R22" s="36">
        <v>10233</v>
      </c>
      <c r="S22" s="36">
        <v>8094</v>
      </c>
      <c r="T22" s="36">
        <v>0</v>
      </c>
      <c r="U22" s="36">
        <v>983</v>
      </c>
      <c r="V22" s="36">
        <v>6477</v>
      </c>
      <c r="W22" s="36">
        <v>5695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</v>
      </c>
      <c r="D26" s="52">
        <v>0</v>
      </c>
      <c r="E26" s="52">
        <v>1</v>
      </c>
      <c r="F26" s="52">
        <v>1</v>
      </c>
      <c r="G26" s="52">
        <v>1</v>
      </c>
      <c r="H26" s="52">
        <v>1</v>
      </c>
      <c r="I26" s="52">
        <v>2</v>
      </c>
      <c r="J26" s="52">
        <v>2</v>
      </c>
      <c r="K26" s="52">
        <v>17</v>
      </c>
      <c r="L26" s="52">
        <v>26</v>
      </c>
      <c r="M26" s="52">
        <v>56</v>
      </c>
      <c r="N26" s="52">
        <v>51</v>
      </c>
      <c r="O26" s="52">
        <v>139</v>
      </c>
      <c r="P26" s="52">
        <v>289</v>
      </c>
      <c r="Q26" s="52">
        <v>217</v>
      </c>
      <c r="R26" s="52">
        <v>3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1</v>
      </c>
      <c r="K29" s="52">
        <v>10</v>
      </c>
      <c r="L29" s="52">
        <v>12</v>
      </c>
      <c r="M29" s="52">
        <v>24</v>
      </c>
      <c r="N29" s="52">
        <v>24</v>
      </c>
      <c r="O29" s="52">
        <v>47</v>
      </c>
      <c r="P29" s="52">
        <v>176</v>
      </c>
      <c r="Q29" s="52">
        <v>42</v>
      </c>
      <c r="R29" s="52">
        <v>2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1</v>
      </c>
      <c r="P31" s="52">
        <v>1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</v>
      </c>
      <c r="D35" s="52">
        <v>0</v>
      </c>
      <c r="E35" s="52">
        <v>1</v>
      </c>
      <c r="F35" s="52">
        <v>1</v>
      </c>
      <c r="G35" s="52">
        <v>1</v>
      </c>
      <c r="H35" s="52">
        <v>1</v>
      </c>
      <c r="I35" s="52">
        <v>2</v>
      </c>
      <c r="J35" s="52">
        <v>2</v>
      </c>
      <c r="K35" s="52">
        <v>17</v>
      </c>
      <c r="L35" s="52">
        <v>16</v>
      </c>
      <c r="M35" s="52">
        <v>52</v>
      </c>
      <c r="N35" s="52">
        <v>49</v>
      </c>
      <c r="O35" s="52">
        <v>126</v>
      </c>
      <c r="P35" s="52">
        <v>265</v>
      </c>
      <c r="Q35" s="52">
        <v>207</v>
      </c>
      <c r="R35" s="52">
        <v>3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10</v>
      </c>
      <c r="M36" s="52">
        <v>4</v>
      </c>
      <c r="N36" s="52">
        <v>2</v>
      </c>
      <c r="O36" s="52">
        <v>12</v>
      </c>
      <c r="P36" s="52">
        <v>23</v>
      </c>
      <c r="Q36" s="52">
        <v>10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3</v>
      </c>
      <c r="L40" s="52">
        <v>4</v>
      </c>
      <c r="M40" s="52">
        <v>8</v>
      </c>
      <c r="N40" s="52">
        <v>5</v>
      </c>
      <c r="O40" s="52">
        <v>18</v>
      </c>
      <c r="P40" s="52">
        <v>38</v>
      </c>
      <c r="Q40" s="52">
        <v>24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2</v>
      </c>
      <c r="D41" s="36">
        <v>0</v>
      </c>
      <c r="E41" s="36">
        <v>1</v>
      </c>
      <c r="F41" s="36">
        <v>1</v>
      </c>
      <c r="G41" s="36">
        <v>1</v>
      </c>
      <c r="H41" s="36">
        <v>1</v>
      </c>
      <c r="I41" s="36">
        <v>2</v>
      </c>
      <c r="J41" s="36">
        <v>2</v>
      </c>
      <c r="K41" s="36">
        <v>14</v>
      </c>
      <c r="L41" s="36">
        <v>22</v>
      </c>
      <c r="M41" s="36">
        <v>48</v>
      </c>
      <c r="N41" s="36">
        <v>46</v>
      </c>
      <c r="O41" s="36">
        <v>121</v>
      </c>
      <c r="P41" s="36">
        <v>251</v>
      </c>
      <c r="Q41" s="36">
        <v>193</v>
      </c>
      <c r="R41" s="36">
        <v>3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169</v>
      </c>
      <c r="L45" s="52">
        <v>111</v>
      </c>
      <c r="M45" s="52">
        <v>56</v>
      </c>
      <c r="N45" s="52">
        <v>105</v>
      </c>
      <c r="O45" s="52">
        <v>70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100</v>
      </c>
      <c r="L48" s="52">
        <v>50</v>
      </c>
      <c r="M48" s="52">
        <v>24</v>
      </c>
      <c r="N48" s="52">
        <v>48</v>
      </c>
      <c r="O48" s="52">
        <v>24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169</v>
      </c>
      <c r="L54" s="52">
        <v>67</v>
      </c>
      <c r="M54" s="52">
        <v>52</v>
      </c>
      <c r="N54" s="52">
        <v>101</v>
      </c>
      <c r="O54" s="52">
        <v>64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44</v>
      </c>
      <c r="M55" s="52">
        <v>4</v>
      </c>
      <c r="N55" s="52">
        <v>4</v>
      </c>
      <c r="O55" s="52">
        <v>6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27</v>
      </c>
      <c r="L59" s="52">
        <v>17</v>
      </c>
      <c r="M59" s="52">
        <v>8</v>
      </c>
      <c r="N59" s="52">
        <v>11</v>
      </c>
      <c r="O59" s="52">
        <v>9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142</v>
      </c>
      <c r="L60" s="36">
        <v>94</v>
      </c>
      <c r="M60" s="36">
        <v>48</v>
      </c>
      <c r="N60" s="36">
        <v>94</v>
      </c>
      <c r="O60" s="36">
        <v>61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226</v>
      </c>
      <c r="D64" s="52">
        <v>736</v>
      </c>
      <c r="E64" s="52">
        <v>1515</v>
      </c>
      <c r="F64" s="52">
        <v>2282</v>
      </c>
      <c r="G64" s="52">
        <v>4458</v>
      </c>
      <c r="H64" s="52">
        <v>5368</v>
      </c>
      <c r="I64" s="52">
        <v>5928</v>
      </c>
      <c r="J64" s="52">
        <v>4039</v>
      </c>
      <c r="K64" s="52">
        <v>3314</v>
      </c>
      <c r="L64" s="52">
        <v>639</v>
      </c>
      <c r="M64" s="52">
        <v>415</v>
      </c>
      <c r="N64" s="52">
        <v>66</v>
      </c>
      <c r="O64" s="52">
        <v>993</v>
      </c>
      <c r="P64" s="52">
        <v>5906</v>
      </c>
      <c r="Q64" s="52">
        <v>11431</v>
      </c>
      <c r="R64" s="52">
        <v>9597</v>
      </c>
      <c r="S64" s="52">
        <v>9549</v>
      </c>
      <c r="T64" s="52">
        <v>11405</v>
      </c>
      <c r="U64" s="52">
        <v>10492</v>
      </c>
      <c r="V64" s="52">
        <v>12001</v>
      </c>
      <c r="W64" s="52">
        <v>11534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46</v>
      </c>
      <c r="D67" s="52">
        <v>222</v>
      </c>
      <c r="E67" s="52">
        <v>413</v>
      </c>
      <c r="F67" s="52">
        <v>743</v>
      </c>
      <c r="G67" s="52">
        <v>1481</v>
      </c>
      <c r="H67" s="52">
        <v>1352</v>
      </c>
      <c r="I67" s="52">
        <v>968</v>
      </c>
      <c r="J67" s="52">
        <v>1374</v>
      </c>
      <c r="K67" s="52">
        <v>1965</v>
      </c>
      <c r="L67" s="52">
        <v>290</v>
      </c>
      <c r="M67" s="52">
        <v>176</v>
      </c>
      <c r="N67" s="52">
        <v>30</v>
      </c>
      <c r="O67" s="52">
        <v>339</v>
      </c>
      <c r="P67" s="52">
        <v>3599</v>
      </c>
      <c r="Q67" s="52">
        <v>2220</v>
      </c>
      <c r="R67" s="52">
        <v>7247</v>
      </c>
      <c r="S67" s="52">
        <v>6260</v>
      </c>
      <c r="T67" s="52">
        <v>5386</v>
      </c>
      <c r="U67" s="52">
        <v>5803</v>
      </c>
      <c r="V67" s="52">
        <v>5424</v>
      </c>
      <c r="W67" s="52">
        <v>4449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143</v>
      </c>
      <c r="D69" s="52">
        <v>332</v>
      </c>
      <c r="E69" s="52">
        <v>726</v>
      </c>
      <c r="F69" s="52">
        <v>1098</v>
      </c>
      <c r="G69" s="52">
        <v>2147</v>
      </c>
      <c r="H69" s="52">
        <v>2546</v>
      </c>
      <c r="I69" s="52">
        <v>2737</v>
      </c>
      <c r="J69" s="52">
        <v>1669</v>
      </c>
      <c r="K69" s="52">
        <v>1124</v>
      </c>
      <c r="L69" s="52">
        <v>51</v>
      </c>
      <c r="M69" s="52">
        <v>12</v>
      </c>
      <c r="N69" s="52">
        <v>0</v>
      </c>
      <c r="O69" s="52">
        <v>95</v>
      </c>
      <c r="P69" s="52">
        <v>1914</v>
      </c>
      <c r="Q69" s="52">
        <v>6978</v>
      </c>
      <c r="R69" s="52">
        <v>5108</v>
      </c>
      <c r="S69" s="52">
        <v>4195</v>
      </c>
      <c r="T69" s="52">
        <v>5508</v>
      </c>
      <c r="U69" s="52">
        <v>4660</v>
      </c>
      <c r="V69" s="52">
        <v>4939</v>
      </c>
      <c r="W69" s="52">
        <v>2959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1</v>
      </c>
      <c r="M70" s="52">
        <v>0</v>
      </c>
      <c r="N70" s="52">
        <v>0</v>
      </c>
      <c r="O70" s="52">
        <v>0</v>
      </c>
      <c r="P70" s="52">
        <v>1</v>
      </c>
      <c r="Q70" s="52">
        <v>13</v>
      </c>
      <c r="R70" s="52">
        <v>4</v>
      </c>
      <c r="S70" s="52">
        <v>1</v>
      </c>
      <c r="T70" s="52">
        <v>7</v>
      </c>
      <c r="U70" s="52">
        <v>7</v>
      </c>
      <c r="V70" s="52">
        <v>5</v>
      </c>
      <c r="W70" s="52">
        <v>5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83</v>
      </c>
      <c r="D73" s="52">
        <v>404</v>
      </c>
      <c r="E73" s="52">
        <v>789</v>
      </c>
      <c r="F73" s="52">
        <v>1184</v>
      </c>
      <c r="G73" s="52">
        <v>2311</v>
      </c>
      <c r="H73" s="52">
        <v>2822</v>
      </c>
      <c r="I73" s="52">
        <v>3191</v>
      </c>
      <c r="J73" s="52">
        <v>2370</v>
      </c>
      <c r="K73" s="52">
        <v>2190</v>
      </c>
      <c r="L73" s="52">
        <v>356</v>
      </c>
      <c r="M73" s="52">
        <v>375</v>
      </c>
      <c r="N73" s="52">
        <v>63</v>
      </c>
      <c r="O73" s="52">
        <v>819</v>
      </c>
      <c r="P73" s="52">
        <v>3667</v>
      </c>
      <c r="Q73" s="52">
        <v>4241</v>
      </c>
      <c r="R73" s="52">
        <v>4032</v>
      </c>
      <c r="S73" s="52">
        <v>4629</v>
      </c>
      <c r="T73" s="52">
        <v>4966</v>
      </c>
      <c r="U73" s="52">
        <v>5279</v>
      </c>
      <c r="V73" s="52">
        <v>6603</v>
      </c>
      <c r="W73" s="52">
        <v>7829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231</v>
      </c>
      <c r="M74" s="52">
        <v>28</v>
      </c>
      <c r="N74" s="52">
        <v>3</v>
      </c>
      <c r="O74" s="52">
        <v>79</v>
      </c>
      <c r="P74" s="52">
        <v>324</v>
      </c>
      <c r="Q74" s="52">
        <v>199</v>
      </c>
      <c r="R74" s="52">
        <v>453</v>
      </c>
      <c r="S74" s="52">
        <v>724</v>
      </c>
      <c r="T74" s="52">
        <v>924</v>
      </c>
      <c r="U74" s="52">
        <v>546</v>
      </c>
      <c r="V74" s="52">
        <v>454</v>
      </c>
      <c r="W74" s="52">
        <v>741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107</v>
      </c>
      <c r="D78" s="52">
        <v>371</v>
      </c>
      <c r="E78" s="52">
        <v>766</v>
      </c>
      <c r="F78" s="52">
        <v>1157</v>
      </c>
      <c r="G78" s="52">
        <v>2253</v>
      </c>
      <c r="H78" s="52">
        <v>2674</v>
      </c>
      <c r="I78" s="52">
        <v>2884</v>
      </c>
      <c r="J78" s="52">
        <v>1809</v>
      </c>
      <c r="K78" s="52">
        <v>1334</v>
      </c>
      <c r="L78" s="52">
        <v>197</v>
      </c>
      <c r="M78" s="52">
        <v>106</v>
      </c>
      <c r="N78" s="52">
        <v>15</v>
      </c>
      <c r="O78" s="52">
        <v>165</v>
      </c>
      <c r="P78" s="52">
        <v>1211</v>
      </c>
      <c r="Q78" s="52">
        <v>2314</v>
      </c>
      <c r="R78" s="52">
        <v>2639</v>
      </c>
      <c r="S78" s="52">
        <v>2425</v>
      </c>
      <c r="T78" s="52">
        <v>3172</v>
      </c>
      <c r="U78" s="52">
        <v>2355</v>
      </c>
      <c r="V78" s="52">
        <v>2174</v>
      </c>
      <c r="W78" s="52">
        <v>1447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119</v>
      </c>
      <c r="D79" s="36">
        <v>365</v>
      </c>
      <c r="E79" s="36">
        <v>749</v>
      </c>
      <c r="F79" s="36">
        <v>1125</v>
      </c>
      <c r="G79" s="36">
        <v>2205</v>
      </c>
      <c r="H79" s="36">
        <v>2694</v>
      </c>
      <c r="I79" s="36">
        <v>3044</v>
      </c>
      <c r="J79" s="36">
        <v>2230</v>
      </c>
      <c r="K79" s="36">
        <v>1980</v>
      </c>
      <c r="L79" s="36">
        <v>442</v>
      </c>
      <c r="M79" s="36">
        <v>309</v>
      </c>
      <c r="N79" s="36">
        <v>51</v>
      </c>
      <c r="O79" s="36">
        <v>828</v>
      </c>
      <c r="P79" s="36">
        <v>4695</v>
      </c>
      <c r="Q79" s="36">
        <v>9117</v>
      </c>
      <c r="R79" s="36">
        <v>6958</v>
      </c>
      <c r="S79" s="36">
        <v>7124</v>
      </c>
      <c r="T79" s="36">
        <v>8233</v>
      </c>
      <c r="U79" s="36">
        <v>8137</v>
      </c>
      <c r="V79" s="36">
        <v>9827</v>
      </c>
      <c r="W79" s="36">
        <v>10087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34487</v>
      </c>
      <c r="D83" s="52">
        <v>55457</v>
      </c>
      <c r="E83" s="52">
        <v>47031</v>
      </c>
      <c r="F83" s="52">
        <v>33658</v>
      </c>
      <c r="G83" s="52">
        <v>24849</v>
      </c>
      <c r="H83" s="52">
        <v>34523</v>
      </c>
      <c r="I83" s="52">
        <v>49341</v>
      </c>
      <c r="J83" s="52">
        <v>33136</v>
      </c>
      <c r="K83" s="52">
        <v>27073</v>
      </c>
      <c r="L83" s="52">
        <v>29011</v>
      </c>
      <c r="M83" s="52">
        <v>23706</v>
      </c>
      <c r="N83" s="52">
        <v>85524</v>
      </c>
      <c r="O83" s="52">
        <v>63838</v>
      </c>
      <c r="P83" s="52">
        <v>87188</v>
      </c>
      <c r="Q83" s="52">
        <v>151529</v>
      </c>
      <c r="R83" s="52">
        <v>46205</v>
      </c>
      <c r="S83" s="52">
        <v>41840</v>
      </c>
      <c r="T83" s="52">
        <v>63797</v>
      </c>
      <c r="U83" s="52">
        <v>41267</v>
      </c>
      <c r="V83" s="52">
        <v>51024</v>
      </c>
      <c r="W83" s="52">
        <v>31474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7048</v>
      </c>
      <c r="D86" s="52">
        <v>16716</v>
      </c>
      <c r="E86" s="52">
        <v>12825</v>
      </c>
      <c r="F86" s="52">
        <v>10957</v>
      </c>
      <c r="G86" s="52">
        <v>8256</v>
      </c>
      <c r="H86" s="52">
        <v>8697</v>
      </c>
      <c r="I86" s="52">
        <v>8056</v>
      </c>
      <c r="J86" s="52">
        <v>11270</v>
      </c>
      <c r="K86" s="52">
        <v>16049</v>
      </c>
      <c r="L86" s="52">
        <v>13132</v>
      </c>
      <c r="M86" s="52">
        <v>10072</v>
      </c>
      <c r="N86" s="52">
        <v>39160</v>
      </c>
      <c r="O86" s="52">
        <v>21779</v>
      </c>
      <c r="P86" s="52">
        <v>53133</v>
      </c>
      <c r="Q86" s="52">
        <v>29427</v>
      </c>
      <c r="R86" s="52">
        <v>34889</v>
      </c>
      <c r="S86" s="52">
        <v>27429</v>
      </c>
      <c r="T86" s="52">
        <v>30130</v>
      </c>
      <c r="U86" s="52">
        <v>22821</v>
      </c>
      <c r="V86" s="52">
        <v>23059</v>
      </c>
      <c r="W86" s="52">
        <v>12142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427</v>
      </c>
      <c r="D88" s="52">
        <v>873</v>
      </c>
      <c r="E88" s="52">
        <v>934</v>
      </c>
      <c r="F88" s="52">
        <v>896</v>
      </c>
      <c r="G88" s="52">
        <v>617</v>
      </c>
      <c r="H88" s="52">
        <v>733</v>
      </c>
      <c r="I88" s="52">
        <v>1146</v>
      </c>
      <c r="J88" s="52">
        <v>2406</v>
      </c>
      <c r="K88" s="52">
        <v>1401</v>
      </c>
      <c r="L88" s="52">
        <v>1420</v>
      </c>
      <c r="M88" s="52">
        <v>1273</v>
      </c>
      <c r="N88" s="52">
        <v>4257</v>
      </c>
      <c r="O88" s="52">
        <v>3731</v>
      </c>
      <c r="P88" s="52">
        <v>639</v>
      </c>
      <c r="Q88" s="52">
        <v>1986</v>
      </c>
      <c r="R88" s="52">
        <v>766</v>
      </c>
      <c r="S88" s="52">
        <v>1032</v>
      </c>
      <c r="T88" s="52">
        <v>1543</v>
      </c>
      <c r="U88" s="52">
        <v>1092</v>
      </c>
      <c r="V88" s="52">
        <v>1113</v>
      </c>
      <c r="W88" s="52">
        <v>623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8</v>
      </c>
      <c r="M89" s="52">
        <v>2</v>
      </c>
      <c r="N89" s="52">
        <v>4</v>
      </c>
      <c r="O89" s="52">
        <v>4</v>
      </c>
      <c r="P89" s="52">
        <v>1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4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181</v>
      </c>
      <c r="D92" s="52">
        <v>208</v>
      </c>
      <c r="E92" s="52">
        <v>249</v>
      </c>
      <c r="F92" s="52">
        <v>193</v>
      </c>
      <c r="G92" s="52">
        <v>154</v>
      </c>
      <c r="H92" s="52">
        <v>210</v>
      </c>
      <c r="I92" s="52">
        <v>200</v>
      </c>
      <c r="J92" s="52">
        <v>96</v>
      </c>
      <c r="K92" s="52">
        <v>95</v>
      </c>
      <c r="L92" s="52">
        <v>102</v>
      </c>
      <c r="M92" s="52">
        <v>111</v>
      </c>
      <c r="N92" s="52">
        <v>324</v>
      </c>
      <c r="O92" s="52">
        <v>236</v>
      </c>
      <c r="P92" s="52">
        <v>216</v>
      </c>
      <c r="Q92" s="52">
        <v>123</v>
      </c>
      <c r="R92" s="52">
        <v>30</v>
      </c>
      <c r="S92" s="52">
        <v>67</v>
      </c>
      <c r="T92" s="52">
        <v>150</v>
      </c>
      <c r="U92" s="52">
        <v>128</v>
      </c>
      <c r="V92" s="52">
        <v>135</v>
      </c>
      <c r="W92" s="52">
        <v>78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1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1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33879</v>
      </c>
      <c r="D96" s="52">
        <v>54376</v>
      </c>
      <c r="E96" s="52">
        <v>45848</v>
      </c>
      <c r="F96" s="52">
        <v>32569</v>
      </c>
      <c r="G96" s="52">
        <v>24078</v>
      </c>
      <c r="H96" s="52">
        <v>33580</v>
      </c>
      <c r="I96" s="52">
        <v>47995</v>
      </c>
      <c r="J96" s="52">
        <v>30634</v>
      </c>
      <c r="K96" s="52">
        <v>25577</v>
      </c>
      <c r="L96" s="52">
        <v>16671</v>
      </c>
      <c r="M96" s="52">
        <v>20745</v>
      </c>
      <c r="N96" s="52">
        <v>77791</v>
      </c>
      <c r="O96" s="52">
        <v>54598</v>
      </c>
      <c r="P96" s="52">
        <v>79327</v>
      </c>
      <c r="Q96" s="52">
        <v>142717</v>
      </c>
      <c r="R96" s="52">
        <v>40821</v>
      </c>
      <c r="S96" s="52">
        <v>35230</v>
      </c>
      <c r="T96" s="52">
        <v>52359</v>
      </c>
      <c r="U96" s="52">
        <v>36296</v>
      </c>
      <c r="V96" s="52">
        <v>46571</v>
      </c>
      <c r="W96" s="52">
        <v>28111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10809</v>
      </c>
      <c r="M97" s="52">
        <v>1575</v>
      </c>
      <c r="N97" s="52">
        <v>3148</v>
      </c>
      <c r="O97" s="52">
        <v>5269</v>
      </c>
      <c r="P97" s="52">
        <v>7005</v>
      </c>
      <c r="Q97" s="52">
        <v>6703</v>
      </c>
      <c r="R97" s="52">
        <v>4588</v>
      </c>
      <c r="S97" s="52">
        <v>5511</v>
      </c>
      <c r="T97" s="52">
        <v>9745</v>
      </c>
      <c r="U97" s="52">
        <v>3751</v>
      </c>
      <c r="V97" s="52">
        <v>3200</v>
      </c>
      <c r="W97" s="52">
        <v>2662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1076</v>
      </c>
      <c r="D101" s="52">
        <v>2542</v>
      </c>
      <c r="E101" s="52">
        <v>2523</v>
      </c>
      <c r="F101" s="52">
        <v>2132</v>
      </c>
      <c r="G101" s="52">
        <v>1423</v>
      </c>
      <c r="H101" s="52">
        <v>1692</v>
      </c>
      <c r="I101" s="52">
        <v>1843</v>
      </c>
      <c r="J101" s="52">
        <v>3205</v>
      </c>
      <c r="K101" s="52">
        <v>2242</v>
      </c>
      <c r="L101" s="52">
        <v>2079</v>
      </c>
      <c r="M101" s="52">
        <v>2150</v>
      </c>
      <c r="N101" s="52">
        <v>6240</v>
      </c>
      <c r="O101" s="52">
        <v>6400</v>
      </c>
      <c r="P101" s="52">
        <v>8700</v>
      </c>
      <c r="Q101" s="52">
        <v>15825</v>
      </c>
      <c r="R101" s="52">
        <v>6194</v>
      </c>
      <c r="S101" s="52">
        <v>4122</v>
      </c>
      <c r="T101" s="52">
        <v>4304</v>
      </c>
      <c r="U101" s="52">
        <v>3004</v>
      </c>
      <c r="V101" s="52">
        <v>3107</v>
      </c>
      <c r="W101" s="52">
        <v>3002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4256</v>
      </c>
      <c r="D102" s="52">
        <v>13243</v>
      </c>
      <c r="E102" s="52">
        <v>8420</v>
      </c>
      <c r="F102" s="52">
        <v>4237</v>
      </c>
      <c r="G102" s="52">
        <v>2224</v>
      </c>
      <c r="H102" s="52">
        <v>2927</v>
      </c>
      <c r="I102" s="52">
        <v>4061</v>
      </c>
      <c r="J102" s="52">
        <v>4334</v>
      </c>
      <c r="K102" s="52">
        <v>3912</v>
      </c>
      <c r="L102" s="52">
        <v>4164</v>
      </c>
      <c r="M102" s="52">
        <v>3258</v>
      </c>
      <c r="N102" s="52">
        <v>7950</v>
      </c>
      <c r="O102" s="52">
        <v>7253</v>
      </c>
      <c r="P102" s="52">
        <v>10353</v>
      </c>
      <c r="Q102" s="52">
        <v>15046</v>
      </c>
      <c r="R102" s="52">
        <v>4581</v>
      </c>
      <c r="S102" s="52">
        <v>2670</v>
      </c>
      <c r="T102" s="52">
        <v>3568</v>
      </c>
      <c r="U102" s="52">
        <v>2985</v>
      </c>
      <c r="V102" s="52">
        <v>3771</v>
      </c>
      <c r="W102" s="52">
        <v>3210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29155</v>
      </c>
      <c r="D103" s="36">
        <v>39672</v>
      </c>
      <c r="E103" s="36">
        <v>36088</v>
      </c>
      <c r="F103" s="36">
        <v>27289</v>
      </c>
      <c r="G103" s="36">
        <v>21202</v>
      </c>
      <c r="H103" s="36">
        <v>29904</v>
      </c>
      <c r="I103" s="36">
        <v>43437</v>
      </c>
      <c r="J103" s="36">
        <v>25597</v>
      </c>
      <c r="K103" s="36">
        <v>20919</v>
      </c>
      <c r="L103" s="36">
        <v>22768</v>
      </c>
      <c r="M103" s="36">
        <v>18298</v>
      </c>
      <c r="N103" s="36">
        <v>71334</v>
      </c>
      <c r="O103" s="36">
        <v>50185</v>
      </c>
      <c r="P103" s="36">
        <v>68135</v>
      </c>
      <c r="Q103" s="36">
        <v>120658</v>
      </c>
      <c r="R103" s="36">
        <v>35430</v>
      </c>
      <c r="S103" s="36">
        <v>35048</v>
      </c>
      <c r="T103" s="36">
        <v>55925</v>
      </c>
      <c r="U103" s="36">
        <v>35278</v>
      </c>
      <c r="V103" s="36">
        <v>44146</v>
      </c>
      <c r="W103" s="36">
        <v>25262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21977</v>
      </c>
      <c r="D126" s="52">
        <v>0</v>
      </c>
      <c r="E126" s="52">
        <v>3730</v>
      </c>
      <c r="F126" s="52">
        <v>18833</v>
      </c>
      <c r="G126" s="52">
        <v>26324</v>
      </c>
      <c r="H126" s="52">
        <v>16727</v>
      </c>
      <c r="I126" s="52">
        <v>18020</v>
      </c>
      <c r="J126" s="52">
        <v>12456</v>
      </c>
      <c r="K126" s="52">
        <v>17642</v>
      </c>
      <c r="L126" s="52">
        <v>13129</v>
      </c>
      <c r="M126" s="52">
        <v>17722</v>
      </c>
      <c r="N126" s="52">
        <v>36170</v>
      </c>
      <c r="O126" s="52">
        <v>37457</v>
      </c>
      <c r="P126" s="52">
        <v>30089</v>
      </c>
      <c r="Q126" s="52">
        <v>42696</v>
      </c>
      <c r="R126" s="52">
        <v>17833</v>
      </c>
      <c r="S126" s="52">
        <v>16775</v>
      </c>
      <c r="T126" s="52">
        <v>12440</v>
      </c>
      <c r="U126" s="52">
        <v>14295</v>
      </c>
      <c r="V126" s="52">
        <v>16107</v>
      </c>
      <c r="W126" s="52">
        <v>19272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4491</v>
      </c>
      <c r="D129" s="52">
        <v>0</v>
      </c>
      <c r="E129" s="52">
        <v>1017</v>
      </c>
      <c r="F129" s="52">
        <v>6131</v>
      </c>
      <c r="G129" s="52">
        <v>8746</v>
      </c>
      <c r="H129" s="52">
        <v>4214</v>
      </c>
      <c r="I129" s="52">
        <v>2942</v>
      </c>
      <c r="J129" s="52">
        <v>4237</v>
      </c>
      <c r="K129" s="52">
        <v>10458</v>
      </c>
      <c r="L129" s="52">
        <v>5943</v>
      </c>
      <c r="M129" s="52">
        <v>7530</v>
      </c>
      <c r="N129" s="52">
        <v>16562</v>
      </c>
      <c r="O129" s="52">
        <v>12779</v>
      </c>
      <c r="P129" s="52">
        <v>18337</v>
      </c>
      <c r="Q129" s="52">
        <v>8292</v>
      </c>
      <c r="R129" s="52">
        <v>13466</v>
      </c>
      <c r="S129" s="52">
        <v>10997</v>
      </c>
      <c r="T129" s="52">
        <v>5875</v>
      </c>
      <c r="U129" s="52">
        <v>7905</v>
      </c>
      <c r="V129" s="52">
        <v>7279</v>
      </c>
      <c r="W129" s="52">
        <v>7434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18126</v>
      </c>
      <c r="D131" s="52">
        <v>0</v>
      </c>
      <c r="E131" s="52">
        <v>3730</v>
      </c>
      <c r="F131" s="52">
        <v>18833</v>
      </c>
      <c r="G131" s="52">
        <v>26324</v>
      </c>
      <c r="H131" s="52">
        <v>16338</v>
      </c>
      <c r="I131" s="52">
        <v>15086</v>
      </c>
      <c r="J131" s="52">
        <v>11934</v>
      </c>
      <c r="K131" s="52">
        <v>16610</v>
      </c>
      <c r="L131" s="52">
        <v>12999</v>
      </c>
      <c r="M131" s="52">
        <v>17526</v>
      </c>
      <c r="N131" s="52">
        <v>34666</v>
      </c>
      <c r="O131" s="52">
        <v>34262</v>
      </c>
      <c r="P131" s="52">
        <v>24438</v>
      </c>
      <c r="Q131" s="52">
        <v>41680</v>
      </c>
      <c r="R131" s="52">
        <v>16612</v>
      </c>
      <c r="S131" s="52">
        <v>15897</v>
      </c>
      <c r="T131" s="52">
        <v>9546</v>
      </c>
      <c r="U131" s="52">
        <v>11939</v>
      </c>
      <c r="V131" s="52">
        <v>14418</v>
      </c>
      <c r="W131" s="52">
        <v>18325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130</v>
      </c>
      <c r="M132" s="52">
        <v>10</v>
      </c>
      <c r="N132" s="52">
        <v>13</v>
      </c>
      <c r="O132" s="52">
        <v>20</v>
      </c>
      <c r="P132" s="52">
        <v>25</v>
      </c>
      <c r="Q132" s="52">
        <v>65</v>
      </c>
      <c r="R132" s="52">
        <v>0</v>
      </c>
      <c r="S132" s="52">
        <v>0</v>
      </c>
      <c r="T132" s="52">
        <v>0</v>
      </c>
      <c r="U132" s="52">
        <v>11</v>
      </c>
      <c r="V132" s="52">
        <v>4</v>
      </c>
      <c r="W132" s="52">
        <v>22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3851</v>
      </c>
      <c r="D135" s="52">
        <v>0</v>
      </c>
      <c r="E135" s="52">
        <v>0</v>
      </c>
      <c r="F135" s="52">
        <v>0</v>
      </c>
      <c r="G135" s="52">
        <v>0</v>
      </c>
      <c r="H135" s="52">
        <v>389</v>
      </c>
      <c r="I135" s="52">
        <v>2934</v>
      </c>
      <c r="J135" s="52">
        <v>522</v>
      </c>
      <c r="K135" s="52">
        <v>1032</v>
      </c>
      <c r="L135" s="52">
        <v>0</v>
      </c>
      <c r="M135" s="52">
        <v>173</v>
      </c>
      <c r="N135" s="52">
        <v>1433</v>
      </c>
      <c r="O135" s="52">
        <v>2896</v>
      </c>
      <c r="P135" s="52">
        <v>5170</v>
      </c>
      <c r="Q135" s="52">
        <v>908</v>
      </c>
      <c r="R135" s="52">
        <v>1098</v>
      </c>
      <c r="S135" s="52">
        <v>759</v>
      </c>
      <c r="T135" s="52">
        <v>2440</v>
      </c>
      <c r="U135" s="52">
        <v>2125</v>
      </c>
      <c r="V135" s="52">
        <v>1577</v>
      </c>
      <c r="W135" s="52">
        <v>845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13</v>
      </c>
      <c r="N136" s="52">
        <v>58</v>
      </c>
      <c r="O136" s="52">
        <v>279</v>
      </c>
      <c r="P136" s="52">
        <v>456</v>
      </c>
      <c r="Q136" s="52">
        <v>43</v>
      </c>
      <c r="R136" s="52">
        <v>123</v>
      </c>
      <c r="S136" s="52">
        <v>119</v>
      </c>
      <c r="T136" s="52">
        <v>454</v>
      </c>
      <c r="U136" s="52">
        <v>220</v>
      </c>
      <c r="V136" s="52">
        <v>108</v>
      </c>
      <c r="W136" s="52">
        <v>80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2800</v>
      </c>
      <c r="D140" s="52">
        <v>0</v>
      </c>
      <c r="E140" s="52">
        <v>706</v>
      </c>
      <c r="F140" s="52">
        <v>2531</v>
      </c>
      <c r="G140" s="52">
        <v>2499</v>
      </c>
      <c r="H140" s="52">
        <v>1491</v>
      </c>
      <c r="I140" s="52">
        <v>1541</v>
      </c>
      <c r="J140" s="52">
        <v>1804</v>
      </c>
      <c r="K140" s="52">
        <v>2780</v>
      </c>
      <c r="L140" s="52">
        <v>2030</v>
      </c>
      <c r="M140" s="52">
        <v>2679</v>
      </c>
      <c r="N140" s="52">
        <v>3627</v>
      </c>
      <c r="O140" s="52">
        <v>4730</v>
      </c>
      <c r="P140" s="52">
        <v>3969</v>
      </c>
      <c r="Q140" s="52">
        <v>4734</v>
      </c>
      <c r="R140" s="52">
        <v>2042</v>
      </c>
      <c r="S140" s="52">
        <v>1187</v>
      </c>
      <c r="T140" s="52">
        <v>746</v>
      </c>
      <c r="U140" s="52">
        <v>1115</v>
      </c>
      <c r="V140" s="52">
        <v>1268</v>
      </c>
      <c r="W140" s="52">
        <v>2173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19177</v>
      </c>
      <c r="D141" s="36">
        <v>0</v>
      </c>
      <c r="E141" s="36">
        <v>3024</v>
      </c>
      <c r="F141" s="36">
        <v>16302</v>
      </c>
      <c r="G141" s="36">
        <v>23825</v>
      </c>
      <c r="H141" s="36">
        <v>15236</v>
      </c>
      <c r="I141" s="36">
        <v>16479</v>
      </c>
      <c r="J141" s="36">
        <v>10652</v>
      </c>
      <c r="K141" s="36">
        <v>14862</v>
      </c>
      <c r="L141" s="36">
        <v>11099</v>
      </c>
      <c r="M141" s="36">
        <v>15043</v>
      </c>
      <c r="N141" s="36">
        <v>32543</v>
      </c>
      <c r="O141" s="36">
        <v>32727</v>
      </c>
      <c r="P141" s="36">
        <v>26120</v>
      </c>
      <c r="Q141" s="36">
        <v>37962</v>
      </c>
      <c r="R141" s="36">
        <v>15791</v>
      </c>
      <c r="S141" s="36">
        <v>15588</v>
      </c>
      <c r="T141" s="36">
        <v>11694</v>
      </c>
      <c r="U141" s="36">
        <v>13180</v>
      </c>
      <c r="V141" s="36">
        <v>14839</v>
      </c>
      <c r="W141" s="36">
        <v>17099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3286</v>
      </c>
      <c r="D163" s="52">
        <v>370</v>
      </c>
      <c r="E163" s="52">
        <v>0</v>
      </c>
      <c r="F163" s="52">
        <v>0</v>
      </c>
      <c r="G163" s="52">
        <v>0</v>
      </c>
      <c r="H163" s="52">
        <v>6680</v>
      </c>
      <c r="I163" s="52">
        <v>15028</v>
      </c>
      <c r="J163" s="52">
        <v>18213</v>
      </c>
      <c r="K163" s="52">
        <v>15697</v>
      </c>
      <c r="L163" s="52">
        <v>11517</v>
      </c>
      <c r="M163" s="52">
        <v>9280</v>
      </c>
      <c r="N163" s="52">
        <v>12859</v>
      </c>
      <c r="O163" s="52">
        <v>8785</v>
      </c>
      <c r="P163" s="52">
        <v>0</v>
      </c>
      <c r="Q163" s="52">
        <v>0</v>
      </c>
      <c r="R163" s="52">
        <v>1</v>
      </c>
      <c r="S163" s="52">
        <v>0</v>
      </c>
      <c r="T163" s="52">
        <v>5393</v>
      </c>
      <c r="U163" s="52">
        <v>8605</v>
      </c>
      <c r="V163" s="52">
        <v>8712</v>
      </c>
      <c r="W163" s="52">
        <v>11160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756</v>
      </c>
      <c r="D165" s="52">
        <v>112</v>
      </c>
      <c r="E165" s="52">
        <v>0</v>
      </c>
      <c r="F165" s="52">
        <v>0</v>
      </c>
      <c r="G165" s="52">
        <v>0</v>
      </c>
      <c r="H165" s="52">
        <v>3612</v>
      </c>
      <c r="I165" s="52">
        <v>9044</v>
      </c>
      <c r="J165" s="52">
        <v>13371</v>
      </c>
      <c r="K165" s="52">
        <v>12567</v>
      </c>
      <c r="L165" s="52">
        <v>9410</v>
      </c>
      <c r="M165" s="52">
        <v>7639</v>
      </c>
      <c r="N165" s="52">
        <v>10778</v>
      </c>
      <c r="O165" s="52">
        <v>7250</v>
      </c>
      <c r="P165" s="52">
        <v>0</v>
      </c>
      <c r="Q165" s="52">
        <v>0</v>
      </c>
      <c r="R165" s="52">
        <v>1</v>
      </c>
      <c r="S165" s="52">
        <v>0</v>
      </c>
      <c r="T165" s="52">
        <v>4768</v>
      </c>
      <c r="U165" s="52">
        <v>7699</v>
      </c>
      <c r="V165" s="52">
        <v>7916</v>
      </c>
      <c r="W165" s="52">
        <v>10180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17</v>
      </c>
      <c r="D167" s="52">
        <v>1</v>
      </c>
      <c r="E167" s="52">
        <v>0</v>
      </c>
      <c r="F167" s="52">
        <v>0</v>
      </c>
      <c r="G167" s="52">
        <v>0</v>
      </c>
      <c r="H167" s="52">
        <v>42</v>
      </c>
      <c r="I167" s="52">
        <v>62</v>
      </c>
      <c r="J167" s="52">
        <v>57</v>
      </c>
      <c r="K167" s="52">
        <v>58</v>
      </c>
      <c r="L167" s="52">
        <v>43</v>
      </c>
      <c r="M167" s="52">
        <v>46</v>
      </c>
      <c r="N167" s="52">
        <v>51</v>
      </c>
      <c r="O167" s="52">
        <v>35</v>
      </c>
      <c r="P167" s="52">
        <v>0</v>
      </c>
      <c r="Q167" s="52">
        <v>0</v>
      </c>
      <c r="R167" s="52">
        <v>0</v>
      </c>
      <c r="S167" s="52">
        <v>0</v>
      </c>
      <c r="T167" s="52">
        <v>13</v>
      </c>
      <c r="U167" s="52">
        <v>27</v>
      </c>
      <c r="V167" s="52">
        <v>24</v>
      </c>
      <c r="W167" s="52">
        <v>28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3269</v>
      </c>
      <c r="D171" s="52">
        <v>369</v>
      </c>
      <c r="E171" s="52">
        <v>0</v>
      </c>
      <c r="F171" s="52">
        <v>0</v>
      </c>
      <c r="G171" s="52">
        <v>0</v>
      </c>
      <c r="H171" s="52">
        <v>6638</v>
      </c>
      <c r="I171" s="52">
        <v>14966</v>
      </c>
      <c r="J171" s="52">
        <v>18156</v>
      </c>
      <c r="K171" s="52">
        <v>15639</v>
      </c>
      <c r="L171" s="52">
        <v>6961</v>
      </c>
      <c r="M171" s="52">
        <v>8582</v>
      </c>
      <c r="N171" s="52">
        <v>12310</v>
      </c>
      <c r="O171" s="52">
        <v>7980</v>
      </c>
      <c r="P171" s="52">
        <v>0</v>
      </c>
      <c r="Q171" s="52">
        <v>0</v>
      </c>
      <c r="R171" s="52">
        <v>1</v>
      </c>
      <c r="S171" s="52">
        <v>0</v>
      </c>
      <c r="T171" s="52">
        <v>4536</v>
      </c>
      <c r="U171" s="52">
        <v>7775</v>
      </c>
      <c r="V171" s="52">
        <v>8129</v>
      </c>
      <c r="W171" s="52">
        <v>10169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4513</v>
      </c>
      <c r="M172" s="52">
        <v>652</v>
      </c>
      <c r="N172" s="52">
        <v>498</v>
      </c>
      <c r="O172" s="52">
        <v>770</v>
      </c>
      <c r="P172" s="52">
        <v>0</v>
      </c>
      <c r="Q172" s="52">
        <v>0</v>
      </c>
      <c r="R172" s="52">
        <v>0</v>
      </c>
      <c r="S172" s="52">
        <v>0</v>
      </c>
      <c r="T172" s="52">
        <v>844</v>
      </c>
      <c r="U172" s="52">
        <v>803</v>
      </c>
      <c r="V172" s="52">
        <v>559</v>
      </c>
      <c r="W172" s="52">
        <v>963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419</v>
      </c>
      <c r="D176" s="52">
        <v>93</v>
      </c>
      <c r="E176" s="52">
        <v>0</v>
      </c>
      <c r="F176" s="52">
        <v>0</v>
      </c>
      <c r="G176" s="52">
        <v>0</v>
      </c>
      <c r="H176" s="52">
        <v>596</v>
      </c>
      <c r="I176" s="52">
        <v>1285</v>
      </c>
      <c r="J176" s="52">
        <v>2637</v>
      </c>
      <c r="K176" s="52">
        <v>2473</v>
      </c>
      <c r="L176" s="52">
        <v>1781</v>
      </c>
      <c r="M176" s="52">
        <v>1403</v>
      </c>
      <c r="N176" s="52">
        <v>1289</v>
      </c>
      <c r="O176" s="52">
        <v>1109</v>
      </c>
      <c r="P176" s="52">
        <v>0</v>
      </c>
      <c r="Q176" s="52">
        <v>0</v>
      </c>
      <c r="R176" s="52">
        <v>0</v>
      </c>
      <c r="S176" s="52">
        <v>0</v>
      </c>
      <c r="T176" s="52">
        <v>323</v>
      </c>
      <c r="U176" s="52">
        <v>671</v>
      </c>
      <c r="V176" s="52">
        <v>686</v>
      </c>
      <c r="W176" s="52">
        <v>1258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2867</v>
      </c>
      <c r="D177" s="36">
        <v>277</v>
      </c>
      <c r="E177" s="36">
        <v>0</v>
      </c>
      <c r="F177" s="36">
        <v>0</v>
      </c>
      <c r="G177" s="36">
        <v>0</v>
      </c>
      <c r="H177" s="36">
        <v>6084</v>
      </c>
      <c r="I177" s="36">
        <v>13743</v>
      </c>
      <c r="J177" s="36">
        <v>15576</v>
      </c>
      <c r="K177" s="36">
        <v>13224</v>
      </c>
      <c r="L177" s="36">
        <v>9736</v>
      </c>
      <c r="M177" s="36">
        <v>7877</v>
      </c>
      <c r="N177" s="36">
        <v>11570</v>
      </c>
      <c r="O177" s="36">
        <v>7676</v>
      </c>
      <c r="P177" s="36">
        <v>0</v>
      </c>
      <c r="Q177" s="36">
        <v>0</v>
      </c>
      <c r="R177" s="36">
        <v>1</v>
      </c>
      <c r="S177" s="36">
        <v>0</v>
      </c>
      <c r="T177" s="36">
        <v>5070</v>
      </c>
      <c r="U177" s="36">
        <v>7934</v>
      </c>
      <c r="V177" s="36">
        <v>8026</v>
      </c>
      <c r="W177" s="36">
        <v>9902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22385</v>
      </c>
      <c r="D5" s="52">
        <v>22450</v>
      </c>
      <c r="E5" s="52">
        <v>26213</v>
      </c>
      <c r="F5" s="52">
        <v>30736</v>
      </c>
      <c r="G5" s="52">
        <v>22794</v>
      </c>
      <c r="H5" s="52">
        <v>8447</v>
      </c>
      <c r="I5" s="52">
        <v>1562</v>
      </c>
      <c r="J5" s="52">
        <v>499</v>
      </c>
      <c r="K5" s="52">
        <v>8284</v>
      </c>
      <c r="L5" s="52">
        <v>34163</v>
      </c>
      <c r="M5" s="52">
        <v>41568</v>
      </c>
      <c r="N5" s="52">
        <v>29883</v>
      </c>
      <c r="O5" s="52">
        <v>16801</v>
      </c>
      <c r="P5" s="52">
        <v>0</v>
      </c>
      <c r="Q5" s="52">
        <v>1766</v>
      </c>
      <c r="R5" s="52">
        <v>12725</v>
      </c>
      <c r="S5" s="52">
        <v>13707</v>
      </c>
      <c r="T5" s="52">
        <v>0</v>
      </c>
      <c r="U5" s="52">
        <v>1945</v>
      </c>
      <c r="V5" s="52">
        <v>11638</v>
      </c>
      <c r="W5" s="52">
        <v>13012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2606</v>
      </c>
      <c r="D8" s="52">
        <v>3078</v>
      </c>
      <c r="E8" s="52">
        <v>3867</v>
      </c>
      <c r="F8" s="52">
        <v>5620</v>
      </c>
      <c r="G8" s="52">
        <v>6187</v>
      </c>
      <c r="H8" s="52">
        <v>7378</v>
      </c>
      <c r="I8" s="52">
        <v>3569</v>
      </c>
      <c r="J8" s="52">
        <v>2012</v>
      </c>
      <c r="K8" s="52">
        <v>2339</v>
      </c>
      <c r="L8" s="52">
        <v>7774</v>
      </c>
      <c r="M8" s="52">
        <v>15301</v>
      </c>
      <c r="N8" s="52">
        <v>19825</v>
      </c>
      <c r="O8" s="52">
        <v>18792</v>
      </c>
      <c r="P8" s="52">
        <v>11986</v>
      </c>
      <c r="Q8" s="52">
        <v>994</v>
      </c>
      <c r="R8" s="52">
        <v>4317</v>
      </c>
      <c r="S8" s="52">
        <v>14815</v>
      </c>
      <c r="T8" s="52">
        <v>16571</v>
      </c>
      <c r="U8" s="52">
        <v>10024</v>
      </c>
      <c r="V8" s="52">
        <v>13397</v>
      </c>
      <c r="W8" s="52">
        <v>18799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1291</v>
      </c>
      <c r="D10" s="52">
        <f>RES_hhdet_in!D10-RES_hhdet_in_new!D10</f>
        <v>3477</v>
      </c>
      <c r="E10" s="52">
        <f>RES_hhdet_in!E10-RES_hhdet_in_new!E10</f>
        <v>2509</v>
      </c>
      <c r="F10" s="52">
        <f>RES_hhdet_in!F10-RES_hhdet_in_new!F10</f>
        <v>1697</v>
      </c>
      <c r="G10" s="52">
        <f>RES_hhdet_in!G10-RES_hhdet_in_new!G10</f>
        <v>1424</v>
      </c>
      <c r="H10" s="52">
        <f>RES_hhdet_in!H10-RES_hhdet_in_new!H10</f>
        <v>1744</v>
      </c>
      <c r="I10" s="52">
        <f>RES_hhdet_in!I10-RES_hhdet_in_new!I10</f>
        <v>1154</v>
      </c>
      <c r="J10" s="52">
        <f>RES_hhdet_in!J10-RES_hhdet_in_new!J10</f>
        <v>1927</v>
      </c>
      <c r="K10" s="52">
        <f>RES_hhdet_in!K10-RES_hhdet_in_new!K10</f>
        <v>2365</v>
      </c>
      <c r="L10" s="52">
        <f>RES_hhdet_in!L10-RES_hhdet_in_new!L10</f>
        <v>3020</v>
      </c>
      <c r="M10" s="52">
        <f>RES_hhdet_in!M10-RES_hhdet_in_new!M10</f>
        <v>2478</v>
      </c>
      <c r="N10" s="52">
        <f>RES_hhdet_in!N10-RES_hhdet_in_new!N10</f>
        <v>3034</v>
      </c>
      <c r="O10" s="52">
        <f>RES_hhdet_in!O10-RES_hhdet_in_new!O10</f>
        <v>3450</v>
      </c>
      <c r="P10" s="52">
        <f>RES_hhdet_in!P10-RES_hhdet_in_new!P10</f>
        <v>977</v>
      </c>
      <c r="Q10" s="52">
        <f>RES_hhdet_in!Q10-RES_hhdet_in_new!Q10</f>
        <v>327</v>
      </c>
      <c r="R10" s="52">
        <f>RES_hhdet_in!R10-RES_hhdet_in_new!R10</f>
        <v>870</v>
      </c>
      <c r="S10" s="52">
        <f>RES_hhdet_in!S10-RES_hhdet_in_new!S10</f>
        <v>1224</v>
      </c>
      <c r="T10" s="52">
        <f>RES_hhdet_in!T10-RES_hhdet_in_new!T10</f>
        <v>2926</v>
      </c>
      <c r="U10" s="52">
        <f>RES_hhdet_in!U10-RES_hhdet_in_new!U10</f>
        <v>2131</v>
      </c>
      <c r="V10" s="52">
        <f>RES_hhdet_in!V10-RES_hhdet_in_new!V10</f>
        <v>1967</v>
      </c>
      <c r="W10" s="52">
        <f>RES_hhdet_in!W10-RES_hhdet_in_new!W10</f>
        <v>1965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305</v>
      </c>
      <c r="D11" s="52">
        <f>RES_hhdet_in!D11-RES_hhdet_in_new!D11</f>
        <v>212</v>
      </c>
      <c r="E11" s="52">
        <f>RES_hhdet_in!E11-RES_hhdet_in_new!E11</f>
        <v>329</v>
      </c>
      <c r="F11" s="52">
        <f>RES_hhdet_in!F11-RES_hhdet_in_new!F11</f>
        <v>406</v>
      </c>
      <c r="G11" s="52">
        <f>RES_hhdet_in!G11-RES_hhdet_in_new!G11</f>
        <v>418</v>
      </c>
      <c r="H11" s="52">
        <f>RES_hhdet_in!H11-RES_hhdet_in_new!H11</f>
        <v>368</v>
      </c>
      <c r="I11" s="52">
        <f>RES_hhdet_in!I11-RES_hhdet_in_new!I11</f>
        <v>89</v>
      </c>
      <c r="J11" s="52">
        <f>RES_hhdet_in!J11-RES_hhdet_in_new!J11</f>
        <v>63</v>
      </c>
      <c r="K11" s="52">
        <f>RES_hhdet_in!K11-RES_hhdet_in_new!K11</f>
        <v>141</v>
      </c>
      <c r="L11" s="52">
        <f>RES_hhdet_in!L11-RES_hhdet_in_new!L11</f>
        <v>237</v>
      </c>
      <c r="M11" s="52">
        <f>RES_hhdet_in!M11-RES_hhdet_in_new!M11</f>
        <v>341</v>
      </c>
      <c r="N11" s="52">
        <f>RES_hhdet_in!N11-RES_hhdet_in_new!N11</f>
        <v>207</v>
      </c>
      <c r="O11" s="52">
        <f>RES_hhdet_in!O11-RES_hhdet_in_new!O11</f>
        <v>119</v>
      </c>
      <c r="P11" s="52">
        <f>RES_hhdet_in!P11-RES_hhdet_in_new!P11</f>
        <v>9</v>
      </c>
      <c r="Q11" s="52">
        <f>RES_hhdet_in!Q11-RES_hhdet_in_new!Q11</f>
        <v>10</v>
      </c>
      <c r="R11" s="52">
        <f>RES_hhdet_in!R11-RES_hhdet_in_new!R11</f>
        <v>21</v>
      </c>
      <c r="S11" s="52">
        <f>RES_hhdet_in!S11-RES_hhdet_in_new!S11</f>
        <v>71</v>
      </c>
      <c r="T11" s="52">
        <f>RES_hhdet_in!T11-RES_hhdet_in_new!T11</f>
        <v>82</v>
      </c>
      <c r="U11" s="52">
        <f>RES_hhdet_in!U11-RES_hhdet_in_new!U11</f>
        <v>113</v>
      </c>
      <c r="V11" s="52">
        <f>RES_hhdet_in!V11-RES_hhdet_in_new!V11</f>
        <v>87</v>
      </c>
      <c r="W11" s="52">
        <f>RES_hhdet_in!W11-RES_hhdet_in_new!W11</f>
        <v>55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1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57098</v>
      </c>
      <c r="D15" s="52">
        <f>RES_hhdet_in!D15-RES_hhdet_in_new!D15</f>
        <v>55193</v>
      </c>
      <c r="E15" s="52">
        <f>RES_hhdet_in!E15-RES_hhdet_in_new!E15</f>
        <v>60696</v>
      </c>
      <c r="F15" s="52">
        <f>RES_hhdet_in!F15-RES_hhdet_in_new!F15</f>
        <v>68375</v>
      </c>
      <c r="G15" s="52">
        <f>RES_hhdet_in!G15-RES_hhdet_in_new!G15</f>
        <v>65506</v>
      </c>
      <c r="H15" s="52">
        <f>RES_hhdet_in!H15-RES_hhdet_in_new!H15</f>
        <v>58975</v>
      </c>
      <c r="I15" s="52">
        <f>RES_hhdet_in!I15-RES_hhdet_in_new!I15</f>
        <v>21602</v>
      </c>
      <c r="J15" s="52">
        <f>RES_hhdet_in!J15-RES_hhdet_in_new!J15</f>
        <v>20415</v>
      </c>
      <c r="K15" s="52">
        <f>RES_hhdet_in!K15-RES_hhdet_in_new!K15</f>
        <v>38305</v>
      </c>
      <c r="L15" s="52">
        <f>RES_hhdet_in!L15-RES_hhdet_in_new!L15</f>
        <v>38381</v>
      </c>
      <c r="M15" s="52">
        <f>RES_hhdet_in!M15-RES_hhdet_in_new!M15</f>
        <v>64135</v>
      </c>
      <c r="N15" s="52">
        <f>RES_hhdet_in!N15-RES_hhdet_in_new!N15</f>
        <v>49429</v>
      </c>
      <c r="O15" s="52">
        <f>RES_hhdet_in!O15-RES_hhdet_in_new!O15</f>
        <v>27661</v>
      </c>
      <c r="P15" s="52">
        <f>RES_hhdet_in!P15-RES_hhdet_in_new!P15</f>
        <v>3592</v>
      </c>
      <c r="Q15" s="52">
        <f>RES_hhdet_in!Q15-RES_hhdet_in_new!Q15</f>
        <v>15795</v>
      </c>
      <c r="R15" s="52">
        <f>RES_hhdet_in!R15-RES_hhdet_in_new!R15</f>
        <v>31223</v>
      </c>
      <c r="S15" s="52">
        <f>RES_hhdet_in!S15-RES_hhdet_in_new!S15</f>
        <v>40246</v>
      </c>
      <c r="T15" s="52">
        <f>RES_hhdet_in!T15-RES_hhdet_in_new!T15</f>
        <v>30055</v>
      </c>
      <c r="U15" s="52">
        <f>RES_hhdet_in!U15-RES_hhdet_in_new!U15</f>
        <v>34420</v>
      </c>
      <c r="V15" s="52">
        <f>RES_hhdet_in!V15-RES_hhdet_in_new!V15</f>
        <v>32187</v>
      </c>
      <c r="W15" s="52">
        <f>RES_hhdet_in!W15-RES_hhdet_in_new!W15</f>
        <v>22264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24879</v>
      </c>
      <c r="M16" s="52">
        <f>RES_hhdet_in!M16-RES_hhdet_in_new!M16</f>
        <v>4866</v>
      </c>
      <c r="N16" s="52">
        <f>RES_hhdet_in!N16-RES_hhdet_in_new!N16</f>
        <v>1998</v>
      </c>
      <c r="O16" s="52">
        <f>RES_hhdet_in!O16-RES_hhdet_in_new!O16</f>
        <v>2668</v>
      </c>
      <c r="P16" s="52">
        <f>RES_hhdet_in!P16-RES_hhdet_in_new!P16</f>
        <v>313</v>
      </c>
      <c r="Q16" s="52">
        <f>RES_hhdet_in!Q16-RES_hhdet_in_new!Q16</f>
        <v>737</v>
      </c>
      <c r="R16" s="52">
        <f>RES_hhdet_in!R16-RES_hhdet_in_new!R16</f>
        <v>3508</v>
      </c>
      <c r="S16" s="52">
        <f>RES_hhdet_in!S16-RES_hhdet_in_new!S16</f>
        <v>6290</v>
      </c>
      <c r="T16" s="52">
        <f>RES_hhdet_in!T16-RES_hhdet_in_new!T16</f>
        <v>5594</v>
      </c>
      <c r="U16" s="52">
        <f>RES_hhdet_in!U16-RES_hhdet_in_new!U16</f>
        <v>3556</v>
      </c>
      <c r="V16" s="52">
        <f>RES_hhdet_in!V16-RES_hhdet_in_new!V16</f>
        <v>2208</v>
      </c>
      <c r="W16" s="52">
        <f>RES_hhdet_in!W16-RES_hhdet_in_new!W16</f>
        <v>2103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21950</v>
      </c>
      <c r="D20" s="52">
        <v>36629</v>
      </c>
      <c r="E20" s="52">
        <v>23429</v>
      </c>
      <c r="F20" s="52">
        <v>21263</v>
      </c>
      <c r="G20" s="52">
        <v>21621</v>
      </c>
      <c r="H20" s="52">
        <v>18283</v>
      </c>
      <c r="I20" s="52">
        <v>7910</v>
      </c>
      <c r="J20" s="52">
        <v>10811</v>
      </c>
      <c r="K20" s="52">
        <v>10494</v>
      </c>
      <c r="L20" s="52">
        <v>24548</v>
      </c>
      <c r="M20" s="52">
        <v>17956</v>
      </c>
      <c r="N20" s="52">
        <v>13918</v>
      </c>
      <c r="O20" s="52">
        <v>5149</v>
      </c>
      <c r="P20" s="52">
        <v>261</v>
      </c>
      <c r="Q20" s="52">
        <v>0</v>
      </c>
      <c r="R20" s="52">
        <v>43</v>
      </c>
      <c r="S20" s="52">
        <v>354</v>
      </c>
      <c r="T20" s="52">
        <v>5524</v>
      </c>
      <c r="U20" s="52">
        <v>4520</v>
      </c>
      <c r="V20" s="52">
        <v>4098</v>
      </c>
      <c r="W20" s="52">
        <v>3552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4779</v>
      </c>
      <c r="D21" s="52">
        <v>5764</v>
      </c>
      <c r="E21" s="52">
        <v>7739</v>
      </c>
      <c r="F21" s="52">
        <v>6737</v>
      </c>
      <c r="G21" s="52">
        <v>4446</v>
      </c>
      <c r="H21" s="52">
        <v>3944</v>
      </c>
      <c r="I21" s="52">
        <v>1364</v>
      </c>
      <c r="J21" s="52">
        <v>1707</v>
      </c>
      <c r="K21" s="52">
        <v>4828</v>
      </c>
      <c r="L21" s="52">
        <v>6550</v>
      </c>
      <c r="M21" s="52">
        <v>8191</v>
      </c>
      <c r="N21" s="52">
        <v>4115</v>
      </c>
      <c r="O21" s="52">
        <v>4076</v>
      </c>
      <c r="P21" s="52">
        <v>1283</v>
      </c>
      <c r="Q21" s="52">
        <v>4588</v>
      </c>
      <c r="R21" s="52">
        <v>4193</v>
      </c>
      <c r="S21" s="52">
        <v>2979</v>
      </c>
      <c r="T21" s="52">
        <v>1582</v>
      </c>
      <c r="U21" s="52">
        <v>2552</v>
      </c>
      <c r="V21" s="52">
        <v>2629</v>
      </c>
      <c r="W21" s="52">
        <v>2726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32734</v>
      </c>
      <c r="D22" s="36">
        <v>17264</v>
      </c>
      <c r="E22" s="36">
        <v>33166</v>
      </c>
      <c r="F22" s="36">
        <v>43387</v>
      </c>
      <c r="G22" s="36">
        <v>42383</v>
      </c>
      <c r="H22" s="36">
        <v>40297</v>
      </c>
      <c r="I22" s="36">
        <v>14585</v>
      </c>
      <c r="J22" s="36">
        <v>10097</v>
      </c>
      <c r="K22" s="36">
        <v>25837</v>
      </c>
      <c r="L22" s="36">
        <v>35817</v>
      </c>
      <c r="M22" s="36">
        <v>46018</v>
      </c>
      <c r="N22" s="36">
        <v>36933</v>
      </c>
      <c r="O22" s="36">
        <v>28240</v>
      </c>
      <c r="P22" s="36">
        <v>8470</v>
      </c>
      <c r="Q22" s="36">
        <v>36841</v>
      </c>
      <c r="R22" s="36">
        <v>32460</v>
      </c>
      <c r="S22" s="36">
        <v>39147</v>
      </c>
      <c r="T22" s="36">
        <v>24846</v>
      </c>
      <c r="U22" s="36">
        <v>30192</v>
      </c>
      <c r="V22" s="36">
        <v>30826</v>
      </c>
      <c r="W22" s="36">
        <v>21452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6</v>
      </c>
      <c r="D26" s="52">
        <v>2</v>
      </c>
      <c r="E26" s="52">
        <v>2</v>
      </c>
      <c r="F26" s="52">
        <v>3</v>
      </c>
      <c r="G26" s="52">
        <v>4</v>
      </c>
      <c r="H26" s="52">
        <v>2</v>
      </c>
      <c r="I26" s="52">
        <v>5</v>
      </c>
      <c r="J26" s="52">
        <v>5</v>
      </c>
      <c r="K26" s="52">
        <v>40</v>
      </c>
      <c r="L26" s="52">
        <v>71</v>
      </c>
      <c r="M26" s="52">
        <v>150</v>
      </c>
      <c r="N26" s="52">
        <v>71</v>
      </c>
      <c r="O26" s="52">
        <v>216</v>
      </c>
      <c r="P26" s="52">
        <v>137</v>
      </c>
      <c r="Q26" s="52">
        <v>73</v>
      </c>
      <c r="R26" s="52">
        <v>5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2</v>
      </c>
      <c r="I29" s="52">
        <v>0</v>
      </c>
      <c r="J29" s="52">
        <v>2</v>
      </c>
      <c r="K29" s="52">
        <v>2</v>
      </c>
      <c r="L29" s="52">
        <v>16</v>
      </c>
      <c r="M29" s="52">
        <v>25</v>
      </c>
      <c r="N29" s="52">
        <v>55</v>
      </c>
      <c r="O29" s="52">
        <v>43</v>
      </c>
      <c r="P29" s="52">
        <v>127</v>
      </c>
      <c r="Q29" s="52">
        <v>242</v>
      </c>
      <c r="R29" s="52">
        <v>175</v>
      </c>
      <c r="S29" s="52">
        <v>14</v>
      </c>
      <c r="T29" s="52">
        <v>28</v>
      </c>
      <c r="U29" s="52">
        <v>26</v>
      </c>
      <c r="V29" s="52">
        <v>36</v>
      </c>
      <c r="W29" s="52">
        <v>35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1</v>
      </c>
      <c r="N31" s="52">
        <f>RES_hhdet_in!N31-RES_hhdet_in_new!N31</f>
        <v>0</v>
      </c>
      <c r="O31" s="52">
        <f>RES_hhdet_in!O31-RES_hhdet_in_new!O31</f>
        <v>1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10</v>
      </c>
      <c r="D35" s="52">
        <f>RES_hhdet_in!D35-RES_hhdet_in_new!D35</f>
        <v>6</v>
      </c>
      <c r="E35" s="52">
        <f>RES_hhdet_in!E35-RES_hhdet_in_new!E35</f>
        <v>6</v>
      </c>
      <c r="F35" s="52">
        <f>RES_hhdet_in!F35-RES_hhdet_in_new!F35</f>
        <v>7</v>
      </c>
      <c r="G35" s="52">
        <f>RES_hhdet_in!G35-RES_hhdet_in_new!G35</f>
        <v>10</v>
      </c>
      <c r="H35" s="52">
        <f>RES_hhdet_in!H35-RES_hhdet_in_new!H35</f>
        <v>7</v>
      </c>
      <c r="I35" s="52">
        <f>RES_hhdet_in!I35-RES_hhdet_in_new!I35</f>
        <v>9</v>
      </c>
      <c r="J35" s="52">
        <f>RES_hhdet_in!J35-RES_hhdet_in_new!J35</f>
        <v>6</v>
      </c>
      <c r="K35" s="52">
        <f>RES_hhdet_in!K35-RES_hhdet_in_new!K35</f>
        <v>45</v>
      </c>
      <c r="L35" s="52">
        <f>RES_hhdet_in!L35-RES_hhdet_in_new!L35</f>
        <v>47</v>
      </c>
      <c r="M35" s="52">
        <f>RES_hhdet_in!M35-RES_hhdet_in_new!M35</f>
        <v>145</v>
      </c>
      <c r="N35" s="52">
        <f>RES_hhdet_in!N35-RES_hhdet_in_new!N35</f>
        <v>76</v>
      </c>
      <c r="O35" s="52">
        <f>RES_hhdet_in!O35-RES_hhdet_in_new!O35</f>
        <v>211</v>
      </c>
      <c r="P35" s="52">
        <f>RES_hhdet_in!P35-RES_hhdet_in_new!P35</f>
        <v>151</v>
      </c>
      <c r="Q35" s="52">
        <f>RES_hhdet_in!Q35-RES_hhdet_in_new!Q35</f>
        <v>115</v>
      </c>
      <c r="R35" s="52">
        <f>RES_hhdet_in!R35-RES_hhdet_in_new!R35</f>
        <v>70</v>
      </c>
      <c r="S35" s="52">
        <f>RES_hhdet_in!S35-RES_hhdet_in_new!S35</f>
        <v>69</v>
      </c>
      <c r="T35" s="52">
        <f>RES_hhdet_in!T35-RES_hhdet_in_new!T35</f>
        <v>95</v>
      </c>
      <c r="U35" s="52">
        <f>RES_hhdet_in!U35-RES_hhdet_in_new!U35</f>
        <v>97</v>
      </c>
      <c r="V35" s="52">
        <f>RES_hhdet_in!V35-RES_hhdet_in_new!V35</f>
        <v>145</v>
      </c>
      <c r="W35" s="52">
        <f>RES_hhdet_in!W35-RES_hhdet_in_new!W35</f>
        <v>274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27</v>
      </c>
      <c r="M36" s="52">
        <f>RES_hhdet_in!M36-RES_hhdet_in_new!M36</f>
        <v>10</v>
      </c>
      <c r="N36" s="52">
        <f>RES_hhdet_in!N36-RES_hhdet_in_new!N36</f>
        <v>3</v>
      </c>
      <c r="O36" s="52">
        <f>RES_hhdet_in!O36-RES_hhdet_in_new!O36</f>
        <v>18</v>
      </c>
      <c r="P36" s="52">
        <f>RES_hhdet_in!P36-RES_hhdet_in_new!P36</f>
        <v>10</v>
      </c>
      <c r="Q36" s="52">
        <f>RES_hhdet_in!Q36-RES_hhdet_in_new!Q36</f>
        <v>1</v>
      </c>
      <c r="R36" s="52">
        <f>RES_hhdet_in!R36-RES_hhdet_in_new!R36</f>
        <v>7</v>
      </c>
      <c r="S36" s="52">
        <f>RES_hhdet_in!S36-RES_hhdet_in_new!S36</f>
        <v>10</v>
      </c>
      <c r="T36" s="52">
        <f>RES_hhdet_in!T36-RES_hhdet_in_new!T36</f>
        <v>16</v>
      </c>
      <c r="U36" s="52">
        <f>RES_hhdet_in!U36-RES_hhdet_in_new!U36</f>
        <v>8</v>
      </c>
      <c r="V36" s="52">
        <f>RES_hhdet_in!V36-RES_hhdet_in_new!V36</f>
        <v>8</v>
      </c>
      <c r="W36" s="52">
        <f>RES_hhdet_in!W36-RES_hhdet_in_new!W36</f>
        <v>19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</v>
      </c>
      <c r="D40" s="52">
        <v>2</v>
      </c>
      <c r="E40" s="52">
        <v>1</v>
      </c>
      <c r="F40" s="52">
        <v>1</v>
      </c>
      <c r="G40" s="52">
        <v>0</v>
      </c>
      <c r="H40" s="52">
        <v>1</v>
      </c>
      <c r="I40" s="52">
        <v>0</v>
      </c>
      <c r="J40" s="52">
        <v>1</v>
      </c>
      <c r="K40" s="52">
        <v>6</v>
      </c>
      <c r="L40" s="52">
        <v>11</v>
      </c>
      <c r="M40" s="52">
        <v>22</v>
      </c>
      <c r="N40" s="52">
        <v>7</v>
      </c>
      <c r="O40" s="52">
        <v>27</v>
      </c>
      <c r="P40" s="52">
        <v>19</v>
      </c>
      <c r="Q40" s="52">
        <v>9</v>
      </c>
      <c r="R40" s="52">
        <v>7</v>
      </c>
      <c r="S40" s="52">
        <v>3</v>
      </c>
      <c r="T40" s="52">
        <v>6</v>
      </c>
      <c r="U40" s="52">
        <v>8</v>
      </c>
      <c r="V40" s="52">
        <v>8</v>
      </c>
      <c r="W40" s="52">
        <v>28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8</v>
      </c>
      <c r="D41" s="36">
        <v>4</v>
      </c>
      <c r="E41" s="36">
        <v>5</v>
      </c>
      <c r="F41" s="36">
        <v>7</v>
      </c>
      <c r="G41" s="36">
        <v>8</v>
      </c>
      <c r="H41" s="36">
        <v>7</v>
      </c>
      <c r="I41" s="36">
        <v>7</v>
      </c>
      <c r="J41" s="36">
        <v>5</v>
      </c>
      <c r="K41" s="36">
        <v>41</v>
      </c>
      <c r="L41" s="36">
        <v>63</v>
      </c>
      <c r="M41" s="36">
        <v>134</v>
      </c>
      <c r="N41" s="36">
        <v>71</v>
      </c>
      <c r="O41" s="36">
        <v>204</v>
      </c>
      <c r="P41" s="36">
        <v>141</v>
      </c>
      <c r="Q41" s="36">
        <v>109</v>
      </c>
      <c r="R41" s="36">
        <v>71</v>
      </c>
      <c r="S41" s="36">
        <v>73</v>
      </c>
      <c r="T41" s="36">
        <v>104</v>
      </c>
      <c r="U41" s="36">
        <v>103</v>
      </c>
      <c r="V41" s="36">
        <v>141</v>
      </c>
      <c r="W41" s="36">
        <v>267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386</v>
      </c>
      <c r="L45" s="52">
        <v>304</v>
      </c>
      <c r="M45" s="52">
        <v>151</v>
      </c>
      <c r="N45" s="52">
        <v>145</v>
      </c>
      <c r="O45" s="52">
        <v>110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30</v>
      </c>
      <c r="D48" s="52">
        <v>32</v>
      </c>
      <c r="E48" s="52">
        <v>1</v>
      </c>
      <c r="F48" s="52">
        <v>0</v>
      </c>
      <c r="G48" s="52">
        <v>0</v>
      </c>
      <c r="H48" s="52">
        <v>0</v>
      </c>
      <c r="I48" s="52">
        <v>2</v>
      </c>
      <c r="J48" s="52">
        <v>3</v>
      </c>
      <c r="K48" s="52">
        <v>12</v>
      </c>
      <c r="L48" s="52">
        <v>167</v>
      </c>
      <c r="M48" s="52">
        <v>117</v>
      </c>
      <c r="N48" s="52">
        <v>75</v>
      </c>
      <c r="O48" s="52">
        <v>88</v>
      </c>
      <c r="P48" s="52">
        <v>60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311</v>
      </c>
      <c r="D54" s="52">
        <f>RES_hhdet_in!D54-RES_hhdet_in_new!D54</f>
        <v>410</v>
      </c>
      <c r="E54" s="52">
        <f>RES_hhdet_in!E54-RES_hhdet_in_new!E54</f>
        <v>324</v>
      </c>
      <c r="F54" s="52">
        <f>RES_hhdet_in!F54-RES_hhdet_in_new!F54</f>
        <v>512</v>
      </c>
      <c r="G54" s="52">
        <f>RES_hhdet_in!G54-RES_hhdet_in_new!G54</f>
        <v>0</v>
      </c>
      <c r="H54" s="52">
        <f>RES_hhdet_in!H54-RES_hhdet_in_new!H54</f>
        <v>634</v>
      </c>
      <c r="I54" s="52">
        <f>RES_hhdet_in!I54-RES_hhdet_in_new!I54</f>
        <v>411</v>
      </c>
      <c r="J54" s="52">
        <f>RES_hhdet_in!J54-RES_hhdet_in_new!J54</f>
        <v>111</v>
      </c>
      <c r="K54" s="52">
        <f>RES_hhdet_in!K54-RES_hhdet_in_new!K54</f>
        <v>386</v>
      </c>
      <c r="L54" s="52">
        <f>RES_hhdet_in!L54-RES_hhdet_in_new!L54</f>
        <v>186</v>
      </c>
      <c r="M54" s="52">
        <f>RES_hhdet_in!M54-RES_hhdet_in_new!M54</f>
        <v>149</v>
      </c>
      <c r="N54" s="52">
        <f>RES_hhdet_in!N54-RES_hhdet_in_new!N54</f>
        <v>163</v>
      </c>
      <c r="O54" s="52">
        <f>RES_hhdet_in!O54-RES_hhdet_in_new!O54</f>
        <v>148</v>
      </c>
      <c r="P54" s="52">
        <f>RES_hhdet_in!P54-RES_hhdet_in_new!P54</f>
        <v>1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0</v>
      </c>
      <c r="W54" s="52">
        <f>RES_hhdet_in!W54-RES_hhdet_in_new!W54</f>
        <v>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119</v>
      </c>
      <c r="M55" s="52">
        <f>RES_hhdet_in!M55-RES_hhdet_in_new!M55</f>
        <v>10</v>
      </c>
      <c r="N55" s="52">
        <f>RES_hhdet_in!N55-RES_hhdet_in_new!N55</f>
        <v>5</v>
      </c>
      <c r="O55" s="52">
        <f>RES_hhdet_in!O55-RES_hhdet_in_new!O55</f>
        <v>12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40</v>
      </c>
      <c r="D59" s="52">
        <v>103</v>
      </c>
      <c r="E59" s="52">
        <v>61</v>
      </c>
      <c r="F59" s="52">
        <v>69</v>
      </c>
      <c r="G59" s="52">
        <v>0</v>
      </c>
      <c r="H59" s="52">
        <v>56</v>
      </c>
      <c r="I59" s="52">
        <v>35</v>
      </c>
      <c r="J59" s="52">
        <v>16</v>
      </c>
      <c r="K59" s="52">
        <v>60</v>
      </c>
      <c r="L59" s="52">
        <v>46</v>
      </c>
      <c r="M59" s="52">
        <v>23</v>
      </c>
      <c r="N59" s="52">
        <v>15</v>
      </c>
      <c r="O59" s="52">
        <v>19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271</v>
      </c>
      <c r="D60" s="36">
        <v>307</v>
      </c>
      <c r="E60" s="36">
        <v>263</v>
      </c>
      <c r="F60" s="36">
        <v>444</v>
      </c>
      <c r="G60" s="36">
        <v>1</v>
      </c>
      <c r="H60" s="36">
        <v>577</v>
      </c>
      <c r="I60" s="36">
        <v>376</v>
      </c>
      <c r="J60" s="36">
        <v>95</v>
      </c>
      <c r="K60" s="36">
        <v>326</v>
      </c>
      <c r="L60" s="36">
        <v>259</v>
      </c>
      <c r="M60" s="36">
        <v>134</v>
      </c>
      <c r="N60" s="36">
        <v>153</v>
      </c>
      <c r="O60" s="36">
        <v>142</v>
      </c>
      <c r="P60" s="36">
        <v>1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451</v>
      </c>
      <c r="D64" s="52">
        <v>1136</v>
      </c>
      <c r="E64" s="52">
        <v>2386</v>
      </c>
      <c r="F64" s="52">
        <v>5073</v>
      </c>
      <c r="G64" s="52">
        <v>8015</v>
      </c>
      <c r="H64" s="52">
        <v>9542</v>
      </c>
      <c r="I64" s="52">
        <v>10509</v>
      </c>
      <c r="J64" s="52">
        <v>8532</v>
      </c>
      <c r="K64" s="52">
        <v>7563</v>
      </c>
      <c r="L64" s="52">
        <v>1732</v>
      </c>
      <c r="M64" s="52">
        <v>1098</v>
      </c>
      <c r="N64" s="52">
        <v>91</v>
      </c>
      <c r="O64" s="52">
        <v>1543</v>
      </c>
      <c r="P64" s="52">
        <v>2789</v>
      </c>
      <c r="Q64" s="52">
        <v>3797</v>
      </c>
      <c r="R64" s="52">
        <v>10563</v>
      </c>
      <c r="S64" s="52">
        <v>14978</v>
      </c>
      <c r="T64" s="52">
        <v>16288</v>
      </c>
      <c r="U64" s="52">
        <v>17952</v>
      </c>
      <c r="V64" s="52">
        <v>18647</v>
      </c>
      <c r="W64" s="52">
        <v>21703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6</v>
      </c>
      <c r="D67" s="52">
        <v>16</v>
      </c>
      <c r="E67" s="52">
        <v>138</v>
      </c>
      <c r="F67" s="52">
        <v>420</v>
      </c>
      <c r="G67" s="52">
        <v>799</v>
      </c>
      <c r="H67" s="52">
        <v>2018</v>
      </c>
      <c r="I67" s="52">
        <v>2356</v>
      </c>
      <c r="J67" s="52">
        <v>3987</v>
      </c>
      <c r="K67" s="52">
        <v>6458</v>
      </c>
      <c r="L67" s="52">
        <v>3597</v>
      </c>
      <c r="M67" s="52">
        <v>1478</v>
      </c>
      <c r="N67" s="52">
        <v>1695</v>
      </c>
      <c r="O67" s="52">
        <v>250</v>
      </c>
      <c r="P67" s="52">
        <v>1793</v>
      </c>
      <c r="Q67" s="52">
        <v>5227</v>
      </c>
      <c r="R67" s="52">
        <v>9239</v>
      </c>
      <c r="S67" s="52">
        <v>10300</v>
      </c>
      <c r="T67" s="52">
        <v>12830</v>
      </c>
      <c r="U67" s="52">
        <v>15688</v>
      </c>
      <c r="V67" s="52">
        <v>16795</v>
      </c>
      <c r="W67" s="52">
        <v>18967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318</v>
      </c>
      <c r="D69" s="52">
        <f>RES_hhdet_in!D69-RES_hhdet_in_new!D69</f>
        <v>545</v>
      </c>
      <c r="E69" s="52">
        <f>RES_hhdet_in!E69-RES_hhdet_in_new!E69</f>
        <v>1182</v>
      </c>
      <c r="F69" s="52">
        <f>RES_hhdet_in!F69-RES_hhdet_in_new!F69</f>
        <v>2495</v>
      </c>
      <c r="G69" s="52">
        <f>RES_hhdet_in!G69-RES_hhdet_in_new!G69</f>
        <v>3971</v>
      </c>
      <c r="H69" s="52">
        <f>RES_hhdet_in!H69-RES_hhdet_in_new!H69</f>
        <v>4777</v>
      </c>
      <c r="I69" s="52">
        <f>RES_hhdet_in!I69-RES_hhdet_in_new!I69</f>
        <v>5341</v>
      </c>
      <c r="J69" s="52">
        <f>RES_hhdet_in!J69-RES_hhdet_in_new!J69</f>
        <v>4511</v>
      </c>
      <c r="K69" s="52">
        <f>RES_hhdet_in!K69-RES_hhdet_in_new!K69</f>
        <v>4202</v>
      </c>
      <c r="L69" s="52">
        <f>RES_hhdet_in!L69-RES_hhdet_in_new!L69</f>
        <v>1215</v>
      </c>
      <c r="M69" s="52">
        <f>RES_hhdet_in!M69-RES_hhdet_in_new!M69</f>
        <v>911</v>
      </c>
      <c r="N69" s="52">
        <f>RES_hhdet_in!N69-RES_hhdet_in_new!N69</f>
        <v>289</v>
      </c>
      <c r="O69" s="52">
        <f>RES_hhdet_in!O69-RES_hhdet_in_new!O69</f>
        <v>2638</v>
      </c>
      <c r="P69" s="52">
        <f>RES_hhdet_in!P69-RES_hhdet_in_new!P69</f>
        <v>5986</v>
      </c>
      <c r="Q69" s="52">
        <f>RES_hhdet_in!Q69-RES_hhdet_in_new!Q69</f>
        <v>7873</v>
      </c>
      <c r="R69" s="52">
        <f>RES_hhdet_in!R69-RES_hhdet_in_new!R69</f>
        <v>9469</v>
      </c>
      <c r="S69" s="52">
        <f>RES_hhdet_in!S69-RES_hhdet_in_new!S69</f>
        <v>8913</v>
      </c>
      <c r="T69" s="52">
        <f>RES_hhdet_in!T69-RES_hhdet_in_new!T69</f>
        <v>9424</v>
      </c>
      <c r="U69" s="52">
        <f>RES_hhdet_in!U69-RES_hhdet_in_new!U69</f>
        <v>9979</v>
      </c>
      <c r="V69" s="52">
        <f>RES_hhdet_in!V69-RES_hhdet_in_new!V69</f>
        <v>10616</v>
      </c>
      <c r="W69" s="52">
        <f>RES_hhdet_in!W69-RES_hhdet_in_new!W69</f>
        <v>9875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28</v>
      </c>
      <c r="M70" s="52">
        <f>RES_hhdet_in!M70-RES_hhdet_in_new!M70</f>
        <v>4</v>
      </c>
      <c r="N70" s="52">
        <f>RES_hhdet_in!N70-RES_hhdet_in_new!N70</f>
        <v>1</v>
      </c>
      <c r="O70" s="52">
        <f>RES_hhdet_in!O70-RES_hhdet_in_new!O70</f>
        <v>0</v>
      </c>
      <c r="P70" s="52">
        <f>RES_hhdet_in!P70-RES_hhdet_in_new!P70</f>
        <v>3</v>
      </c>
      <c r="Q70" s="52">
        <f>RES_hhdet_in!Q70-RES_hhdet_in_new!Q70</f>
        <v>12</v>
      </c>
      <c r="R70" s="52">
        <f>RES_hhdet_in!R70-RES_hhdet_in_new!R70</f>
        <v>5</v>
      </c>
      <c r="S70" s="52">
        <f>RES_hhdet_in!S70-RES_hhdet_in_new!S70</f>
        <v>1</v>
      </c>
      <c r="T70" s="52">
        <f>RES_hhdet_in!T70-RES_hhdet_in_new!T70</f>
        <v>10</v>
      </c>
      <c r="U70" s="52">
        <f>RES_hhdet_in!U70-RES_hhdet_in_new!U70</f>
        <v>10</v>
      </c>
      <c r="V70" s="52">
        <f>RES_hhdet_in!V70-RES_hhdet_in_new!V70</f>
        <v>7</v>
      </c>
      <c r="W70" s="52">
        <f>RES_hhdet_in!W70-RES_hhdet_in_new!W70</f>
        <v>10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166</v>
      </c>
      <c r="D73" s="52">
        <f>RES_hhdet_in!D73-RES_hhdet_in_new!D73</f>
        <v>624</v>
      </c>
      <c r="E73" s="52">
        <f>RES_hhdet_in!E73-RES_hhdet_in_new!E73</f>
        <v>1242</v>
      </c>
      <c r="F73" s="52">
        <f>RES_hhdet_in!F73-RES_hhdet_in_new!F73</f>
        <v>2634</v>
      </c>
      <c r="G73" s="52">
        <f>RES_hhdet_in!G73-RES_hhdet_in_new!G73</f>
        <v>4154</v>
      </c>
      <c r="H73" s="52">
        <f>RES_hhdet_in!H73-RES_hhdet_in_new!H73</f>
        <v>5016</v>
      </c>
      <c r="I73" s="52">
        <f>RES_hhdet_in!I73-RES_hhdet_in_new!I73</f>
        <v>5657</v>
      </c>
      <c r="J73" s="52">
        <f>RES_hhdet_in!J73-RES_hhdet_in_new!J73</f>
        <v>5009</v>
      </c>
      <c r="K73" s="52">
        <f>RES_hhdet_in!K73-RES_hhdet_in_new!K73</f>
        <v>5149</v>
      </c>
      <c r="L73" s="52">
        <f>RES_hhdet_in!L73-RES_hhdet_in_new!L73</f>
        <v>2057</v>
      </c>
      <c r="M73" s="52">
        <f>RES_hhdet_in!M73-RES_hhdet_in_new!M73</f>
        <v>4023</v>
      </c>
      <c r="N73" s="52">
        <f>RES_hhdet_in!N73-RES_hhdet_in_new!N73</f>
        <v>5018</v>
      </c>
      <c r="O73" s="52">
        <f>RES_hhdet_in!O73-RES_hhdet_in_new!O73</f>
        <v>4781</v>
      </c>
      <c r="P73" s="52">
        <f>RES_hhdet_in!P73-RES_hhdet_in_new!P73</f>
        <v>2939</v>
      </c>
      <c r="Q73" s="52">
        <f>RES_hhdet_in!Q73-RES_hhdet_in_new!Q73</f>
        <v>1593</v>
      </c>
      <c r="R73" s="52">
        <f>RES_hhdet_in!R73-RES_hhdet_in_new!R73</f>
        <v>4965</v>
      </c>
      <c r="S73" s="52">
        <f>RES_hhdet_in!S73-RES_hhdet_in_new!S73</f>
        <v>8076</v>
      </c>
      <c r="T73" s="52">
        <f>RES_hhdet_in!T73-RES_hhdet_in_new!T73</f>
        <v>7404</v>
      </c>
      <c r="U73" s="52">
        <f>RES_hhdet_in!U73-RES_hhdet_in_new!U73</f>
        <v>9306</v>
      </c>
      <c r="V73" s="52">
        <f>RES_hhdet_in!V73-RES_hhdet_in_new!V73</f>
        <v>10612</v>
      </c>
      <c r="W73" s="52">
        <f>RES_hhdet_in!W73-RES_hhdet_in_new!W73</f>
        <v>15735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1327</v>
      </c>
      <c r="M74" s="52">
        <f>RES_hhdet_in!M74-RES_hhdet_in_new!M74</f>
        <v>302</v>
      </c>
      <c r="N74" s="52">
        <f>RES_hhdet_in!N74-RES_hhdet_in_new!N74</f>
        <v>199</v>
      </c>
      <c r="O74" s="52">
        <f>RES_hhdet_in!O74-RES_hhdet_in_new!O74</f>
        <v>456</v>
      </c>
      <c r="P74" s="52">
        <f>RES_hhdet_in!P74-RES_hhdet_in_new!P74</f>
        <v>256</v>
      </c>
      <c r="Q74" s="52">
        <f>RES_hhdet_in!Q74-RES_hhdet_in_new!Q74</f>
        <v>74</v>
      </c>
      <c r="R74" s="52">
        <f>RES_hhdet_in!R74-RES_hhdet_in_new!R74</f>
        <v>556</v>
      </c>
      <c r="S74" s="52">
        <f>RES_hhdet_in!S74-RES_hhdet_in_new!S74</f>
        <v>1261</v>
      </c>
      <c r="T74" s="52">
        <f>RES_hhdet_in!T74-RES_hhdet_in_new!T74</f>
        <v>1371</v>
      </c>
      <c r="U74" s="52">
        <f>RES_hhdet_in!U74-RES_hhdet_in_new!U74</f>
        <v>958</v>
      </c>
      <c r="V74" s="52">
        <f>RES_hhdet_in!V74-RES_hhdet_in_new!V74</f>
        <v>725</v>
      </c>
      <c r="W74" s="52">
        <f>RES_hhdet_in!W74-RES_hhdet_in_new!W74</f>
        <v>1486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264</v>
      </c>
      <c r="D78" s="52">
        <v>624</v>
      </c>
      <c r="E78" s="52">
        <v>1272</v>
      </c>
      <c r="F78" s="52">
        <v>2673</v>
      </c>
      <c r="G78" s="52">
        <v>4268</v>
      </c>
      <c r="H78" s="52">
        <v>5242</v>
      </c>
      <c r="I78" s="52">
        <v>6079</v>
      </c>
      <c r="J78" s="52">
        <v>5642</v>
      </c>
      <c r="K78" s="52">
        <v>6024</v>
      </c>
      <c r="L78" s="52">
        <v>4027</v>
      </c>
      <c r="M78" s="52">
        <v>4909</v>
      </c>
      <c r="N78" s="52">
        <v>5475</v>
      </c>
      <c r="O78" s="52">
        <v>5501</v>
      </c>
      <c r="P78" s="52">
        <v>6051</v>
      </c>
      <c r="Q78" s="52">
        <v>4877</v>
      </c>
      <c r="R78" s="52">
        <v>6440</v>
      </c>
      <c r="S78" s="52">
        <v>6525</v>
      </c>
      <c r="T78" s="52">
        <v>7283</v>
      </c>
      <c r="U78" s="52">
        <v>7785</v>
      </c>
      <c r="V78" s="52">
        <v>8290</v>
      </c>
      <c r="W78" s="52">
        <v>8334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237</v>
      </c>
      <c r="D79" s="36">
        <v>562</v>
      </c>
      <c r="E79" s="36">
        <v>1180</v>
      </c>
      <c r="F79" s="36">
        <v>2502</v>
      </c>
      <c r="G79" s="36">
        <v>3965</v>
      </c>
      <c r="H79" s="36">
        <v>4787</v>
      </c>
      <c r="I79" s="36">
        <v>5402</v>
      </c>
      <c r="J79" s="36">
        <v>4837</v>
      </c>
      <c r="K79" s="36">
        <v>5059</v>
      </c>
      <c r="L79" s="36">
        <v>3294</v>
      </c>
      <c r="M79" s="36">
        <v>4174</v>
      </c>
      <c r="N79" s="36">
        <v>4957</v>
      </c>
      <c r="O79" s="36">
        <v>7946</v>
      </c>
      <c r="P79" s="36">
        <v>8406</v>
      </c>
      <c r="Q79" s="36">
        <v>9045</v>
      </c>
      <c r="R79" s="36">
        <v>11474</v>
      </c>
      <c r="S79" s="36">
        <v>13796</v>
      </c>
      <c r="T79" s="36">
        <v>12560</v>
      </c>
      <c r="U79" s="36">
        <v>15061</v>
      </c>
      <c r="V79" s="36">
        <v>17625</v>
      </c>
      <c r="W79" s="36">
        <v>24556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68477</v>
      </c>
      <c r="D83" s="52">
        <v>85431</v>
      </c>
      <c r="E83" s="52">
        <v>74056</v>
      </c>
      <c r="F83" s="52">
        <v>74784</v>
      </c>
      <c r="G83" s="52">
        <v>44669</v>
      </c>
      <c r="H83" s="52">
        <v>61356</v>
      </c>
      <c r="I83" s="52">
        <v>87462</v>
      </c>
      <c r="J83" s="52">
        <v>69978</v>
      </c>
      <c r="K83" s="52">
        <v>61776</v>
      </c>
      <c r="L83" s="52">
        <v>78607</v>
      </c>
      <c r="M83" s="52">
        <v>62652</v>
      </c>
      <c r="N83" s="52">
        <v>117831</v>
      </c>
      <c r="O83" s="52">
        <v>99175</v>
      </c>
      <c r="P83" s="52">
        <v>41151</v>
      </c>
      <c r="Q83" s="52">
        <v>50314</v>
      </c>
      <c r="R83" s="52">
        <v>50846</v>
      </c>
      <c r="S83" s="52">
        <v>65618</v>
      </c>
      <c r="T83" s="52">
        <v>91096</v>
      </c>
      <c r="U83" s="52">
        <v>70601</v>
      </c>
      <c r="V83" s="52">
        <v>79271</v>
      </c>
      <c r="W83" s="52">
        <v>59210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4255</v>
      </c>
      <c r="D86" s="52">
        <v>5468</v>
      </c>
      <c r="E86" s="52">
        <v>13152</v>
      </c>
      <c r="F86" s="52">
        <v>18107</v>
      </c>
      <c r="G86" s="52">
        <v>16226</v>
      </c>
      <c r="H86" s="52">
        <v>15963</v>
      </c>
      <c r="I86" s="52">
        <v>15109</v>
      </c>
      <c r="J86" s="52">
        <v>31581</v>
      </c>
      <c r="K86" s="52">
        <v>55926</v>
      </c>
      <c r="L86" s="52">
        <v>36836</v>
      </c>
      <c r="M86" s="52">
        <v>38962</v>
      </c>
      <c r="N86" s="52">
        <v>42210</v>
      </c>
      <c r="O86" s="52">
        <v>73895</v>
      </c>
      <c r="P86" s="52">
        <v>68952</v>
      </c>
      <c r="Q86" s="52">
        <v>77349</v>
      </c>
      <c r="R86" s="52">
        <v>122323</v>
      </c>
      <c r="S86" s="52">
        <v>63702</v>
      </c>
      <c r="T86" s="52">
        <v>83597</v>
      </c>
      <c r="U86" s="52">
        <v>110113</v>
      </c>
      <c r="V86" s="52">
        <v>104686</v>
      </c>
      <c r="W86" s="52">
        <v>113392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9279</v>
      </c>
      <c r="D88" s="52">
        <f>RES_hhdet_in!D88-RES_hhdet_in_new!D88</f>
        <v>8474</v>
      </c>
      <c r="E88" s="52">
        <f>RES_hhdet_in!E88-RES_hhdet_in_new!E88</f>
        <v>9855</v>
      </c>
      <c r="F88" s="52">
        <f>RES_hhdet_in!F88-RES_hhdet_in_new!F88</f>
        <v>13317</v>
      </c>
      <c r="G88" s="52">
        <f>RES_hhdet_in!G88-RES_hhdet_in_new!G88</f>
        <v>12725</v>
      </c>
      <c r="H88" s="52">
        <f>RES_hhdet_in!H88-RES_hhdet_in_new!H88</f>
        <v>14045</v>
      </c>
      <c r="I88" s="52">
        <f>RES_hhdet_in!I88-RES_hhdet_in_new!I88</f>
        <v>15147</v>
      </c>
      <c r="J88" s="52">
        <f>RES_hhdet_in!J88-RES_hhdet_in_new!J88</f>
        <v>19536</v>
      </c>
      <c r="K88" s="52">
        <f>RES_hhdet_in!K88-RES_hhdet_in_new!K88</f>
        <v>18451</v>
      </c>
      <c r="L88" s="52">
        <f>RES_hhdet_in!L88-RES_hhdet_in_new!L88</f>
        <v>19067</v>
      </c>
      <c r="M88" s="52">
        <f>RES_hhdet_in!M88-RES_hhdet_in_new!M88</f>
        <v>17052</v>
      </c>
      <c r="N88" s="52">
        <f>RES_hhdet_in!N88-RES_hhdet_in_new!N88</f>
        <v>20459</v>
      </c>
      <c r="O88" s="52">
        <f>RES_hhdet_in!O88-RES_hhdet_in_new!O88</f>
        <v>20073</v>
      </c>
      <c r="P88" s="52">
        <f>RES_hhdet_in!P88-RES_hhdet_in_new!P88</f>
        <v>3308</v>
      </c>
      <c r="Q88" s="52">
        <f>RES_hhdet_in!Q88-RES_hhdet_in_new!Q88</f>
        <v>7510</v>
      </c>
      <c r="R88" s="52">
        <f>RES_hhdet_in!R88-RES_hhdet_in_new!R88</f>
        <v>7570</v>
      </c>
      <c r="S88" s="52">
        <f>RES_hhdet_in!S88-RES_hhdet_in_new!S88</f>
        <v>12210</v>
      </c>
      <c r="T88" s="52">
        <f>RES_hhdet_in!T88-RES_hhdet_in_new!T88</f>
        <v>13426</v>
      </c>
      <c r="U88" s="52">
        <f>RES_hhdet_in!U88-RES_hhdet_in_new!U88</f>
        <v>12661</v>
      </c>
      <c r="V88" s="52">
        <f>RES_hhdet_in!V88-RES_hhdet_in_new!V88</f>
        <v>12361</v>
      </c>
      <c r="W88" s="52">
        <f>RES_hhdet_in!W88-RES_hhdet_in_new!W88</f>
        <v>8788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101</v>
      </c>
      <c r="M89" s="52">
        <f>RES_hhdet_in!M89-RES_hhdet_in_new!M89</f>
        <v>20</v>
      </c>
      <c r="N89" s="52">
        <f>RES_hhdet_in!N89-RES_hhdet_in_new!N89</f>
        <v>19</v>
      </c>
      <c r="O89" s="52">
        <f>RES_hhdet_in!O89-RES_hhdet_in_new!O89</f>
        <v>23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1</v>
      </c>
      <c r="V89" s="52">
        <f>RES_hhdet_in!V89-RES_hhdet_in_new!V89</f>
        <v>30</v>
      </c>
      <c r="W89" s="52">
        <f>RES_hhdet_in!W89-RES_hhdet_in_new!W89</f>
        <v>1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596</v>
      </c>
      <c r="D92" s="52">
        <f>RES_hhdet_in!D92-RES_hhdet_in_new!D92</f>
        <v>496</v>
      </c>
      <c r="E92" s="52">
        <f>RES_hhdet_in!E92-RES_hhdet_in_new!E92</f>
        <v>646</v>
      </c>
      <c r="F92" s="52">
        <f>RES_hhdet_in!F92-RES_hhdet_in_new!F92</f>
        <v>720</v>
      </c>
      <c r="G92" s="52">
        <f>RES_hhdet_in!G92-RES_hhdet_in_new!G92</f>
        <v>654</v>
      </c>
      <c r="H92" s="52">
        <f>RES_hhdet_in!H92-RES_hhdet_in_new!H92</f>
        <v>846</v>
      </c>
      <c r="I92" s="52">
        <f>RES_hhdet_in!I92-RES_hhdet_in_new!I92</f>
        <v>512</v>
      </c>
      <c r="J92" s="52">
        <f>RES_hhdet_in!J92-RES_hhdet_in_new!J92</f>
        <v>365</v>
      </c>
      <c r="K92" s="52">
        <f>RES_hhdet_in!K92-RES_hhdet_in_new!K92</f>
        <v>529</v>
      </c>
      <c r="L92" s="52">
        <f>RES_hhdet_in!L92-RES_hhdet_in_new!L92</f>
        <v>610</v>
      </c>
      <c r="M92" s="52">
        <f>RES_hhdet_in!M92-RES_hhdet_in_new!M92</f>
        <v>682</v>
      </c>
      <c r="N92" s="52">
        <f>RES_hhdet_in!N92-RES_hhdet_in_new!N92</f>
        <v>726</v>
      </c>
      <c r="O92" s="52">
        <f>RES_hhdet_in!O92-RES_hhdet_in_new!O92</f>
        <v>627</v>
      </c>
      <c r="P92" s="52">
        <f>RES_hhdet_in!P92-RES_hhdet_in_new!P92</f>
        <v>325</v>
      </c>
      <c r="Q92" s="52">
        <f>RES_hhdet_in!Q92-RES_hhdet_in_new!Q92</f>
        <v>124</v>
      </c>
      <c r="R92" s="52">
        <f>RES_hhdet_in!R92-RES_hhdet_in_new!R92</f>
        <v>93</v>
      </c>
      <c r="S92" s="52">
        <f>RES_hhdet_in!S92-RES_hhdet_in_new!S92</f>
        <v>248</v>
      </c>
      <c r="T92" s="52">
        <f>RES_hhdet_in!T92-RES_hhdet_in_new!T92</f>
        <v>449</v>
      </c>
      <c r="U92" s="52">
        <f>RES_hhdet_in!U92-RES_hhdet_in_new!U92</f>
        <v>567</v>
      </c>
      <c r="V92" s="52">
        <f>RES_hhdet_in!V92-RES_hhdet_in_new!V92</f>
        <v>576</v>
      </c>
      <c r="W92" s="52">
        <f>RES_hhdet_in!W92-RES_hhdet_in_new!W92</f>
        <v>454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1</v>
      </c>
      <c r="M93" s="52">
        <f>RES_hhdet_in!M93-RES_hhdet_in_new!M93</f>
        <v>1</v>
      </c>
      <c r="N93" s="52">
        <f>RES_hhdet_in!N93-RES_hhdet_in_new!N93</f>
        <v>1</v>
      </c>
      <c r="O93" s="52">
        <f>RES_hhdet_in!O93-RES_hhdet_in_new!O93</f>
        <v>1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111587</v>
      </c>
      <c r="D96" s="52">
        <f>RES_hhdet_in!D96-RES_hhdet_in_new!D96</f>
        <v>129710</v>
      </c>
      <c r="E96" s="52">
        <f>RES_hhdet_in!E96-RES_hhdet_in_new!E96</f>
        <v>118709</v>
      </c>
      <c r="F96" s="52">
        <f>RES_hhdet_in!F96-RES_hhdet_in_new!F96</f>
        <v>121328</v>
      </c>
      <c r="G96" s="52">
        <f>RES_hhdet_in!G96-RES_hhdet_in_new!G96</f>
        <v>102601</v>
      </c>
      <c r="H96" s="52">
        <f>RES_hhdet_in!H96-RES_hhdet_in_new!H96</f>
        <v>135469</v>
      </c>
      <c r="I96" s="52">
        <f>RES_hhdet_in!I96-RES_hhdet_in_new!I96</f>
        <v>123409</v>
      </c>
      <c r="J96" s="52">
        <f>RES_hhdet_in!J96-RES_hhdet_in_new!J96</f>
        <v>117129</v>
      </c>
      <c r="K96" s="52">
        <f>RES_hhdet_in!K96-RES_hhdet_in_new!K96</f>
        <v>143002</v>
      </c>
      <c r="L96" s="52">
        <f>RES_hhdet_in!L96-RES_hhdet_in_new!L96</f>
        <v>98358</v>
      </c>
      <c r="M96" s="52">
        <f>RES_hhdet_in!M96-RES_hhdet_in_new!M96</f>
        <v>127494</v>
      </c>
      <c r="N96" s="52">
        <f>RES_hhdet_in!N96-RES_hhdet_in_new!N96</f>
        <v>175098</v>
      </c>
      <c r="O96" s="52">
        <f>RES_hhdet_in!O96-RES_hhdet_in_new!O96</f>
        <v>146402</v>
      </c>
      <c r="P96" s="52">
        <f>RES_hhdet_in!P96-RES_hhdet_in_new!P96</f>
        <v>121437</v>
      </c>
      <c r="Q96" s="52">
        <f>RES_hhdet_in!Q96-RES_hhdet_in_new!Q96</f>
        <v>145046</v>
      </c>
      <c r="R96" s="52">
        <f>RES_hhdet_in!R96-RES_hhdet_in_new!R96</f>
        <v>127981</v>
      </c>
      <c r="S96" s="52">
        <f>RES_hhdet_in!S96-RES_hhdet_in_new!S96</f>
        <v>134910</v>
      </c>
      <c r="T96" s="52">
        <f>RES_hhdet_in!T96-RES_hhdet_in_new!T96</f>
        <v>159691</v>
      </c>
      <c r="U96" s="52">
        <f>RES_hhdet_in!U96-RES_hhdet_in_new!U96</f>
        <v>163582</v>
      </c>
      <c r="V96" s="52">
        <f>RES_hhdet_in!V96-RES_hhdet_in_new!V96</f>
        <v>198914</v>
      </c>
      <c r="W96" s="52">
        <f>RES_hhdet_in!W96-RES_hhdet_in_new!W96</f>
        <v>165729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63772</v>
      </c>
      <c r="M97" s="52">
        <f>RES_hhdet_in!M97-RES_hhdet_in_new!M97</f>
        <v>9678</v>
      </c>
      <c r="N97" s="52">
        <f>RES_hhdet_in!N97-RES_hhdet_in_new!N97</f>
        <v>7085</v>
      </c>
      <c r="O97" s="52">
        <f>RES_hhdet_in!O97-RES_hhdet_in_new!O97</f>
        <v>14126</v>
      </c>
      <c r="P97" s="52">
        <f>RES_hhdet_in!P97-RES_hhdet_in_new!P97</f>
        <v>10721</v>
      </c>
      <c r="Q97" s="52">
        <f>RES_hhdet_in!Q97-RES_hhdet_in_new!Q97</f>
        <v>6807</v>
      </c>
      <c r="R97" s="52">
        <f>RES_hhdet_in!R97-RES_hhdet_in_new!R97</f>
        <v>14383</v>
      </c>
      <c r="S97" s="52">
        <f>RES_hhdet_in!S97-RES_hhdet_in_new!S97</f>
        <v>21100</v>
      </c>
      <c r="T97" s="52">
        <f>RES_hhdet_in!T97-RES_hhdet_in_new!T97</f>
        <v>29720</v>
      </c>
      <c r="U97" s="52">
        <f>RES_hhdet_in!U97-RES_hhdet_in_new!U97</f>
        <v>16894</v>
      </c>
      <c r="V97" s="52">
        <f>RES_hhdet_in!V97-RES_hhdet_in_new!V97</f>
        <v>13668</v>
      </c>
      <c r="W97" s="52">
        <f>RES_hhdet_in!W97-RES_hhdet_in_new!W97</f>
        <v>15690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23406</v>
      </c>
      <c r="D101" s="52">
        <v>23376</v>
      </c>
      <c r="E101" s="52">
        <v>21095</v>
      </c>
      <c r="F101" s="52">
        <v>25582</v>
      </c>
      <c r="G101" s="52">
        <v>23589</v>
      </c>
      <c r="H101" s="52">
        <v>27216</v>
      </c>
      <c r="I101" s="52">
        <v>22505</v>
      </c>
      <c r="J101" s="52">
        <v>25194</v>
      </c>
      <c r="K101" s="52">
        <v>27540</v>
      </c>
      <c r="L101" s="52">
        <v>26979</v>
      </c>
      <c r="M101" s="52">
        <v>27283</v>
      </c>
      <c r="N101" s="52">
        <v>29065</v>
      </c>
      <c r="O101" s="52">
        <v>34905</v>
      </c>
      <c r="P101" s="52">
        <v>33024</v>
      </c>
      <c r="Q101" s="52">
        <v>43714</v>
      </c>
      <c r="R101" s="52">
        <v>45300</v>
      </c>
      <c r="S101" s="52">
        <v>39505</v>
      </c>
      <c r="T101" s="52">
        <v>36436</v>
      </c>
      <c r="U101" s="52">
        <v>36029</v>
      </c>
      <c r="V101" s="52">
        <v>36094</v>
      </c>
      <c r="W101" s="52">
        <v>41235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13102</v>
      </c>
      <c r="D102" s="52">
        <v>30062</v>
      </c>
      <c r="E102" s="52">
        <v>21398</v>
      </c>
      <c r="F102" s="52">
        <v>15493</v>
      </c>
      <c r="G102" s="52">
        <v>9384</v>
      </c>
      <c r="H102" s="52">
        <v>11703</v>
      </c>
      <c r="I102" s="52">
        <v>10390</v>
      </c>
      <c r="J102" s="52">
        <v>16454</v>
      </c>
      <c r="K102" s="52">
        <v>21668</v>
      </c>
      <c r="L102" s="52">
        <v>24514</v>
      </c>
      <c r="M102" s="52">
        <v>19851</v>
      </c>
      <c r="N102" s="52">
        <v>17868</v>
      </c>
      <c r="O102" s="52">
        <v>19142</v>
      </c>
      <c r="P102" s="52">
        <v>14772</v>
      </c>
      <c r="Q102" s="52">
        <v>13433</v>
      </c>
      <c r="R102" s="52">
        <v>12983</v>
      </c>
      <c r="S102" s="52">
        <v>9784</v>
      </c>
      <c r="T102" s="52">
        <v>10764</v>
      </c>
      <c r="U102" s="52">
        <v>13346</v>
      </c>
      <c r="V102" s="52">
        <v>16106</v>
      </c>
      <c r="W102" s="52">
        <v>18211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89742</v>
      </c>
      <c r="D103" s="36">
        <v>90054</v>
      </c>
      <c r="E103" s="36">
        <v>91712</v>
      </c>
      <c r="F103" s="36">
        <v>99776</v>
      </c>
      <c r="G103" s="36">
        <v>89459</v>
      </c>
      <c r="H103" s="36">
        <v>119572</v>
      </c>
      <c r="I103" s="36">
        <v>111121</v>
      </c>
      <c r="J103" s="36">
        <v>97192</v>
      </c>
      <c r="K103" s="36">
        <v>115851</v>
      </c>
      <c r="L103" s="36">
        <v>134019</v>
      </c>
      <c r="M103" s="36">
        <v>111479</v>
      </c>
      <c r="N103" s="36">
        <v>160292</v>
      </c>
      <c r="O103" s="36">
        <v>132487</v>
      </c>
      <c r="P103" s="36">
        <v>97235</v>
      </c>
      <c r="Q103" s="36">
        <v>107749</v>
      </c>
      <c r="R103" s="36">
        <v>100425</v>
      </c>
      <c r="S103" s="36">
        <v>128457</v>
      </c>
      <c r="T103" s="36">
        <v>168823</v>
      </c>
      <c r="U103" s="36">
        <v>157743</v>
      </c>
      <c r="V103" s="36">
        <v>188602</v>
      </c>
      <c r="W103" s="36">
        <v>143248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43643</v>
      </c>
      <c r="D126" s="52">
        <v>0</v>
      </c>
      <c r="E126" s="52">
        <v>5875</v>
      </c>
      <c r="F126" s="52">
        <v>41851</v>
      </c>
      <c r="G126" s="52">
        <v>47311</v>
      </c>
      <c r="H126" s="52">
        <v>29730</v>
      </c>
      <c r="I126" s="52">
        <v>31947</v>
      </c>
      <c r="J126" s="52">
        <v>26309</v>
      </c>
      <c r="K126" s="52">
        <v>40263</v>
      </c>
      <c r="L126" s="52">
        <v>35581</v>
      </c>
      <c r="M126" s="52">
        <v>46846</v>
      </c>
      <c r="N126" s="52">
        <v>49837</v>
      </c>
      <c r="O126" s="52">
        <v>58195</v>
      </c>
      <c r="P126" s="52">
        <v>14204</v>
      </c>
      <c r="Q126" s="52">
        <v>14179</v>
      </c>
      <c r="R126" s="52">
        <v>19629</v>
      </c>
      <c r="S126" s="52">
        <v>26310</v>
      </c>
      <c r="T126" s="52">
        <v>17765</v>
      </c>
      <c r="U126" s="52">
        <v>24458</v>
      </c>
      <c r="V126" s="52">
        <v>25028</v>
      </c>
      <c r="W126" s="52">
        <v>36261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6077</v>
      </c>
      <c r="D129" s="52">
        <v>6440</v>
      </c>
      <c r="E129" s="52">
        <v>3432</v>
      </c>
      <c r="F129" s="52">
        <v>761</v>
      </c>
      <c r="G129" s="52">
        <v>5016</v>
      </c>
      <c r="H129" s="52">
        <v>13100</v>
      </c>
      <c r="I129" s="52">
        <v>9548</v>
      </c>
      <c r="J129" s="52">
        <v>12994</v>
      </c>
      <c r="K129" s="52">
        <v>22278</v>
      </c>
      <c r="L129" s="52">
        <v>23191</v>
      </c>
      <c r="M129" s="52">
        <v>19161</v>
      </c>
      <c r="N129" s="52">
        <v>25619</v>
      </c>
      <c r="O129" s="52">
        <v>31386</v>
      </c>
      <c r="P129" s="52">
        <v>38392</v>
      </c>
      <c r="Q129" s="52">
        <v>27145</v>
      </c>
      <c r="R129" s="52">
        <v>34478</v>
      </c>
      <c r="S129" s="52">
        <v>26152</v>
      </c>
      <c r="T129" s="52">
        <v>35958</v>
      </c>
      <c r="U129" s="52">
        <v>35001</v>
      </c>
      <c r="V129" s="52">
        <v>41851</v>
      </c>
      <c r="W129" s="52">
        <v>43541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45988</v>
      </c>
      <c r="D131" s="52">
        <f>RES_hhdet_in!D131-RES_hhdet_in_new!D131</f>
        <v>31057</v>
      </c>
      <c r="E131" s="52">
        <f>RES_hhdet_in!E131-RES_hhdet_in_new!E131</f>
        <v>22347</v>
      </c>
      <c r="F131" s="52">
        <f>RES_hhdet_in!F131-RES_hhdet_in_new!F131</f>
        <v>55884</v>
      </c>
      <c r="G131" s="52">
        <f>RES_hhdet_in!G131-RES_hhdet_in_new!G131</f>
        <v>60502</v>
      </c>
      <c r="H131" s="52">
        <f>RES_hhdet_in!H131-RES_hhdet_in_new!H131</f>
        <v>30407</v>
      </c>
      <c r="I131" s="52">
        <f>RES_hhdet_in!I131-RES_hhdet_in_new!I131</f>
        <v>28659</v>
      </c>
      <c r="J131" s="52">
        <f>RES_hhdet_in!J131-RES_hhdet_in_new!J131</f>
        <v>27736</v>
      </c>
      <c r="K131" s="52">
        <f>RES_hhdet_in!K131-RES_hhdet_in_new!K131</f>
        <v>41386</v>
      </c>
      <c r="L131" s="52">
        <f>RES_hhdet_in!L131-RES_hhdet_in_new!L131</f>
        <v>36592</v>
      </c>
      <c r="M131" s="52">
        <f>RES_hhdet_in!M131-RES_hhdet_in_new!M131</f>
        <v>46868</v>
      </c>
      <c r="N131" s="52">
        <f>RES_hhdet_in!N131-RES_hhdet_in_new!N131</f>
        <v>48827</v>
      </c>
      <c r="O131" s="52">
        <f>RES_hhdet_in!O131-RES_hhdet_in_new!O131</f>
        <v>54897</v>
      </c>
      <c r="P131" s="52">
        <f>RES_hhdet_in!P131-RES_hhdet_in_new!P131</f>
        <v>14001</v>
      </c>
      <c r="Q131" s="52">
        <f>RES_hhdet_in!Q131-RES_hhdet_in_new!Q131</f>
        <v>17358</v>
      </c>
      <c r="R131" s="52">
        <f>RES_hhdet_in!R131-RES_hhdet_in_new!R131</f>
        <v>20146</v>
      </c>
      <c r="S131" s="52">
        <f>RES_hhdet_in!S131-RES_hhdet_in_new!S131</f>
        <v>27191</v>
      </c>
      <c r="T131" s="52">
        <f>RES_hhdet_in!T131-RES_hhdet_in_new!T131</f>
        <v>15784</v>
      </c>
      <c r="U131" s="52">
        <f>RES_hhdet_in!U131-RES_hhdet_in_new!U131</f>
        <v>23725</v>
      </c>
      <c r="V131" s="52">
        <f>RES_hhdet_in!V131-RES_hhdet_in_new!V131</f>
        <v>26950</v>
      </c>
      <c r="W131" s="52">
        <f>RES_hhdet_in!W131-RES_hhdet_in_new!W131</f>
        <v>39560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364</v>
      </c>
      <c r="M132" s="52">
        <f>RES_hhdet_in!M132-RES_hhdet_in_new!M132</f>
        <v>25</v>
      </c>
      <c r="N132" s="52">
        <f>RES_hhdet_in!N132-RES_hhdet_in_new!N132</f>
        <v>16</v>
      </c>
      <c r="O132" s="52">
        <f>RES_hhdet_in!O132-RES_hhdet_in_new!O132</f>
        <v>30</v>
      </c>
      <c r="P132" s="52">
        <f>RES_hhdet_in!P132-RES_hhdet_in_new!P132</f>
        <v>13</v>
      </c>
      <c r="Q132" s="52">
        <f>RES_hhdet_in!Q132-RES_hhdet_in_new!Q132</f>
        <v>25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19</v>
      </c>
      <c r="V132" s="52">
        <f>RES_hhdet_in!V132-RES_hhdet_in_new!V132</f>
        <v>4</v>
      </c>
      <c r="W132" s="52">
        <f>RES_hhdet_in!W132-RES_hhdet_in_new!W132</f>
        <v>42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7646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693</v>
      </c>
      <c r="I135" s="52">
        <f>RES_hhdet_in!I135-RES_hhdet_in_new!I135</f>
        <v>5201</v>
      </c>
      <c r="J135" s="52">
        <f>RES_hhdet_in!J135-RES_hhdet_in_new!J135</f>
        <v>1103</v>
      </c>
      <c r="K135" s="52">
        <f>RES_hhdet_in!K135-RES_hhdet_in_new!K135</f>
        <v>2354</v>
      </c>
      <c r="L135" s="52">
        <f>RES_hhdet_in!L135-RES_hhdet_in_new!L135</f>
        <v>0</v>
      </c>
      <c r="M135" s="52">
        <f>RES_hhdet_in!M135-RES_hhdet_in_new!M135</f>
        <v>456</v>
      </c>
      <c r="N135" s="52">
        <f>RES_hhdet_in!N135-RES_hhdet_in_new!N135</f>
        <v>1974</v>
      </c>
      <c r="O135" s="52">
        <f>RES_hhdet_in!O135-RES_hhdet_in_new!O135</f>
        <v>4498</v>
      </c>
      <c r="P135" s="52">
        <f>RES_hhdet_in!P135-RES_hhdet_in_new!P135</f>
        <v>2438</v>
      </c>
      <c r="Q135" s="52">
        <f>RES_hhdet_in!Q135-RES_hhdet_in_new!Q135</f>
        <v>301</v>
      </c>
      <c r="R135" s="52">
        <f>RES_hhdet_in!R135-RES_hhdet_in_new!R135</f>
        <v>1212</v>
      </c>
      <c r="S135" s="52">
        <f>RES_hhdet_in!S135-RES_hhdet_in_new!S135</f>
        <v>1192</v>
      </c>
      <c r="T135" s="52">
        <f>RES_hhdet_in!T135-RES_hhdet_in_new!T135</f>
        <v>3483</v>
      </c>
      <c r="U135" s="52">
        <f>RES_hhdet_in!U135-RES_hhdet_in_new!U135</f>
        <v>3637</v>
      </c>
      <c r="V135" s="52">
        <f>RES_hhdet_in!V135-RES_hhdet_in_new!V135</f>
        <v>2452</v>
      </c>
      <c r="W135" s="52">
        <f>RES_hhdet_in!W135-RES_hhdet_in_new!W135</f>
        <v>1587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34</v>
      </c>
      <c r="N136" s="52">
        <f>RES_hhdet_in!N136-RES_hhdet_in_new!N136</f>
        <v>80</v>
      </c>
      <c r="O136" s="52">
        <f>RES_hhdet_in!O136-RES_hhdet_in_new!O136</f>
        <v>434</v>
      </c>
      <c r="P136" s="52">
        <f>RES_hhdet_in!P136-RES_hhdet_in_new!P136</f>
        <v>218</v>
      </c>
      <c r="Q136" s="52">
        <f>RES_hhdet_in!Q136-RES_hhdet_in_new!Q136</f>
        <v>14</v>
      </c>
      <c r="R136" s="52">
        <f>RES_hhdet_in!R136-RES_hhdet_in_new!R136</f>
        <v>135</v>
      </c>
      <c r="S136" s="52">
        <f>RES_hhdet_in!S136-RES_hhdet_in_new!S136</f>
        <v>186</v>
      </c>
      <c r="T136" s="52">
        <f>RES_hhdet_in!T136-RES_hhdet_in_new!T136</f>
        <v>649</v>
      </c>
      <c r="U136" s="52">
        <f>RES_hhdet_in!U136-RES_hhdet_in_new!U136</f>
        <v>376</v>
      </c>
      <c r="V136" s="52">
        <f>RES_hhdet_in!V136-RES_hhdet_in_new!V136</f>
        <v>169</v>
      </c>
      <c r="W136" s="52">
        <f>RES_hhdet_in!W136-RES_hhdet_in_new!W136</f>
        <v>150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16668</v>
      </c>
      <c r="D140" s="52">
        <v>10217</v>
      </c>
      <c r="E140" s="52">
        <v>26651</v>
      </c>
      <c r="F140" s="52">
        <v>17919</v>
      </c>
      <c r="G140" s="52">
        <v>14175</v>
      </c>
      <c r="H140" s="52">
        <v>12987</v>
      </c>
      <c r="I140" s="52">
        <v>5524</v>
      </c>
      <c r="J140" s="52">
        <v>7061</v>
      </c>
      <c r="K140" s="52">
        <v>11787</v>
      </c>
      <c r="L140" s="52">
        <v>9318</v>
      </c>
      <c r="M140" s="52">
        <v>12888</v>
      </c>
      <c r="N140" s="52">
        <v>10297</v>
      </c>
      <c r="O140" s="52">
        <v>13857</v>
      </c>
      <c r="P140" s="52">
        <v>8071</v>
      </c>
      <c r="Q140" s="52">
        <v>6974</v>
      </c>
      <c r="R140" s="52">
        <v>7938</v>
      </c>
      <c r="S140" s="52">
        <v>6085</v>
      </c>
      <c r="T140" s="52">
        <v>4865</v>
      </c>
      <c r="U140" s="52">
        <v>7268</v>
      </c>
      <c r="V140" s="52">
        <v>7383</v>
      </c>
      <c r="W140" s="52">
        <v>10863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114170</v>
      </c>
      <c r="D141" s="36">
        <v>30605</v>
      </c>
      <c r="E141" s="36">
        <v>114235</v>
      </c>
      <c r="F141" s="36">
        <v>115400</v>
      </c>
      <c r="G141" s="36">
        <v>135131</v>
      </c>
      <c r="H141" s="36">
        <v>132723</v>
      </c>
      <c r="I141" s="36">
        <v>59108</v>
      </c>
      <c r="J141" s="36">
        <v>41712</v>
      </c>
      <c r="K141" s="36">
        <v>63043</v>
      </c>
      <c r="L141" s="36">
        <v>50962</v>
      </c>
      <c r="M141" s="36">
        <v>72375</v>
      </c>
      <c r="N141" s="36">
        <v>92398</v>
      </c>
      <c r="O141" s="36">
        <v>95906</v>
      </c>
      <c r="P141" s="36">
        <v>53141</v>
      </c>
      <c r="Q141" s="36">
        <v>56006</v>
      </c>
      <c r="R141" s="36">
        <v>61486</v>
      </c>
      <c r="S141" s="36">
        <v>79959</v>
      </c>
      <c r="T141" s="36">
        <v>76371</v>
      </c>
      <c r="U141" s="36">
        <v>86102</v>
      </c>
      <c r="V141" s="36">
        <v>86446</v>
      </c>
      <c r="W141" s="36">
        <v>85546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0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0</v>
      </c>
      <c r="P153" s="52">
        <f>RES_hhdet_in!P153-RES_hhdet_in_new!P153</f>
        <v>0</v>
      </c>
      <c r="Q153" s="52">
        <f>RES_hhdet_in!Q153-RES_hhdet_in_new!Q153</f>
        <v>0</v>
      </c>
      <c r="R153" s="52">
        <f>RES_hhdet_in!R153-RES_hhdet_in_new!R153</f>
        <v>0</v>
      </c>
      <c r="S153" s="52">
        <f>RES_hhdet_in!S153-RES_hhdet_in_new!S153</f>
        <v>0</v>
      </c>
      <c r="T153" s="52">
        <f>RES_hhdet_in!T153-RES_hhdet_in_new!T153</f>
        <v>0</v>
      </c>
      <c r="U153" s="52">
        <f>RES_hhdet_in!U153-RES_hhdet_in_new!U153</f>
        <v>0</v>
      </c>
      <c r="V153" s="52">
        <f>RES_hhdet_in!V153-RES_hhdet_in_new!V153</f>
        <v>0</v>
      </c>
      <c r="W153" s="52">
        <f>RES_hhdet_in!W153-RES_hhdet_in_new!W153</f>
        <v>0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0</v>
      </c>
      <c r="M154" s="52">
        <f>RES_hhdet_in!M154-RES_hhdet_in_new!M154</f>
        <v>0</v>
      </c>
      <c r="N154" s="52">
        <f>RES_hhdet_in!N154-RES_hhdet_in_new!N154</f>
        <v>0</v>
      </c>
      <c r="O154" s="52">
        <f>RES_hhdet_in!O154-RES_hhdet_in_new!O154</f>
        <v>0</v>
      </c>
      <c r="P154" s="52">
        <f>RES_hhdet_in!P154-RES_hhdet_in_new!P154</f>
        <v>0</v>
      </c>
      <c r="Q154" s="52">
        <f>RES_hhdet_in!Q154-RES_hhdet_in_new!Q154</f>
        <v>0</v>
      </c>
      <c r="R154" s="52">
        <f>RES_hhdet_in!R154-RES_hhdet_in_new!R154</f>
        <v>0</v>
      </c>
      <c r="S154" s="52">
        <f>RES_hhdet_in!S154-RES_hhdet_in_new!S154</f>
        <v>0</v>
      </c>
      <c r="T154" s="52">
        <f>RES_hhdet_in!T154-RES_hhdet_in_new!T154</f>
        <v>0</v>
      </c>
      <c r="U154" s="52">
        <f>RES_hhdet_in!U154-RES_hhdet_in_new!U154</f>
        <v>0</v>
      </c>
      <c r="V154" s="52">
        <f>RES_hhdet_in!V154-RES_hhdet_in_new!V154</f>
        <v>0</v>
      </c>
      <c r="W154" s="52">
        <f>RES_hhdet_in!W154-RES_hhdet_in_new!W154</f>
        <v>0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6527</v>
      </c>
      <c r="D163" s="52">
        <v>571</v>
      </c>
      <c r="E163" s="52">
        <v>0</v>
      </c>
      <c r="F163" s="52">
        <v>1</v>
      </c>
      <c r="G163" s="52">
        <v>0</v>
      </c>
      <c r="H163" s="52">
        <v>11874</v>
      </c>
      <c r="I163" s="52">
        <v>26642</v>
      </c>
      <c r="J163" s="52">
        <v>38466</v>
      </c>
      <c r="K163" s="52">
        <v>35823</v>
      </c>
      <c r="L163" s="52">
        <v>31213</v>
      </c>
      <c r="M163" s="52">
        <v>24533</v>
      </c>
      <c r="N163" s="52">
        <v>17719</v>
      </c>
      <c r="O163" s="52">
        <v>13650</v>
      </c>
      <c r="P163" s="52">
        <v>0</v>
      </c>
      <c r="Q163" s="52">
        <v>0</v>
      </c>
      <c r="R163" s="52">
        <v>2</v>
      </c>
      <c r="S163" s="52">
        <v>0</v>
      </c>
      <c r="T163" s="52">
        <v>7701</v>
      </c>
      <c r="U163" s="52">
        <v>14725</v>
      </c>
      <c r="V163" s="52">
        <v>13537</v>
      </c>
      <c r="W163" s="52">
        <v>21000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10785</v>
      </c>
      <c r="D165" s="52">
        <v>11726</v>
      </c>
      <c r="E165" s="52">
        <v>1678</v>
      </c>
      <c r="F165" s="52">
        <v>111</v>
      </c>
      <c r="G165" s="52">
        <v>0</v>
      </c>
      <c r="H165" s="52">
        <v>13</v>
      </c>
      <c r="I165" s="52">
        <v>4889</v>
      </c>
      <c r="J165" s="52">
        <v>12893</v>
      </c>
      <c r="K165" s="52">
        <v>21412</v>
      </c>
      <c r="L165" s="52">
        <v>31638</v>
      </c>
      <c r="M165" s="52">
        <v>26582</v>
      </c>
      <c r="N165" s="52">
        <v>28163</v>
      </c>
      <c r="O165" s="52">
        <v>13334</v>
      </c>
      <c r="P165" s="52">
        <v>18673</v>
      </c>
      <c r="Q165" s="52">
        <v>3097</v>
      </c>
      <c r="R165" s="52">
        <v>11</v>
      </c>
      <c r="S165" s="52">
        <v>19106</v>
      </c>
      <c r="T165" s="52">
        <v>40089</v>
      </c>
      <c r="U165" s="52">
        <v>45212</v>
      </c>
      <c r="V165" s="52">
        <v>48763</v>
      </c>
      <c r="W165" s="52">
        <v>38491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219</v>
      </c>
      <c r="D167" s="52">
        <f>RES_hhdet_in!D167-RES_hhdet_in_new!D167</f>
        <v>134</v>
      </c>
      <c r="E167" s="52">
        <f>RES_hhdet_in!E167-RES_hhdet_in_new!E167</f>
        <v>91</v>
      </c>
      <c r="F167" s="52">
        <f>RES_hhdet_in!F167-RES_hhdet_in_new!F167</f>
        <v>135</v>
      </c>
      <c r="G167" s="52">
        <f>RES_hhdet_in!G167-RES_hhdet_in_new!G167</f>
        <v>366</v>
      </c>
      <c r="H167" s="52">
        <f>RES_hhdet_in!H167-RES_hhdet_in_new!H167</f>
        <v>415</v>
      </c>
      <c r="I167" s="52">
        <f>RES_hhdet_in!I167-RES_hhdet_in_new!I167</f>
        <v>143</v>
      </c>
      <c r="J167" s="52">
        <f>RES_hhdet_in!J167-RES_hhdet_in_new!J167</f>
        <v>128</v>
      </c>
      <c r="K167" s="52">
        <f>RES_hhdet_in!K167-RES_hhdet_in_new!K167</f>
        <v>149</v>
      </c>
      <c r="L167" s="52">
        <f>RES_hhdet_in!L167-RES_hhdet_in_new!L167</f>
        <v>129</v>
      </c>
      <c r="M167" s="52">
        <f>RES_hhdet_in!M167-RES_hhdet_in_new!M167</f>
        <v>156</v>
      </c>
      <c r="N167" s="52">
        <f>RES_hhdet_in!N167-RES_hhdet_in_new!N167</f>
        <v>120</v>
      </c>
      <c r="O167" s="52">
        <f>RES_hhdet_in!O167-RES_hhdet_in_new!O167</f>
        <v>136</v>
      </c>
      <c r="P167" s="52">
        <f>RES_hhdet_in!P167-RES_hhdet_in_new!P167</f>
        <v>79</v>
      </c>
      <c r="Q167" s="52">
        <f>RES_hhdet_in!Q167-RES_hhdet_in_new!Q167</f>
        <v>24</v>
      </c>
      <c r="R167" s="52">
        <f>RES_hhdet_in!R167-RES_hhdet_in_new!R167</f>
        <v>25</v>
      </c>
      <c r="S167" s="52">
        <f>RES_hhdet_in!S167-RES_hhdet_in_new!S167</f>
        <v>63</v>
      </c>
      <c r="T167" s="52">
        <f>RES_hhdet_in!T167-RES_hhdet_in_new!T167</f>
        <v>90</v>
      </c>
      <c r="U167" s="52">
        <f>RES_hhdet_in!U167-RES_hhdet_in_new!U167</f>
        <v>120</v>
      </c>
      <c r="V167" s="52">
        <f>RES_hhdet_in!V167-RES_hhdet_in_new!V167</f>
        <v>83</v>
      </c>
      <c r="W167" s="52">
        <f>RES_hhdet_in!W167-RES_hhdet_in_new!W167</f>
        <v>77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1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40832</v>
      </c>
      <c r="D171" s="52">
        <f>RES_hhdet_in!D171-RES_hhdet_in_new!D171</f>
        <v>35042</v>
      </c>
      <c r="E171" s="52">
        <f>RES_hhdet_in!E171-RES_hhdet_in_new!E171</f>
        <v>16727</v>
      </c>
      <c r="F171" s="52">
        <f>RES_hhdet_in!F171-RES_hhdet_in_new!F171</f>
        <v>22793</v>
      </c>
      <c r="G171" s="52">
        <f>RES_hhdet_in!G171-RES_hhdet_in_new!G171</f>
        <v>57430</v>
      </c>
      <c r="H171" s="52">
        <f>RES_hhdet_in!H171-RES_hhdet_in_new!H171</f>
        <v>66544</v>
      </c>
      <c r="I171" s="52">
        <f>RES_hhdet_in!I171-RES_hhdet_in_new!I171</f>
        <v>34640</v>
      </c>
      <c r="J171" s="52">
        <f>RES_hhdet_in!J171-RES_hhdet_in_new!J171</f>
        <v>41248</v>
      </c>
      <c r="K171" s="52">
        <f>RES_hhdet_in!K171-RES_hhdet_in_new!K171</f>
        <v>40401</v>
      </c>
      <c r="L171" s="52">
        <f>RES_hhdet_in!L171-RES_hhdet_in_new!L171</f>
        <v>21136</v>
      </c>
      <c r="M171" s="52">
        <f>RES_hhdet_in!M171-RES_hhdet_in_new!M171</f>
        <v>29299</v>
      </c>
      <c r="N171" s="52">
        <f>RES_hhdet_in!N171-RES_hhdet_in_new!N171</f>
        <v>29588</v>
      </c>
      <c r="O171" s="52">
        <f>RES_hhdet_in!O171-RES_hhdet_in_new!O171</f>
        <v>32290</v>
      </c>
      <c r="P171" s="52">
        <f>RES_hhdet_in!P171-RES_hhdet_in_new!P171</f>
        <v>30109</v>
      </c>
      <c r="Q171" s="52">
        <f>RES_hhdet_in!Q171-RES_hhdet_in_new!Q171</f>
        <v>29354</v>
      </c>
      <c r="R171" s="52">
        <f>RES_hhdet_in!R171-RES_hhdet_in_new!R171</f>
        <v>35023</v>
      </c>
      <c r="S171" s="52">
        <f>RES_hhdet_in!S171-RES_hhdet_in_new!S171</f>
        <v>35273</v>
      </c>
      <c r="T171" s="52">
        <f>RES_hhdet_in!T171-RES_hhdet_in_new!T171</f>
        <v>33229</v>
      </c>
      <c r="U171" s="52">
        <f>RES_hhdet_in!U171-RES_hhdet_in_new!U171</f>
        <v>35335</v>
      </c>
      <c r="V171" s="52">
        <f>RES_hhdet_in!V171-RES_hhdet_in_new!V171</f>
        <v>29896</v>
      </c>
      <c r="W171" s="52">
        <f>RES_hhdet_in!W171-RES_hhdet_in_new!W171</f>
        <v>28939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13704</v>
      </c>
      <c r="M172" s="52">
        <f>RES_hhdet_in!M172-RES_hhdet_in_new!M172</f>
        <v>2220</v>
      </c>
      <c r="N172" s="52">
        <f>RES_hhdet_in!N172-RES_hhdet_in_new!N172</f>
        <v>1194</v>
      </c>
      <c r="O172" s="52">
        <f>RES_hhdet_in!O172-RES_hhdet_in_new!O172</f>
        <v>3112</v>
      </c>
      <c r="P172" s="52">
        <f>RES_hhdet_in!P172-RES_hhdet_in_new!P172</f>
        <v>2653</v>
      </c>
      <c r="Q172" s="52">
        <f>RES_hhdet_in!Q172-RES_hhdet_in_new!Q172</f>
        <v>1378</v>
      </c>
      <c r="R172" s="52">
        <f>RES_hhdet_in!R172-RES_hhdet_in_new!R172</f>
        <v>3931</v>
      </c>
      <c r="S172" s="52">
        <f>RES_hhdet_in!S172-RES_hhdet_in_new!S172</f>
        <v>5517</v>
      </c>
      <c r="T172" s="52">
        <f>RES_hhdet_in!T172-RES_hhdet_in_new!T172</f>
        <v>6186</v>
      </c>
      <c r="U172" s="52">
        <f>RES_hhdet_in!U172-RES_hhdet_in_new!U172</f>
        <v>3643</v>
      </c>
      <c r="V172" s="52">
        <f>RES_hhdet_in!V172-RES_hhdet_in_new!V172</f>
        <v>2047</v>
      </c>
      <c r="W172" s="52">
        <f>RES_hhdet_in!W172-RES_hhdet_in_new!W172</f>
        <v>2736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5230</v>
      </c>
      <c r="D176" s="52">
        <v>8805</v>
      </c>
      <c r="E176" s="52">
        <v>3181</v>
      </c>
      <c r="F176" s="52">
        <v>3081</v>
      </c>
      <c r="G176" s="52">
        <v>5487</v>
      </c>
      <c r="H176" s="52">
        <v>5969</v>
      </c>
      <c r="I176" s="52">
        <v>2976</v>
      </c>
      <c r="J176" s="52">
        <v>5990</v>
      </c>
      <c r="K176" s="52">
        <v>6385</v>
      </c>
      <c r="L176" s="52">
        <v>5406</v>
      </c>
      <c r="M176" s="52">
        <v>4787</v>
      </c>
      <c r="N176" s="52">
        <v>3097</v>
      </c>
      <c r="O176" s="52">
        <v>4490</v>
      </c>
      <c r="P176" s="52">
        <v>4335</v>
      </c>
      <c r="Q176" s="52">
        <v>3411</v>
      </c>
      <c r="R176" s="52">
        <v>4458</v>
      </c>
      <c r="S176" s="52">
        <v>2890</v>
      </c>
      <c r="T176" s="52">
        <v>2363</v>
      </c>
      <c r="U176" s="52">
        <v>3049</v>
      </c>
      <c r="V176" s="52">
        <v>2514</v>
      </c>
      <c r="W176" s="52">
        <v>3572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35821</v>
      </c>
      <c r="D177" s="36">
        <v>26374</v>
      </c>
      <c r="E177" s="36">
        <v>13637</v>
      </c>
      <c r="F177" s="36">
        <v>19844</v>
      </c>
      <c r="G177" s="36">
        <v>52312</v>
      </c>
      <c r="H177" s="36">
        <v>60985</v>
      </c>
      <c r="I177" s="36">
        <v>31813</v>
      </c>
      <c r="J177" s="36">
        <v>35381</v>
      </c>
      <c r="K177" s="36">
        <v>34163</v>
      </c>
      <c r="L177" s="36">
        <v>29567</v>
      </c>
      <c r="M177" s="36">
        <v>26890</v>
      </c>
      <c r="N177" s="36">
        <v>27802</v>
      </c>
      <c r="O177" s="36">
        <v>31060</v>
      </c>
      <c r="P177" s="36">
        <v>28510</v>
      </c>
      <c r="Q177" s="36">
        <v>27353</v>
      </c>
      <c r="R177" s="36">
        <v>34506</v>
      </c>
      <c r="S177" s="36">
        <v>37966</v>
      </c>
      <c r="T177" s="36">
        <v>37144</v>
      </c>
      <c r="U177" s="36">
        <v>36041</v>
      </c>
      <c r="V177" s="36">
        <v>29511</v>
      </c>
      <c r="W177" s="36">
        <v>28183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2322</v>
      </c>
      <c r="I5" s="52">
        <v>806</v>
      </c>
      <c r="J5" s="52">
        <v>339</v>
      </c>
      <c r="K5" s="52">
        <v>6887</v>
      </c>
      <c r="L5" s="52">
        <v>31572</v>
      </c>
      <c r="M5" s="52">
        <v>43306</v>
      </c>
      <c r="N5" s="52">
        <v>42391</v>
      </c>
      <c r="O5" s="52">
        <v>24164</v>
      </c>
      <c r="P5" s="52">
        <v>0</v>
      </c>
      <c r="Q5" s="52">
        <v>6710</v>
      </c>
      <c r="R5" s="52">
        <v>23544</v>
      </c>
      <c r="S5" s="52">
        <v>21975</v>
      </c>
      <c r="T5" s="52">
        <v>0</v>
      </c>
      <c r="U5" s="52">
        <v>3078</v>
      </c>
      <c r="V5" s="52">
        <v>19124</v>
      </c>
      <c r="W5" s="52">
        <v>19927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3430</v>
      </c>
      <c r="Q8" s="52">
        <v>933</v>
      </c>
      <c r="R8" s="52">
        <v>8501</v>
      </c>
      <c r="S8" s="52">
        <v>12966</v>
      </c>
      <c r="T8" s="52">
        <v>12060</v>
      </c>
      <c r="U8" s="52">
        <v>9445</v>
      </c>
      <c r="V8" s="52">
        <v>16150</v>
      </c>
      <c r="W8" s="52">
        <v>21467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9</v>
      </c>
      <c r="I10" s="52">
        <v>10</v>
      </c>
      <c r="J10" s="52">
        <v>45</v>
      </c>
      <c r="K10" s="52">
        <v>237</v>
      </c>
      <c r="L10" s="52">
        <v>795</v>
      </c>
      <c r="M10" s="52">
        <v>912</v>
      </c>
      <c r="N10" s="52">
        <v>1559</v>
      </c>
      <c r="O10" s="52">
        <v>1999</v>
      </c>
      <c r="P10" s="52">
        <v>537</v>
      </c>
      <c r="Q10" s="52">
        <v>175</v>
      </c>
      <c r="R10" s="52">
        <v>592</v>
      </c>
      <c r="S10" s="52">
        <v>776</v>
      </c>
      <c r="T10" s="52">
        <v>2100</v>
      </c>
      <c r="U10" s="52">
        <v>1876</v>
      </c>
      <c r="V10" s="52">
        <v>2111</v>
      </c>
      <c r="W10" s="52">
        <v>2312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2</v>
      </c>
      <c r="Q11" s="52">
        <v>9</v>
      </c>
      <c r="R11" s="52">
        <v>24</v>
      </c>
      <c r="S11" s="52">
        <v>75</v>
      </c>
      <c r="T11" s="52">
        <v>74</v>
      </c>
      <c r="U11" s="52">
        <v>108</v>
      </c>
      <c r="V11" s="52">
        <v>105</v>
      </c>
      <c r="W11" s="52">
        <v>72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1043</v>
      </c>
      <c r="Q15" s="52">
        <v>10125</v>
      </c>
      <c r="R15" s="52">
        <v>29761</v>
      </c>
      <c r="S15" s="52">
        <v>39544</v>
      </c>
      <c r="T15" s="52">
        <v>26265</v>
      </c>
      <c r="U15" s="52">
        <v>32496</v>
      </c>
      <c r="V15" s="52">
        <v>38461</v>
      </c>
      <c r="W15" s="52">
        <v>28248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91</v>
      </c>
      <c r="Q16" s="52">
        <v>479</v>
      </c>
      <c r="R16" s="52">
        <v>3353</v>
      </c>
      <c r="S16" s="52">
        <v>6187</v>
      </c>
      <c r="T16" s="52">
        <v>4899</v>
      </c>
      <c r="U16" s="52">
        <v>3367</v>
      </c>
      <c r="V16" s="52">
        <v>2642</v>
      </c>
      <c r="W16" s="52">
        <v>2670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61</v>
      </c>
      <c r="Q20" s="52">
        <v>0</v>
      </c>
      <c r="R20" s="52">
        <v>31</v>
      </c>
      <c r="S20" s="52">
        <v>335</v>
      </c>
      <c r="T20" s="52">
        <v>5190</v>
      </c>
      <c r="U20" s="52">
        <v>4249</v>
      </c>
      <c r="V20" s="52">
        <v>4527</v>
      </c>
      <c r="W20" s="52">
        <v>4048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353</v>
      </c>
      <c r="Q21" s="52">
        <v>1935</v>
      </c>
      <c r="R21" s="52">
        <v>4021</v>
      </c>
      <c r="S21" s="52">
        <v>3141</v>
      </c>
      <c r="T21" s="52">
        <v>1489</v>
      </c>
      <c r="U21" s="52">
        <v>2540</v>
      </c>
      <c r="V21" s="52">
        <v>3167</v>
      </c>
      <c r="W21" s="52">
        <v>3450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2324</v>
      </c>
      <c r="Q22" s="36">
        <v>15523</v>
      </c>
      <c r="R22" s="36">
        <v>31079</v>
      </c>
      <c r="S22" s="36">
        <v>41136</v>
      </c>
      <c r="T22" s="36">
        <v>23341</v>
      </c>
      <c r="U22" s="36">
        <v>29976</v>
      </c>
      <c r="V22" s="36">
        <v>37082</v>
      </c>
      <c r="W22" s="36">
        <v>27147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3</v>
      </c>
      <c r="J26" s="52">
        <v>3</v>
      </c>
      <c r="K26" s="52">
        <v>33</v>
      </c>
      <c r="L26" s="52">
        <v>67</v>
      </c>
      <c r="M26" s="52">
        <v>147</v>
      </c>
      <c r="N26" s="52">
        <v>89</v>
      </c>
      <c r="O26" s="52">
        <v>266</v>
      </c>
      <c r="P26" s="52">
        <v>290</v>
      </c>
      <c r="Q26" s="52">
        <v>223</v>
      </c>
      <c r="R26" s="52">
        <v>8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99</v>
      </c>
      <c r="Q29" s="52">
        <v>135</v>
      </c>
      <c r="R29" s="52">
        <v>133</v>
      </c>
      <c r="S29" s="52">
        <v>13</v>
      </c>
      <c r="T29" s="52">
        <v>28</v>
      </c>
      <c r="U29" s="52">
        <v>26</v>
      </c>
      <c r="V29" s="52">
        <v>36</v>
      </c>
      <c r="W29" s="52">
        <v>35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136</v>
      </c>
      <c r="Q35" s="52">
        <v>187</v>
      </c>
      <c r="R35" s="52">
        <v>56</v>
      </c>
      <c r="S35" s="52">
        <v>63</v>
      </c>
      <c r="T35" s="52">
        <v>89</v>
      </c>
      <c r="U35" s="52">
        <v>94</v>
      </c>
      <c r="V35" s="52">
        <v>144</v>
      </c>
      <c r="W35" s="52">
        <v>274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11</v>
      </c>
      <c r="Q36" s="52">
        <v>7</v>
      </c>
      <c r="R36" s="52">
        <v>7</v>
      </c>
      <c r="S36" s="52">
        <v>10</v>
      </c>
      <c r="T36" s="52">
        <v>16</v>
      </c>
      <c r="U36" s="52">
        <v>8</v>
      </c>
      <c r="V36" s="52">
        <v>8</v>
      </c>
      <c r="W36" s="52">
        <v>19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18</v>
      </c>
      <c r="Q40" s="52">
        <v>22</v>
      </c>
      <c r="R40" s="52">
        <v>7</v>
      </c>
      <c r="S40" s="52">
        <v>3</v>
      </c>
      <c r="T40" s="52">
        <v>6</v>
      </c>
      <c r="U40" s="52">
        <v>8</v>
      </c>
      <c r="V40" s="52">
        <v>8</v>
      </c>
      <c r="W40" s="52">
        <v>28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128</v>
      </c>
      <c r="Q41" s="36">
        <v>176</v>
      </c>
      <c r="R41" s="36">
        <v>56</v>
      </c>
      <c r="S41" s="36">
        <v>65</v>
      </c>
      <c r="T41" s="36">
        <v>97</v>
      </c>
      <c r="U41" s="36">
        <v>100</v>
      </c>
      <c r="V41" s="36">
        <v>140</v>
      </c>
      <c r="W41" s="36">
        <v>267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2625</v>
      </c>
      <c r="I64" s="52">
        <v>5425</v>
      </c>
      <c r="J64" s="52">
        <v>5829</v>
      </c>
      <c r="K64" s="52">
        <v>6288</v>
      </c>
      <c r="L64" s="52">
        <v>1601</v>
      </c>
      <c r="M64" s="52">
        <v>1145</v>
      </c>
      <c r="N64" s="52">
        <v>130</v>
      </c>
      <c r="O64" s="52">
        <v>2219</v>
      </c>
      <c r="P64" s="52">
        <v>7967</v>
      </c>
      <c r="Q64" s="52">
        <v>14424</v>
      </c>
      <c r="R64" s="52">
        <v>19546</v>
      </c>
      <c r="S64" s="52">
        <v>24143</v>
      </c>
      <c r="T64" s="52">
        <v>27510</v>
      </c>
      <c r="U64" s="52">
        <v>28387</v>
      </c>
      <c r="V64" s="52">
        <v>30643</v>
      </c>
      <c r="W64" s="52">
        <v>33237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1691</v>
      </c>
      <c r="Q67" s="52">
        <v>4269</v>
      </c>
      <c r="R67" s="52">
        <v>11330</v>
      </c>
      <c r="S67" s="52">
        <v>10656</v>
      </c>
      <c r="T67" s="52">
        <v>13270</v>
      </c>
      <c r="U67" s="52">
        <v>16683</v>
      </c>
      <c r="V67" s="52">
        <v>19245</v>
      </c>
      <c r="W67" s="52">
        <v>23416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927</v>
      </c>
      <c r="I69" s="52">
        <v>2056</v>
      </c>
      <c r="J69" s="52">
        <v>2085</v>
      </c>
      <c r="K69" s="52">
        <v>2034</v>
      </c>
      <c r="L69" s="52">
        <v>436</v>
      </c>
      <c r="M69" s="52">
        <v>388</v>
      </c>
      <c r="N69" s="52">
        <v>133</v>
      </c>
      <c r="O69" s="52">
        <v>1483</v>
      </c>
      <c r="P69" s="52">
        <v>5758</v>
      </c>
      <c r="Q69" s="52">
        <v>12516</v>
      </c>
      <c r="R69" s="52">
        <v>13181</v>
      </c>
      <c r="S69" s="52">
        <v>12463</v>
      </c>
      <c r="T69" s="52">
        <v>14720</v>
      </c>
      <c r="U69" s="52">
        <v>14580</v>
      </c>
      <c r="V69" s="52">
        <v>15551</v>
      </c>
      <c r="W69" s="52">
        <v>12834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11</v>
      </c>
      <c r="M70" s="52">
        <v>3</v>
      </c>
      <c r="N70" s="52">
        <v>1</v>
      </c>
      <c r="O70" s="52">
        <v>0</v>
      </c>
      <c r="P70" s="52">
        <v>4</v>
      </c>
      <c r="Q70" s="52">
        <v>23</v>
      </c>
      <c r="R70" s="52">
        <v>9</v>
      </c>
      <c r="S70" s="52">
        <v>2</v>
      </c>
      <c r="T70" s="52">
        <v>17</v>
      </c>
      <c r="U70" s="52">
        <v>17</v>
      </c>
      <c r="V70" s="52">
        <v>12</v>
      </c>
      <c r="W70" s="52">
        <v>15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2089</v>
      </c>
      <c r="Q73" s="52">
        <v>3356</v>
      </c>
      <c r="R73" s="52">
        <v>6754</v>
      </c>
      <c r="S73" s="52">
        <v>11015</v>
      </c>
      <c r="T73" s="52">
        <v>11681</v>
      </c>
      <c r="U73" s="52">
        <v>14342</v>
      </c>
      <c r="V73" s="52">
        <v>17182</v>
      </c>
      <c r="W73" s="52">
        <v>23564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185</v>
      </c>
      <c r="Q74" s="52">
        <v>158</v>
      </c>
      <c r="R74" s="52">
        <v>758</v>
      </c>
      <c r="S74" s="52">
        <v>1725</v>
      </c>
      <c r="T74" s="52">
        <v>2166</v>
      </c>
      <c r="U74" s="52">
        <v>1481</v>
      </c>
      <c r="V74" s="52">
        <v>1177</v>
      </c>
      <c r="W74" s="52">
        <v>2227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2367</v>
      </c>
      <c r="Q78" s="52">
        <v>4081</v>
      </c>
      <c r="R78" s="52">
        <v>6646</v>
      </c>
      <c r="S78" s="52">
        <v>7397</v>
      </c>
      <c r="T78" s="52">
        <v>9333</v>
      </c>
      <c r="U78" s="52">
        <v>9716</v>
      </c>
      <c r="V78" s="52">
        <v>10446</v>
      </c>
      <c r="W78" s="52">
        <v>9781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4308</v>
      </c>
      <c r="Q79" s="36">
        <v>10493</v>
      </c>
      <c r="R79" s="36">
        <v>13927</v>
      </c>
      <c r="S79" s="36">
        <v>18253</v>
      </c>
      <c r="T79" s="36">
        <v>19608</v>
      </c>
      <c r="U79" s="36">
        <v>22722</v>
      </c>
      <c r="V79" s="36">
        <v>27398</v>
      </c>
      <c r="W79" s="36">
        <v>34643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16877</v>
      </c>
      <c r="I83" s="52">
        <v>45154</v>
      </c>
      <c r="J83" s="52">
        <v>47807</v>
      </c>
      <c r="K83" s="52">
        <v>51367</v>
      </c>
      <c r="L83" s="52">
        <v>72646</v>
      </c>
      <c r="M83" s="52">
        <v>65273</v>
      </c>
      <c r="N83" s="52">
        <v>167162</v>
      </c>
      <c r="O83" s="52">
        <v>142637</v>
      </c>
      <c r="P83" s="52">
        <v>117589</v>
      </c>
      <c r="Q83" s="52">
        <v>191199</v>
      </c>
      <c r="R83" s="52">
        <v>94090</v>
      </c>
      <c r="S83" s="52">
        <v>105779</v>
      </c>
      <c r="T83" s="52">
        <v>153873</v>
      </c>
      <c r="U83" s="52">
        <v>111650</v>
      </c>
      <c r="V83" s="52">
        <v>130266</v>
      </c>
      <c r="W83" s="52">
        <v>90684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38778</v>
      </c>
      <c r="Q86" s="52">
        <v>61071</v>
      </c>
      <c r="R86" s="52">
        <v>113394</v>
      </c>
      <c r="S86" s="52">
        <v>60188</v>
      </c>
      <c r="T86" s="52">
        <v>86823</v>
      </c>
      <c r="U86" s="52">
        <v>108174</v>
      </c>
      <c r="V86" s="52">
        <v>115779</v>
      </c>
      <c r="W86" s="52">
        <v>125534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335</v>
      </c>
      <c r="I88" s="52">
        <v>1099</v>
      </c>
      <c r="J88" s="52">
        <v>4013</v>
      </c>
      <c r="K88" s="52">
        <v>4487</v>
      </c>
      <c r="L88" s="52">
        <v>6691</v>
      </c>
      <c r="M88" s="52">
        <v>7425</v>
      </c>
      <c r="N88" s="52">
        <v>13597</v>
      </c>
      <c r="O88" s="52">
        <v>14880</v>
      </c>
      <c r="P88" s="52">
        <v>2759</v>
      </c>
      <c r="Q88" s="52">
        <v>7068</v>
      </c>
      <c r="R88" s="52">
        <v>6888</v>
      </c>
      <c r="S88" s="52">
        <v>11861</v>
      </c>
      <c r="T88" s="52">
        <v>13969</v>
      </c>
      <c r="U88" s="52">
        <v>13382</v>
      </c>
      <c r="V88" s="52">
        <v>13395</v>
      </c>
      <c r="W88" s="52">
        <v>9411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36</v>
      </c>
      <c r="M89" s="52">
        <v>13</v>
      </c>
      <c r="N89" s="52">
        <v>16</v>
      </c>
      <c r="O89" s="52">
        <v>24</v>
      </c>
      <c r="P89" s="52">
        <v>1</v>
      </c>
      <c r="Q89" s="52">
        <v>0</v>
      </c>
      <c r="R89" s="52">
        <v>0</v>
      </c>
      <c r="S89" s="52">
        <v>0</v>
      </c>
      <c r="T89" s="52">
        <v>0</v>
      </c>
      <c r="U89" s="52">
        <v>1</v>
      </c>
      <c r="V89" s="52">
        <v>34</v>
      </c>
      <c r="W89" s="52">
        <v>1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180</v>
      </c>
      <c r="Q92" s="52">
        <v>143</v>
      </c>
      <c r="R92" s="52">
        <v>95</v>
      </c>
      <c r="S92" s="52">
        <v>272</v>
      </c>
      <c r="T92" s="52">
        <v>559</v>
      </c>
      <c r="U92" s="52">
        <v>680</v>
      </c>
      <c r="V92" s="52">
        <v>707</v>
      </c>
      <c r="W92" s="52">
        <v>532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1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65414</v>
      </c>
      <c r="Q96" s="52">
        <v>164196</v>
      </c>
      <c r="R96" s="52">
        <v>124045</v>
      </c>
      <c r="S96" s="52">
        <v>144801</v>
      </c>
      <c r="T96" s="52">
        <v>197481</v>
      </c>
      <c r="U96" s="52">
        <v>194181</v>
      </c>
      <c r="V96" s="52">
        <v>243518</v>
      </c>
      <c r="W96" s="52">
        <v>193840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5771</v>
      </c>
      <c r="Q97" s="52">
        <v>7715</v>
      </c>
      <c r="R97" s="52">
        <v>13951</v>
      </c>
      <c r="S97" s="52">
        <v>22667</v>
      </c>
      <c r="T97" s="52">
        <v>36764</v>
      </c>
      <c r="U97" s="52">
        <v>20065</v>
      </c>
      <c r="V97" s="52">
        <v>16737</v>
      </c>
      <c r="W97" s="52">
        <v>18352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12562</v>
      </c>
      <c r="Q101" s="52">
        <v>30941</v>
      </c>
      <c r="R101" s="52">
        <v>34609</v>
      </c>
      <c r="S101" s="52">
        <v>34570</v>
      </c>
      <c r="T101" s="52">
        <v>36490</v>
      </c>
      <c r="U101" s="52">
        <v>37535</v>
      </c>
      <c r="V101" s="52">
        <v>38976</v>
      </c>
      <c r="W101" s="52">
        <v>44237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8178</v>
      </c>
      <c r="Q102" s="52">
        <v>16194</v>
      </c>
      <c r="R102" s="52">
        <v>12837</v>
      </c>
      <c r="S102" s="52">
        <v>10558</v>
      </c>
      <c r="T102" s="52">
        <v>13275</v>
      </c>
      <c r="U102" s="52">
        <v>15839</v>
      </c>
      <c r="V102" s="52">
        <v>19744</v>
      </c>
      <c r="W102" s="52">
        <v>21421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53829</v>
      </c>
      <c r="Q103" s="36">
        <v>129871</v>
      </c>
      <c r="R103" s="36">
        <v>99233</v>
      </c>
      <c r="S103" s="36">
        <v>138478</v>
      </c>
      <c r="T103" s="36">
        <v>207990</v>
      </c>
      <c r="U103" s="36">
        <v>187071</v>
      </c>
      <c r="V103" s="36">
        <v>231105</v>
      </c>
      <c r="W103" s="36">
        <v>168510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8178</v>
      </c>
      <c r="I126" s="52">
        <v>16493</v>
      </c>
      <c r="J126" s="52">
        <v>17973</v>
      </c>
      <c r="K126" s="52">
        <v>33476</v>
      </c>
      <c r="L126" s="52">
        <v>32882</v>
      </c>
      <c r="M126" s="52">
        <v>48805</v>
      </c>
      <c r="N126" s="52">
        <v>70700</v>
      </c>
      <c r="O126" s="52">
        <v>83696</v>
      </c>
      <c r="P126" s="52">
        <v>40583</v>
      </c>
      <c r="Q126" s="52">
        <v>53875</v>
      </c>
      <c r="R126" s="52">
        <v>36321</v>
      </c>
      <c r="S126" s="52">
        <v>42414</v>
      </c>
      <c r="T126" s="52">
        <v>30006</v>
      </c>
      <c r="U126" s="52">
        <v>38678</v>
      </c>
      <c r="V126" s="52">
        <v>41127</v>
      </c>
      <c r="W126" s="52">
        <v>55533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18103</v>
      </c>
      <c r="Q129" s="52">
        <v>20218</v>
      </c>
      <c r="R129" s="52">
        <v>34143</v>
      </c>
      <c r="S129" s="52">
        <v>24575</v>
      </c>
      <c r="T129" s="52">
        <v>31785</v>
      </c>
      <c r="U129" s="52">
        <v>35595</v>
      </c>
      <c r="V129" s="52">
        <v>44572</v>
      </c>
      <c r="W129" s="52">
        <v>50975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7508</v>
      </c>
      <c r="I131" s="52">
        <v>11743</v>
      </c>
      <c r="J131" s="52">
        <v>16711</v>
      </c>
      <c r="K131" s="52">
        <v>30794</v>
      </c>
      <c r="L131" s="52">
        <v>33398</v>
      </c>
      <c r="M131" s="52">
        <v>48545</v>
      </c>
      <c r="N131" s="52">
        <v>68328</v>
      </c>
      <c r="O131" s="52">
        <v>77754</v>
      </c>
      <c r="P131" s="52">
        <v>34779</v>
      </c>
      <c r="Q131" s="52">
        <v>55262</v>
      </c>
      <c r="R131" s="52">
        <v>35607</v>
      </c>
      <c r="S131" s="52">
        <v>42386</v>
      </c>
      <c r="T131" s="52">
        <v>25163</v>
      </c>
      <c r="U131" s="52">
        <v>35594</v>
      </c>
      <c r="V131" s="52">
        <v>41359</v>
      </c>
      <c r="W131" s="52">
        <v>57885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335</v>
      </c>
      <c r="M132" s="52">
        <v>27</v>
      </c>
      <c r="N132" s="52">
        <v>24</v>
      </c>
      <c r="O132" s="52">
        <v>45</v>
      </c>
      <c r="P132" s="52">
        <v>36</v>
      </c>
      <c r="Q132" s="52">
        <v>87</v>
      </c>
      <c r="R132" s="52">
        <v>0</v>
      </c>
      <c r="S132" s="52">
        <v>0</v>
      </c>
      <c r="T132" s="52">
        <v>0</v>
      </c>
      <c r="U132" s="52">
        <v>30</v>
      </c>
      <c r="V132" s="52">
        <v>8</v>
      </c>
      <c r="W132" s="52">
        <v>64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2511</v>
      </c>
      <c r="Q135" s="52">
        <v>698</v>
      </c>
      <c r="R135" s="52">
        <v>1747</v>
      </c>
      <c r="S135" s="52">
        <v>1707</v>
      </c>
      <c r="T135" s="52">
        <v>5611</v>
      </c>
      <c r="U135" s="52">
        <v>5671</v>
      </c>
      <c r="V135" s="52">
        <v>4024</v>
      </c>
      <c r="W135" s="52">
        <v>2432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225</v>
      </c>
      <c r="Q136" s="52">
        <v>35</v>
      </c>
      <c r="R136" s="52">
        <v>197</v>
      </c>
      <c r="S136" s="52">
        <v>268</v>
      </c>
      <c r="T136" s="52">
        <v>1045</v>
      </c>
      <c r="U136" s="52">
        <v>590</v>
      </c>
      <c r="V136" s="52">
        <v>277</v>
      </c>
      <c r="W136" s="52">
        <v>230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3831</v>
      </c>
      <c r="Q140" s="52">
        <v>6615</v>
      </c>
      <c r="R140" s="52">
        <v>7413</v>
      </c>
      <c r="S140" s="52">
        <v>6118</v>
      </c>
      <c r="T140" s="52">
        <v>5016</v>
      </c>
      <c r="U140" s="52">
        <v>8007</v>
      </c>
      <c r="V140" s="52">
        <v>8590</v>
      </c>
      <c r="W140" s="52">
        <v>13036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25232</v>
      </c>
      <c r="Q141" s="36">
        <v>52991</v>
      </c>
      <c r="R141" s="36">
        <v>57324</v>
      </c>
      <c r="S141" s="36">
        <v>80220</v>
      </c>
      <c r="T141" s="36">
        <v>78518</v>
      </c>
      <c r="U141" s="36">
        <v>94666</v>
      </c>
      <c r="V141" s="36">
        <v>100518</v>
      </c>
      <c r="W141" s="36">
        <v>102645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3266</v>
      </c>
      <c r="I163" s="52">
        <v>13753</v>
      </c>
      <c r="J163" s="52">
        <v>26277</v>
      </c>
      <c r="K163" s="52">
        <v>29785</v>
      </c>
      <c r="L163" s="52">
        <v>28845</v>
      </c>
      <c r="M163" s="52">
        <v>25559</v>
      </c>
      <c r="N163" s="52">
        <v>25136</v>
      </c>
      <c r="O163" s="52">
        <v>19631</v>
      </c>
      <c r="P163" s="52">
        <v>0</v>
      </c>
      <c r="Q163" s="52">
        <v>0</v>
      </c>
      <c r="R163" s="52">
        <v>3</v>
      </c>
      <c r="S163" s="52">
        <v>0</v>
      </c>
      <c r="T163" s="52">
        <v>13007</v>
      </c>
      <c r="U163" s="52">
        <v>23285</v>
      </c>
      <c r="V163" s="52">
        <v>22246</v>
      </c>
      <c r="W163" s="52">
        <v>32160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6006</v>
      </c>
      <c r="Q165" s="52">
        <v>1731</v>
      </c>
      <c r="R165" s="52">
        <v>12</v>
      </c>
      <c r="S165" s="52">
        <v>16359</v>
      </c>
      <c r="T165" s="52">
        <v>39986</v>
      </c>
      <c r="U165" s="52">
        <v>46312</v>
      </c>
      <c r="V165" s="52">
        <v>53008</v>
      </c>
      <c r="W165" s="52">
        <v>48671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27</v>
      </c>
      <c r="Q167" s="52">
        <v>15</v>
      </c>
      <c r="R167" s="52">
        <v>20</v>
      </c>
      <c r="S167" s="52">
        <v>57</v>
      </c>
      <c r="T167" s="52">
        <v>97</v>
      </c>
      <c r="U167" s="52">
        <v>145</v>
      </c>
      <c r="V167" s="52">
        <v>107</v>
      </c>
      <c r="W167" s="52">
        <v>105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9866</v>
      </c>
      <c r="Q171" s="52">
        <v>16762</v>
      </c>
      <c r="R171" s="52">
        <v>26047</v>
      </c>
      <c r="S171" s="52">
        <v>30252</v>
      </c>
      <c r="T171" s="52">
        <v>34734</v>
      </c>
      <c r="U171" s="52">
        <v>41603</v>
      </c>
      <c r="V171" s="52">
        <v>37634</v>
      </c>
      <c r="W171" s="52">
        <v>39108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865</v>
      </c>
      <c r="Q172" s="52">
        <v>792</v>
      </c>
      <c r="R172" s="52">
        <v>2927</v>
      </c>
      <c r="S172" s="52">
        <v>4738</v>
      </c>
      <c r="T172" s="52">
        <v>6474</v>
      </c>
      <c r="U172" s="52">
        <v>4296</v>
      </c>
      <c r="V172" s="52">
        <v>2583</v>
      </c>
      <c r="W172" s="52">
        <v>3699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1420</v>
      </c>
      <c r="Q176" s="52">
        <v>1954</v>
      </c>
      <c r="R176" s="52">
        <v>3322</v>
      </c>
      <c r="S176" s="52">
        <v>2487</v>
      </c>
      <c r="T176" s="52">
        <v>2482</v>
      </c>
      <c r="U176" s="52">
        <v>3597</v>
      </c>
      <c r="V176" s="52">
        <v>3173</v>
      </c>
      <c r="W176" s="52">
        <v>4830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9338</v>
      </c>
      <c r="Q177" s="36">
        <v>15622</v>
      </c>
      <c r="R177" s="36">
        <v>25668</v>
      </c>
      <c r="S177" s="36">
        <v>32563</v>
      </c>
      <c r="T177" s="36">
        <v>38819</v>
      </c>
      <c r="U177" s="36">
        <v>42439</v>
      </c>
      <c r="V177" s="36">
        <v>37154</v>
      </c>
      <c r="W177" s="36">
        <v>38085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311.88097423997675</v>
      </c>
      <c r="C3" s="117">
        <f t="shared" si="0"/>
        <v>223.79206377648666</v>
      </c>
      <c r="D3" s="117">
        <f t="shared" si="0"/>
        <v>358.66010516071668</v>
      </c>
      <c r="E3" s="117">
        <f t="shared" si="0"/>
        <v>411.55777159857513</v>
      </c>
      <c r="F3" s="117">
        <f t="shared" si="0"/>
        <v>329.68979548106353</v>
      </c>
      <c r="G3" s="117">
        <f t="shared" si="0"/>
        <v>307.53331893279233</v>
      </c>
      <c r="H3" s="117">
        <f t="shared" si="0"/>
        <v>321.83061641983943</v>
      </c>
      <c r="I3" s="117">
        <f t="shared" si="0"/>
        <v>278.10158110841672</v>
      </c>
      <c r="J3" s="117">
        <f t="shared" si="0"/>
        <v>261.68927902502639</v>
      </c>
      <c r="K3" s="117">
        <f t="shared" si="0"/>
        <v>196.87725499805725</v>
      </c>
      <c r="L3" s="117">
        <f t="shared" si="0"/>
        <v>252.1146954885362</v>
      </c>
      <c r="M3" s="117">
        <f t="shared" si="0"/>
        <v>304.62896907055438</v>
      </c>
      <c r="N3" s="117">
        <f t="shared" si="0"/>
        <v>293.63669142134637</v>
      </c>
      <c r="O3" s="117">
        <f t="shared" si="0"/>
        <v>246.26292675960278</v>
      </c>
      <c r="P3" s="117">
        <f t="shared" si="0"/>
        <v>183.37155652246014</v>
      </c>
      <c r="Q3" s="117">
        <f t="shared" si="0"/>
        <v>187.29789413306892</v>
      </c>
      <c r="R3" s="117">
        <f t="shared" ref="R3:V3" si="1">R4+R7+R9+R19</f>
        <v>205.10418645644853</v>
      </c>
      <c r="S3" s="117">
        <f t="shared" si="1"/>
        <v>214.02481768582422</v>
      </c>
      <c r="T3" s="117">
        <f t="shared" si="1"/>
        <v>163.09129060142894</v>
      </c>
      <c r="U3" s="117">
        <f t="shared" si="1"/>
        <v>145.59213825845262</v>
      </c>
      <c r="V3" s="117">
        <f t="shared" si="1"/>
        <v>143.04595308850134</v>
      </c>
      <c r="W3" s="117">
        <f t="shared" ref="W3" si="2">W4+W7+W9+W19</f>
        <v>184.09048202261329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230.93312296332672</v>
      </c>
      <c r="C4" s="122">
        <f t="shared" si="3"/>
        <v>149.38247054244718</v>
      </c>
      <c r="D4" s="122">
        <f t="shared" si="3"/>
        <v>274.58411129636102</v>
      </c>
      <c r="E4" s="122">
        <f t="shared" si="3"/>
        <v>326.26977208458152</v>
      </c>
      <c r="F4" s="122">
        <f t="shared" si="3"/>
        <v>245.90271622894591</v>
      </c>
      <c r="G4" s="122">
        <f t="shared" si="3"/>
        <v>222.55706165365464</v>
      </c>
      <c r="H4" s="122">
        <f t="shared" si="3"/>
        <v>238.59713417415594</v>
      </c>
      <c r="I4" s="122">
        <f t="shared" si="3"/>
        <v>201.30535275497439</v>
      </c>
      <c r="J4" s="122">
        <f t="shared" si="3"/>
        <v>187.17278222391758</v>
      </c>
      <c r="K4" s="122">
        <f t="shared" si="3"/>
        <v>128.88037433963436</v>
      </c>
      <c r="L4" s="122">
        <f t="shared" si="3"/>
        <v>180.70049927654532</v>
      </c>
      <c r="M4" s="122">
        <f t="shared" si="3"/>
        <v>227.02620999988034</v>
      </c>
      <c r="N4" s="122">
        <f t="shared" si="3"/>
        <v>220.08350352258077</v>
      </c>
      <c r="O4" s="122">
        <f t="shared" si="3"/>
        <v>179.97665560734967</v>
      </c>
      <c r="P4" s="122">
        <f t="shared" si="3"/>
        <v>125.39950997323176</v>
      </c>
      <c r="Q4" s="122">
        <f t="shared" si="3"/>
        <v>130.00266740496866</v>
      </c>
      <c r="R4" s="122">
        <f t="shared" ref="R4:V4" si="4">SUM(R5:R6)</f>
        <v>146.69161903208811</v>
      </c>
      <c r="S4" s="122">
        <f t="shared" si="4"/>
        <v>154.58136797949149</v>
      </c>
      <c r="T4" s="122">
        <f t="shared" si="4"/>
        <v>111.73256953475853</v>
      </c>
      <c r="U4" s="122">
        <f t="shared" si="4"/>
        <v>99.667096277345678</v>
      </c>
      <c r="V4" s="122">
        <f t="shared" si="4"/>
        <v>96.849529129929223</v>
      </c>
      <c r="W4" s="122">
        <f t="shared" ref="W4" si="5">SUM(W5:W6)</f>
        <v>134.78745286667296</v>
      </c>
      <c r="DA4" s="130" t="s">
        <v>1572</v>
      </c>
    </row>
    <row r="5" spans="1:105" ht="12" customHeight="1" x14ac:dyDescent="0.25">
      <c r="A5" s="97" t="s">
        <v>51</v>
      </c>
      <c r="B5" s="98">
        <v>229.80065764320184</v>
      </c>
      <c r="C5" s="98">
        <v>148.66354707668526</v>
      </c>
      <c r="D5" s="98">
        <v>273.26377318279827</v>
      </c>
      <c r="E5" s="98">
        <v>324.71221454196655</v>
      </c>
      <c r="F5" s="98">
        <v>244.73571429689102</v>
      </c>
      <c r="G5" s="98">
        <v>221.5130994838691</v>
      </c>
      <c r="H5" s="98">
        <v>237.48365916779019</v>
      </c>
      <c r="I5" s="98">
        <v>200.38118630411799</v>
      </c>
      <c r="J5" s="98">
        <v>186.31423423637798</v>
      </c>
      <c r="K5" s="98">
        <v>128.29213672431587</v>
      </c>
      <c r="L5" s="98">
        <v>179.86410623865476</v>
      </c>
      <c r="M5" s="98">
        <v>225.95931498996836</v>
      </c>
      <c r="N5" s="98">
        <v>219.05952995127532</v>
      </c>
      <c r="O5" s="98">
        <v>179.12461545810658</v>
      </c>
      <c r="P5" s="98">
        <v>124.81268749402881</v>
      </c>
      <c r="Q5" s="98">
        <v>129.39408062389481</v>
      </c>
      <c r="R5" s="98">
        <v>146.00324352727608</v>
      </c>
      <c r="S5" s="98">
        <v>153.84620237779868</v>
      </c>
      <c r="T5" s="98">
        <v>111.20088372981743</v>
      </c>
      <c r="U5" s="98">
        <v>99.191511489717243</v>
      </c>
      <c r="V5" s="98">
        <v>96.378608995368424</v>
      </c>
      <c r="W5" s="98">
        <v>134.12047871426884</v>
      </c>
      <c r="DA5" s="63" t="s">
        <v>1573</v>
      </c>
    </row>
    <row r="6" spans="1:105" ht="12" customHeight="1" x14ac:dyDescent="0.25">
      <c r="A6" s="97" t="s">
        <v>53</v>
      </c>
      <c r="B6" s="98">
        <v>1.132465320124866</v>
      </c>
      <c r="C6" s="98">
        <v>0.71892346576193156</v>
      </c>
      <c r="D6" s="98">
        <v>1.3203381135627548</v>
      </c>
      <c r="E6" s="98">
        <v>1.5575575426149946</v>
      </c>
      <c r="F6" s="98">
        <v>1.1670019320548815</v>
      </c>
      <c r="G6" s="98">
        <v>1.0439621697855537</v>
      </c>
      <c r="H6" s="98">
        <v>1.1134750063657406</v>
      </c>
      <c r="I6" s="98">
        <v>0.92416645085639038</v>
      </c>
      <c r="J6" s="98">
        <v>0.85854798753958306</v>
      </c>
      <c r="K6" s="98">
        <v>0.58823761531849217</v>
      </c>
      <c r="L6" s="98">
        <v>0.83639303789056041</v>
      </c>
      <c r="M6" s="98">
        <v>1.0668950099119738</v>
      </c>
      <c r="N6" s="98">
        <v>1.0239735713054512</v>
      </c>
      <c r="O6" s="98">
        <v>0.85204014924308547</v>
      </c>
      <c r="P6" s="98">
        <v>0.58682247920294861</v>
      </c>
      <c r="Q6" s="98">
        <v>0.60858678107384789</v>
      </c>
      <c r="R6" s="98">
        <v>0.6883755048120217</v>
      </c>
      <c r="S6" s="98">
        <v>0.73516560169280565</v>
      </c>
      <c r="T6" s="98">
        <v>0.53168580494109108</v>
      </c>
      <c r="U6" s="98">
        <v>0.47558478762844064</v>
      </c>
      <c r="V6" s="98">
        <v>0.47092013456079312</v>
      </c>
      <c r="W6" s="98">
        <v>0.6669741524041134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0.19600994300676361</v>
      </c>
      <c r="C7" s="122">
        <f t="shared" si="6"/>
        <v>0.23447381679570611</v>
      </c>
      <c r="D7" s="122">
        <f t="shared" si="6"/>
        <v>0.18157776966412806</v>
      </c>
      <c r="E7" s="122">
        <f t="shared" si="6"/>
        <v>0.28649513657132258</v>
      </c>
      <c r="F7" s="122">
        <f t="shared" si="6"/>
        <v>0.19269743778310791</v>
      </c>
      <c r="G7" s="122">
        <f t="shared" si="6"/>
        <v>0.23270112243493779</v>
      </c>
      <c r="H7" s="122">
        <f t="shared" si="6"/>
        <v>0.36431883466418191</v>
      </c>
      <c r="I7" s="122">
        <f t="shared" si="6"/>
        <v>0.77373383842917809</v>
      </c>
      <c r="J7" s="122">
        <f t="shared" si="6"/>
        <v>0.4668299118540305</v>
      </c>
      <c r="K7" s="122">
        <f t="shared" si="6"/>
        <v>0.33544494447737588</v>
      </c>
      <c r="L7" s="122">
        <f t="shared" si="6"/>
        <v>0.4976356527737234</v>
      </c>
      <c r="M7" s="122">
        <f t="shared" si="6"/>
        <v>0.4246472883957445</v>
      </c>
      <c r="N7" s="122">
        <f t="shared" si="6"/>
        <v>1.3823118542917743</v>
      </c>
      <c r="O7" s="122">
        <f t="shared" si="6"/>
        <v>0.63012374534536075</v>
      </c>
      <c r="P7" s="122">
        <f t="shared" si="6"/>
        <v>0.52858282374517196</v>
      </c>
      <c r="Q7" s="122">
        <f t="shared" si="6"/>
        <v>0.87480529837279219</v>
      </c>
      <c r="R7" s="122">
        <f t="shared" si="6"/>
        <v>0.91088092012793098</v>
      </c>
      <c r="S7" s="122">
        <f t="shared" si="6"/>
        <v>0.9897690014049908</v>
      </c>
      <c r="T7" s="122">
        <f t="shared" si="6"/>
        <v>0.78481427193245956</v>
      </c>
      <c r="U7" s="122">
        <f t="shared" si="6"/>
        <v>0.69594376863563834</v>
      </c>
      <c r="V7" s="122">
        <f t="shared" si="6"/>
        <v>0.66223241581137227</v>
      </c>
      <c r="W7" s="122">
        <f t="shared" si="6"/>
        <v>0.71712253273238924</v>
      </c>
      <c r="DA7" s="130" t="s">
        <v>1575</v>
      </c>
    </row>
    <row r="8" spans="1:105" ht="12" customHeight="1" x14ac:dyDescent="0.25">
      <c r="A8" s="97" t="s">
        <v>53</v>
      </c>
      <c r="B8" s="98">
        <v>0.19600994300676361</v>
      </c>
      <c r="C8" s="98">
        <v>0.23447381679570611</v>
      </c>
      <c r="D8" s="98">
        <v>0.18157776966412806</v>
      </c>
      <c r="E8" s="98">
        <v>0.28649513657132258</v>
      </c>
      <c r="F8" s="98">
        <v>0.19269743778310791</v>
      </c>
      <c r="G8" s="98">
        <v>0.23270112243493779</v>
      </c>
      <c r="H8" s="98">
        <v>0.36431883466418191</v>
      </c>
      <c r="I8" s="98">
        <v>0.77373383842917809</v>
      </c>
      <c r="J8" s="98">
        <v>0.4668299118540305</v>
      </c>
      <c r="K8" s="98">
        <v>0.33544494447737588</v>
      </c>
      <c r="L8" s="98">
        <v>0.4976356527737234</v>
      </c>
      <c r="M8" s="98">
        <v>0.4246472883957445</v>
      </c>
      <c r="N8" s="98">
        <v>1.3823118542917743</v>
      </c>
      <c r="O8" s="98">
        <v>0.63012374534536075</v>
      </c>
      <c r="P8" s="98">
        <v>0.52858282374517196</v>
      </c>
      <c r="Q8" s="98">
        <v>0.87480529837279219</v>
      </c>
      <c r="R8" s="98">
        <v>0.91088092012793098</v>
      </c>
      <c r="S8" s="98">
        <v>0.9897690014049908</v>
      </c>
      <c r="T8" s="98">
        <v>0.78481427193245956</v>
      </c>
      <c r="U8" s="98">
        <v>0.69594376863563834</v>
      </c>
      <c r="V8" s="98">
        <v>0.66223241581137227</v>
      </c>
      <c r="W8" s="98">
        <v>0.71712253273238924</v>
      </c>
      <c r="DA8" s="63" t="s">
        <v>1576</v>
      </c>
    </row>
    <row r="9" spans="1:105" ht="12" customHeight="1" x14ac:dyDescent="0.25">
      <c r="A9" s="121" t="s">
        <v>55</v>
      </c>
      <c r="B9" s="122">
        <v>52.150113817640971</v>
      </c>
      <c r="C9" s="122">
        <v>48.083062425513454</v>
      </c>
      <c r="D9" s="122">
        <v>54.088726820610596</v>
      </c>
      <c r="E9" s="122">
        <v>53.027889588694336</v>
      </c>
      <c r="F9" s="122">
        <v>51.914251198622715</v>
      </c>
      <c r="G9" s="122">
        <v>54.253839991884824</v>
      </c>
      <c r="H9" s="122">
        <v>52.57661289948237</v>
      </c>
      <c r="I9" s="122">
        <v>47.51884318392603</v>
      </c>
      <c r="J9" s="122">
        <v>48.012881635694896</v>
      </c>
      <c r="K9" s="122">
        <v>45.203429507040106</v>
      </c>
      <c r="L9" s="122">
        <v>46.866134187059544</v>
      </c>
      <c r="M9" s="122">
        <v>50.683563618843813</v>
      </c>
      <c r="N9" s="122">
        <v>46.919545874533355</v>
      </c>
      <c r="O9" s="122">
        <v>42.663913301619694</v>
      </c>
      <c r="P9" s="122">
        <v>37.704094406556116</v>
      </c>
      <c r="Q9" s="122">
        <v>36.775903689313381</v>
      </c>
      <c r="R9" s="122">
        <v>37.360367153575012</v>
      </c>
      <c r="S9" s="122">
        <v>37.991186664091714</v>
      </c>
      <c r="T9" s="122">
        <v>33.131470032757683</v>
      </c>
      <c r="U9" s="122">
        <v>29.552255005444813</v>
      </c>
      <c r="V9" s="122">
        <v>29.674396891179367</v>
      </c>
      <c r="W9" s="122">
        <v>31.71164805664581</v>
      </c>
      <c r="DA9" s="130" t="s">
        <v>1577</v>
      </c>
    </row>
    <row r="10" spans="1:105" ht="12" customHeight="1" x14ac:dyDescent="0.25">
      <c r="A10" s="97" t="s">
        <v>143</v>
      </c>
      <c r="B10" s="98">
        <v>1.1178433920669271</v>
      </c>
      <c r="C10" s="98">
        <v>0.93278759726135441</v>
      </c>
      <c r="D10" s="98">
        <v>1.5042420763140845</v>
      </c>
      <c r="E10" s="98">
        <v>1.803766540331641</v>
      </c>
      <c r="F10" s="98">
        <v>1.6875638282158751</v>
      </c>
      <c r="G10" s="98">
        <v>1.8170855185099593</v>
      </c>
      <c r="H10" s="98">
        <v>2.0569580468747173</v>
      </c>
      <c r="I10" s="98">
        <v>2.1099807849907375</v>
      </c>
      <c r="J10" s="98">
        <v>2.2921362555883968</v>
      </c>
      <c r="K10" s="98">
        <v>1.862448714613234</v>
      </c>
      <c r="L10" s="98">
        <v>2.6833858794305945</v>
      </c>
      <c r="M10" s="98">
        <v>3.3440813986815763</v>
      </c>
      <c r="N10" s="98">
        <v>3.2420942008216294</v>
      </c>
      <c r="O10" s="98">
        <v>2.6509028374892525</v>
      </c>
      <c r="P10" s="98">
        <v>1.8471625107480689</v>
      </c>
      <c r="Q10" s="98">
        <v>2.3229060962733903</v>
      </c>
      <c r="R10" s="98">
        <v>2.6258717875226911</v>
      </c>
      <c r="S10" s="98">
        <v>2.7672924153607377</v>
      </c>
      <c r="T10" s="98">
        <v>1.9999761154103344</v>
      </c>
      <c r="U10" s="98">
        <v>1.7839399290272573</v>
      </c>
      <c r="V10" s="98">
        <v>1.7334240609036717</v>
      </c>
      <c r="W10" s="98">
        <v>2.4123912580250231</v>
      </c>
      <c r="DA10" s="63" t="s">
        <v>1578</v>
      </c>
    </row>
    <row r="11" spans="1:105" ht="12" customHeight="1" x14ac:dyDescent="0.25">
      <c r="A11" s="97" t="s">
        <v>124</v>
      </c>
      <c r="B11" s="98">
        <v>0.4058228577263005</v>
      </c>
      <c r="C11" s="98">
        <v>0.40038051519784201</v>
      </c>
      <c r="D11" s="98">
        <v>0.34967740302053546</v>
      </c>
      <c r="E11" s="98">
        <v>0.34592124439978089</v>
      </c>
      <c r="F11" s="98">
        <v>0.34241293539925494</v>
      </c>
      <c r="G11" s="98">
        <v>0.34017591813492026</v>
      </c>
      <c r="H11" s="98">
        <v>0.3206024885603917</v>
      </c>
      <c r="I11" s="98">
        <v>0.29249083039633644</v>
      </c>
      <c r="J11" s="98">
        <v>0.27225423804780446</v>
      </c>
      <c r="K11" s="98">
        <v>0.25367076525081245</v>
      </c>
      <c r="L11" s="98">
        <v>0.24607473288460024</v>
      </c>
      <c r="M11" s="98">
        <v>0.25425384228532244</v>
      </c>
      <c r="N11" s="98">
        <v>0.22334152202436919</v>
      </c>
      <c r="O11" s="98">
        <v>0.19025449509984366</v>
      </c>
      <c r="P11" s="98">
        <v>0.17011960559559708</v>
      </c>
      <c r="Q11" s="98">
        <v>0.15860779282960058</v>
      </c>
      <c r="R11" s="98">
        <v>0.12857853236062619</v>
      </c>
      <c r="S11" s="98">
        <v>0.10918640821354854</v>
      </c>
      <c r="T11" s="98">
        <v>8.5370679355020379E-2</v>
      </c>
      <c r="U11" s="98">
        <v>6.2587789452612216E-2</v>
      </c>
      <c r="V11" s="98">
        <v>5.8525503226440963E-2</v>
      </c>
      <c r="W11" s="98">
        <v>5.9793241897516634E-2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1.0154067214590134E-4</v>
      </c>
      <c r="M12" s="98">
        <v>1.0550430422874069E-4</v>
      </c>
      <c r="N12" s="98">
        <v>1.0013181873189689E-4</v>
      </c>
      <c r="O12" s="98">
        <v>9.6955246886954344E-5</v>
      </c>
      <c r="P12" s="98">
        <v>9.9308313728465887E-5</v>
      </c>
      <c r="Q12" s="98">
        <v>9.7970969054905803E-5</v>
      </c>
      <c r="R12" s="98">
        <v>9.2914376288132488E-5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4.9946127172794626E-5</v>
      </c>
      <c r="M13" s="101">
        <v>5.1005737695757958E-5</v>
      </c>
      <c r="N13" s="101">
        <v>4.6130986867722958E-5</v>
      </c>
      <c r="O13" s="101">
        <v>4.6111979217785938E-5</v>
      </c>
      <c r="P13" s="101">
        <v>4.8254708312832184E-5</v>
      </c>
      <c r="Q13" s="101">
        <v>4.4380302614709203E-5</v>
      </c>
      <c r="R13" s="101">
        <v>4.4158851568869734E-5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5.1594544973106702E-5</v>
      </c>
      <c r="M14" s="104">
        <v>5.4498566532982743E-5</v>
      </c>
      <c r="N14" s="104">
        <v>5.4000831864173931E-5</v>
      </c>
      <c r="O14" s="104">
        <v>5.08432676691684E-5</v>
      </c>
      <c r="P14" s="104">
        <v>5.1053605415633709E-5</v>
      </c>
      <c r="Q14" s="104">
        <v>5.3590666440196601E-5</v>
      </c>
      <c r="R14" s="104">
        <v>4.8755524719262754E-5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50.626447567847741</v>
      </c>
      <c r="C15" s="101">
        <v>46.749894313054256</v>
      </c>
      <c r="D15" s="101">
        <v>52.234807341275975</v>
      </c>
      <c r="E15" s="101">
        <v>50.878201803962916</v>
      </c>
      <c r="F15" s="101">
        <v>49.884274435007583</v>
      </c>
      <c r="G15" s="101">
        <v>52.096578555239944</v>
      </c>
      <c r="H15" s="101">
        <v>50.199052364047262</v>
      </c>
      <c r="I15" s="101">
        <v>45.116371568538959</v>
      </c>
      <c r="J15" s="101">
        <v>45.448491142058693</v>
      </c>
      <c r="K15" s="101">
        <v>43.087310027176059</v>
      </c>
      <c r="L15" s="101">
        <v>41.031510165380894</v>
      </c>
      <c r="M15" s="101">
        <v>43.469817462028182</v>
      </c>
      <c r="N15" s="101">
        <v>39.951648323935608</v>
      </c>
      <c r="O15" s="101">
        <v>36.202660813833305</v>
      </c>
      <c r="P15" s="101">
        <v>32.306722114344865</v>
      </c>
      <c r="Q15" s="101">
        <v>31.21104896819929</v>
      </c>
      <c r="R15" s="101">
        <v>31.583107494759318</v>
      </c>
      <c r="S15" s="101">
        <v>32.096390304694992</v>
      </c>
      <c r="T15" s="101">
        <v>28.72528983540353</v>
      </c>
      <c r="U15" s="101">
        <v>25.438783069566444</v>
      </c>
      <c r="V15" s="101">
        <v>25.553227060434388</v>
      </c>
      <c r="W15" s="101">
        <v>26.804662264245568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2.9050618686913019</v>
      </c>
      <c r="M16" s="104">
        <v>3.6153054115445036</v>
      </c>
      <c r="N16" s="104">
        <v>3.5023616959330148</v>
      </c>
      <c r="O16" s="104">
        <v>3.6199981999504116</v>
      </c>
      <c r="P16" s="104">
        <v>3.3799908675538579</v>
      </c>
      <c r="Q16" s="104">
        <v>3.0832428610420433</v>
      </c>
      <c r="R16" s="104">
        <v>3.0227164245560854</v>
      </c>
      <c r="S16" s="104">
        <v>3.0183175358224359</v>
      </c>
      <c r="T16" s="104">
        <v>2.3208334025887987</v>
      </c>
      <c r="U16" s="104">
        <v>2.2669442173985015</v>
      </c>
      <c r="V16" s="104">
        <v>2.3292202666148634</v>
      </c>
      <c r="W16" s="104">
        <v>2.4348012924777001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1.3717486890883495</v>
      </c>
      <c r="M17" s="98">
        <v>1.6637233403107079</v>
      </c>
      <c r="N17" s="98">
        <v>1.5237694052199522</v>
      </c>
      <c r="O17" s="98">
        <v>1.624661390504702</v>
      </c>
      <c r="P17" s="98">
        <v>1.5503680274037244</v>
      </c>
      <c r="Q17" s="98">
        <v>1.3189375748551875</v>
      </c>
      <c r="R17" s="98">
        <v>1.3561925733826548</v>
      </c>
      <c r="S17" s="98">
        <v>1.3995523222783115</v>
      </c>
      <c r="T17" s="98">
        <v>0.98778132786372452</v>
      </c>
      <c r="U17" s="98">
        <v>0.94152572332865692</v>
      </c>
      <c r="V17" s="98">
        <v>0.96939686229982913</v>
      </c>
      <c r="W17" s="98">
        <v>1.0144116450051965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1.5333131796029527</v>
      </c>
      <c r="M18" s="98">
        <v>1.9515820712337955</v>
      </c>
      <c r="N18" s="98">
        <v>1.9785922907130629</v>
      </c>
      <c r="O18" s="98">
        <v>1.9953368094457098</v>
      </c>
      <c r="P18" s="98">
        <v>1.8296228401501335</v>
      </c>
      <c r="Q18" s="98">
        <v>1.7643052861868558</v>
      </c>
      <c r="R18" s="98">
        <v>1.6665238511734308</v>
      </c>
      <c r="S18" s="98">
        <v>1.6187652135441242</v>
      </c>
      <c r="T18" s="98">
        <v>1.3330520747250743</v>
      </c>
      <c r="U18" s="98">
        <v>1.3254184940698444</v>
      </c>
      <c r="V18" s="98">
        <v>1.3598234043150343</v>
      </c>
      <c r="W18" s="98">
        <v>1.4203896474725035</v>
      </c>
      <c r="DA18" s="63" t="s">
        <v>1586</v>
      </c>
    </row>
    <row r="19" spans="1:105" ht="12" customHeight="1" x14ac:dyDescent="0.25">
      <c r="A19" s="121" t="s">
        <v>54</v>
      </c>
      <c r="B19" s="122">
        <v>28.601727516002335</v>
      </c>
      <c r="C19" s="122">
        <v>26.09205699173031</v>
      </c>
      <c r="D19" s="122">
        <v>29.805689274080962</v>
      </c>
      <c r="E19" s="122">
        <v>31.97361478872795</v>
      </c>
      <c r="F19" s="122">
        <v>31.680130615711768</v>
      </c>
      <c r="G19" s="122">
        <v>30.489716164817963</v>
      </c>
      <c r="H19" s="122">
        <v>30.29255051153693</v>
      </c>
      <c r="I19" s="122">
        <v>28.503651331087141</v>
      </c>
      <c r="J19" s="122">
        <v>26.036785253559884</v>
      </c>
      <c r="K19" s="122">
        <v>22.458006206905388</v>
      </c>
      <c r="L19" s="122">
        <v>24.050426372157645</v>
      </c>
      <c r="M19" s="122">
        <v>26.494548163434523</v>
      </c>
      <c r="N19" s="122">
        <v>25.251330169940438</v>
      </c>
      <c r="O19" s="122">
        <v>22.992234105288048</v>
      </c>
      <c r="P19" s="122">
        <v>19.739369318927103</v>
      </c>
      <c r="Q19" s="122">
        <v>19.644517740414098</v>
      </c>
      <c r="R19" s="122">
        <v>20.141319350657451</v>
      </c>
      <c r="S19" s="122">
        <v>20.46249404083601</v>
      </c>
      <c r="T19" s="122">
        <v>17.442436761980268</v>
      </c>
      <c r="U19" s="122">
        <v>15.676843207026465</v>
      </c>
      <c r="V19" s="122">
        <v>15.859794651581353</v>
      </c>
      <c r="W19" s="122">
        <v>16.874258566562119</v>
      </c>
      <c r="DA19" s="130" t="s">
        <v>1587</v>
      </c>
    </row>
    <row r="20" spans="1:105" ht="12" customHeight="1" x14ac:dyDescent="0.25">
      <c r="A20" s="97" t="s">
        <v>51</v>
      </c>
      <c r="B20" s="98">
        <v>9.7288764367862193</v>
      </c>
      <c r="C20" s="98">
        <v>7.1614469253655511</v>
      </c>
      <c r="D20" s="98">
        <v>12.177470553441403</v>
      </c>
      <c r="E20" s="98">
        <v>13.644036114606372</v>
      </c>
      <c r="F20" s="98">
        <v>12.062878366724535</v>
      </c>
      <c r="G20" s="98">
        <v>10.930949993321686</v>
      </c>
      <c r="H20" s="98">
        <v>11.395410300382393</v>
      </c>
      <c r="I20" s="98">
        <v>10.85750015078796</v>
      </c>
      <c r="J20" s="98">
        <v>9.8977567651272658</v>
      </c>
      <c r="K20" s="98">
        <v>6.9175555756882332</v>
      </c>
      <c r="L20" s="98">
        <v>8.733161364287751</v>
      </c>
      <c r="M20" s="98">
        <v>9.0694325021495974</v>
      </c>
      <c r="N20" s="98">
        <v>8.7924429158307191</v>
      </c>
      <c r="O20" s="98">
        <v>7.1895719881532667</v>
      </c>
      <c r="P20" s="98">
        <v>5.0096254896341037</v>
      </c>
      <c r="Q20" s="98">
        <v>1.7308206745008119</v>
      </c>
      <c r="R20" s="98">
        <v>1.9532578580299955</v>
      </c>
      <c r="S20" s="98">
        <v>2.0578723607528486</v>
      </c>
      <c r="T20" s="98">
        <v>1.4875322441960466</v>
      </c>
      <c r="U20" s="98">
        <v>1.3269561478933767</v>
      </c>
      <c r="V20" s="98">
        <v>1.2891707270469068</v>
      </c>
      <c r="W20" s="98">
        <v>1.7940431833381065</v>
      </c>
      <c r="DA20" s="63" t="s">
        <v>1588</v>
      </c>
    </row>
    <row r="21" spans="1:105" ht="12" customHeight="1" x14ac:dyDescent="0.25">
      <c r="A21" s="97" t="s">
        <v>50</v>
      </c>
      <c r="B21" s="98">
        <v>1.4953284485455021</v>
      </c>
      <c r="C21" s="98">
        <v>1.7704105032209758</v>
      </c>
      <c r="D21" s="98">
        <v>2.0484229356916339</v>
      </c>
      <c r="E21" s="98">
        <v>2.8749515800640082</v>
      </c>
      <c r="F21" s="98">
        <v>3.3070388544458802</v>
      </c>
      <c r="G21" s="98">
        <v>3.3249095610800916</v>
      </c>
      <c r="H21" s="98">
        <v>3.4136756068707585</v>
      </c>
      <c r="I21" s="98">
        <v>2.9691105847966193</v>
      </c>
      <c r="J21" s="98">
        <v>2.4507809917664702</v>
      </c>
      <c r="K21" s="98">
        <v>2.5494877286059947</v>
      </c>
      <c r="L21" s="98">
        <v>2.2106643475753303</v>
      </c>
      <c r="M21" s="98">
        <v>2.99090868798364</v>
      </c>
      <c r="N21" s="98">
        <v>2.6955593010541747</v>
      </c>
      <c r="O21" s="98">
        <v>2.6371563583976649</v>
      </c>
      <c r="P21" s="98">
        <v>2.3278155093062392</v>
      </c>
      <c r="Q21" s="98">
        <v>3.4904320153878703</v>
      </c>
      <c r="R21" s="98">
        <v>2.9490194946191211</v>
      </c>
      <c r="S21" s="98">
        <v>2.5926420417771796</v>
      </c>
      <c r="T21" s="98">
        <v>2.1269277578903432</v>
      </c>
      <c r="U21" s="98">
        <v>1.7290115664465795</v>
      </c>
      <c r="V21" s="98">
        <v>1.7371164466199482</v>
      </c>
      <c r="W21" s="98">
        <v>1.77920074138158</v>
      </c>
      <c r="DA21" s="63" t="s">
        <v>1589</v>
      </c>
    </row>
    <row r="22" spans="1:105" ht="12" customHeight="1" x14ac:dyDescent="0.25">
      <c r="A22" s="109" t="s">
        <v>120</v>
      </c>
      <c r="B22" s="33">
        <v>17.377522630670615</v>
      </c>
      <c r="C22" s="33">
        <v>17.160199563143781</v>
      </c>
      <c r="D22" s="33">
        <v>15.579795784947928</v>
      </c>
      <c r="E22" s="33">
        <v>15.454627094057571</v>
      </c>
      <c r="F22" s="33">
        <v>16.310213394541353</v>
      </c>
      <c r="G22" s="33">
        <v>16.233856610416186</v>
      </c>
      <c r="H22" s="33">
        <v>15.48346460428378</v>
      </c>
      <c r="I22" s="33">
        <v>14.677040595502563</v>
      </c>
      <c r="J22" s="33">
        <v>13.688247496666147</v>
      </c>
      <c r="K22" s="33">
        <v>12.990962902611159</v>
      </c>
      <c r="L22" s="33">
        <v>13.106600660294566</v>
      </c>
      <c r="M22" s="33">
        <v>14.434206973301285</v>
      </c>
      <c r="N22" s="33">
        <v>13.763327953055542</v>
      </c>
      <c r="O22" s="33">
        <v>13.165505758737117</v>
      </c>
      <c r="P22" s="33">
        <v>12.40192831998676</v>
      </c>
      <c r="Q22" s="33">
        <v>14.423265050525417</v>
      </c>
      <c r="R22" s="33">
        <v>15.239041998008334</v>
      </c>
      <c r="S22" s="33">
        <v>15.811979638305981</v>
      </c>
      <c r="T22" s="33">
        <v>13.827976759893879</v>
      </c>
      <c r="U22" s="33">
        <v>12.620875492686508</v>
      </c>
      <c r="V22" s="33">
        <v>12.833507477914498</v>
      </c>
      <c r="W22" s="33">
        <v>13.301014641842434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3.8495119655338361E-2</v>
      </c>
      <c r="C24" s="117">
        <f t="shared" si="7"/>
        <v>4.2283214638006869E-2</v>
      </c>
      <c r="D24" s="117">
        <f t="shared" si="7"/>
        <v>4.3199516255313437E-2</v>
      </c>
      <c r="E24" s="117">
        <f t="shared" si="7"/>
        <v>4.2082908944925633E-2</v>
      </c>
      <c r="F24" s="117">
        <f t="shared" si="7"/>
        <v>4.2021920792905246E-2</v>
      </c>
      <c r="G24" s="117">
        <f t="shared" si="7"/>
        <v>4.2156217797966328E-2</v>
      </c>
      <c r="H24" s="117">
        <f t="shared" si="7"/>
        <v>4.06531723668178E-2</v>
      </c>
      <c r="I24" s="117">
        <f t="shared" si="7"/>
        <v>4.1510124544839939E-2</v>
      </c>
      <c r="J24" s="117">
        <f t="shared" si="7"/>
        <v>4.1597011030045393E-2</v>
      </c>
      <c r="K24" s="117">
        <f t="shared" si="7"/>
        <v>5.4916787752919707E-2</v>
      </c>
      <c r="L24" s="117">
        <f t="shared" si="7"/>
        <v>7.6791568021430043E-2</v>
      </c>
      <c r="M24" s="117">
        <f t="shared" si="7"/>
        <v>0.41794426039306953</v>
      </c>
      <c r="N24" s="117">
        <f t="shared" si="7"/>
        <v>0.37786314289806477</v>
      </c>
      <c r="O24" s="117">
        <f t="shared" si="7"/>
        <v>0.52253667717192787</v>
      </c>
      <c r="P24" s="117">
        <f t="shared" si="7"/>
        <v>0.57811247539272115</v>
      </c>
      <c r="Q24" s="117">
        <f t="shared" si="7"/>
        <v>1.56828041841263</v>
      </c>
      <c r="R24" s="117">
        <f t="shared" ref="R24:V24" si="8">R25+R28+R30+R39</f>
        <v>1.3213247936833226</v>
      </c>
      <c r="S24" s="117">
        <f t="shared" si="8"/>
        <v>0.94275206760971386</v>
      </c>
      <c r="T24" s="117">
        <f t="shared" si="8"/>
        <v>0.86349594296504584</v>
      </c>
      <c r="U24" s="117">
        <f t="shared" si="8"/>
        <v>0.76669280302476883</v>
      </c>
      <c r="V24" s="117">
        <f t="shared" si="8"/>
        <v>0.77320069768977251</v>
      </c>
      <c r="W24" s="117">
        <f t="shared" ref="W24" si="9">W25+W28+W30+W39</f>
        <v>0.79492300821495199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2.993739223212627E-2</v>
      </c>
      <c r="C25" s="122">
        <f t="shared" si="10"/>
        <v>3.3431000139886431E-2</v>
      </c>
      <c r="D25" s="122">
        <f t="shared" si="10"/>
        <v>3.4024019877175037E-2</v>
      </c>
      <c r="E25" s="122">
        <f t="shared" si="10"/>
        <v>3.3161030242482591E-2</v>
      </c>
      <c r="F25" s="122">
        <f t="shared" si="10"/>
        <v>3.316536329520179E-2</v>
      </c>
      <c r="G25" s="122">
        <f t="shared" si="10"/>
        <v>3.2843950576290241E-2</v>
      </c>
      <c r="H25" s="122">
        <f t="shared" si="10"/>
        <v>3.1320135243592249E-2</v>
      </c>
      <c r="I25" s="122">
        <f t="shared" si="10"/>
        <v>3.1723283192942937E-2</v>
      </c>
      <c r="J25" s="122">
        <f t="shared" si="10"/>
        <v>3.0669975176862912E-2</v>
      </c>
      <c r="K25" s="122">
        <f t="shared" si="10"/>
        <v>3.3662672738280282E-2</v>
      </c>
      <c r="L25" s="122">
        <f t="shared" si="10"/>
        <v>3.7990643447889084E-2</v>
      </c>
      <c r="M25" s="122">
        <f t="shared" si="10"/>
        <v>0.33586747445452281</v>
      </c>
      <c r="N25" s="122">
        <f t="shared" si="10"/>
        <v>0.27848248135544057</v>
      </c>
      <c r="O25" s="122">
        <f t="shared" si="10"/>
        <v>0.36657017161023903</v>
      </c>
      <c r="P25" s="122">
        <f t="shared" si="10"/>
        <v>0.34994196245118447</v>
      </c>
      <c r="Q25" s="122">
        <f t="shared" si="10"/>
        <v>1.281193762566428</v>
      </c>
      <c r="R25" s="122">
        <f t="shared" ref="R25:V25" si="11">SUM(R26:R27)</f>
        <v>1.0344140857250705</v>
      </c>
      <c r="S25" s="122">
        <f t="shared" si="11"/>
        <v>0.66006321198904305</v>
      </c>
      <c r="T25" s="122">
        <f t="shared" si="11"/>
        <v>0.60106008783138498</v>
      </c>
      <c r="U25" s="122">
        <f t="shared" si="11"/>
        <v>0.53884122936911749</v>
      </c>
      <c r="V25" s="122">
        <f t="shared" si="11"/>
        <v>0.55335993309653286</v>
      </c>
      <c r="W25" s="122">
        <f t="shared" ref="W25" si="12">SUM(W26:W27)</f>
        <v>0.5700205597615019</v>
      </c>
      <c r="DA25" s="130" t="s">
        <v>1592</v>
      </c>
    </row>
    <row r="26" spans="1:105" ht="12" customHeight="1" x14ac:dyDescent="0.25">
      <c r="A26" s="97" t="s">
        <v>74</v>
      </c>
      <c r="B26" s="98">
        <v>2.9651961730658982E-2</v>
      </c>
      <c r="C26" s="98">
        <v>3.3113919016592774E-2</v>
      </c>
      <c r="D26" s="98">
        <v>3.3701317112896582E-2</v>
      </c>
      <c r="E26" s="98">
        <v>3.2848020474816046E-2</v>
      </c>
      <c r="F26" s="98">
        <v>3.2852650105049015E-2</v>
      </c>
      <c r="G26" s="98">
        <v>3.2535252587159391E-2</v>
      </c>
      <c r="H26" s="98">
        <v>3.1025161269429443E-2</v>
      </c>
      <c r="I26" s="98">
        <v>3.1424239600706727E-2</v>
      </c>
      <c r="J26" s="98">
        <v>3.0376372039000898E-2</v>
      </c>
      <c r="K26" s="98">
        <v>3.332312987058117E-2</v>
      </c>
      <c r="L26" s="98">
        <v>3.7594344129161066E-2</v>
      </c>
      <c r="M26" s="98">
        <v>0.33227285755230096</v>
      </c>
      <c r="N26" s="98">
        <v>0.27554218018534365</v>
      </c>
      <c r="O26" s="98">
        <v>0.36255851724467186</v>
      </c>
      <c r="P26" s="98">
        <v>0.34605904270564741</v>
      </c>
      <c r="Q26" s="98">
        <v>1.2667813126970413</v>
      </c>
      <c r="R26" s="98">
        <v>1.0228432215534473</v>
      </c>
      <c r="S26" s="98">
        <v>0.6526607432884326</v>
      </c>
      <c r="T26" s="98">
        <v>0.59435368300372071</v>
      </c>
      <c r="U26" s="98">
        <v>0.5328556415400848</v>
      </c>
      <c r="V26" s="98">
        <v>0.54718639533772884</v>
      </c>
      <c r="W26" s="98">
        <v>0.56363810069743203</v>
      </c>
      <c r="DA26" s="63" t="s">
        <v>1593</v>
      </c>
    </row>
    <row r="27" spans="1:105" ht="12" customHeight="1" x14ac:dyDescent="0.25">
      <c r="A27" s="97" t="s">
        <v>53</v>
      </c>
      <c r="B27" s="98">
        <v>2.8543050146728738E-4</v>
      </c>
      <c r="C27" s="98">
        <v>3.1708112329365467E-4</v>
      </c>
      <c r="D27" s="98">
        <v>3.2270276427845445E-4</v>
      </c>
      <c r="E27" s="98">
        <v>3.1300976766654383E-4</v>
      </c>
      <c r="F27" s="98">
        <v>3.1271319015277428E-4</v>
      </c>
      <c r="G27" s="98">
        <v>3.0869798913085353E-4</v>
      </c>
      <c r="H27" s="98">
        <v>2.9497397416280595E-4</v>
      </c>
      <c r="I27" s="98">
        <v>2.9904359223620927E-4</v>
      </c>
      <c r="J27" s="98">
        <v>2.9360313786201458E-4</v>
      </c>
      <c r="K27" s="98">
        <v>3.3954286769910974E-4</v>
      </c>
      <c r="L27" s="98">
        <v>3.9629931872801921E-4</v>
      </c>
      <c r="M27" s="98">
        <v>3.5946169022218481E-3</v>
      </c>
      <c r="N27" s="98">
        <v>2.9403011700969393E-3</v>
      </c>
      <c r="O27" s="98">
        <v>4.0116543655671875E-3</v>
      </c>
      <c r="P27" s="98">
        <v>3.8829197455370473E-3</v>
      </c>
      <c r="Q27" s="98">
        <v>1.441244986938669E-2</v>
      </c>
      <c r="R27" s="98">
        <v>1.1570864171623204E-2</v>
      </c>
      <c r="S27" s="98">
        <v>7.4024687006104305E-3</v>
      </c>
      <c r="T27" s="98">
        <v>6.7064048276642627E-3</v>
      </c>
      <c r="U27" s="98">
        <v>5.9855878290327423E-3</v>
      </c>
      <c r="V27" s="98">
        <v>6.1735377588040263E-3</v>
      </c>
      <c r="W27" s="98">
        <v>6.3824590640698267E-3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1.9041183505611385E-5</v>
      </c>
      <c r="C28" s="122">
        <f t="shared" si="13"/>
        <v>1.8985080773334536E-5</v>
      </c>
      <c r="D28" s="122">
        <f t="shared" si="13"/>
        <v>1.130241928503788E-5</v>
      </c>
      <c r="E28" s="122">
        <f t="shared" si="13"/>
        <v>1.4362594724144593E-5</v>
      </c>
      <c r="F28" s="122">
        <f t="shared" si="13"/>
        <v>0</v>
      </c>
      <c r="G28" s="122">
        <f t="shared" si="13"/>
        <v>0</v>
      </c>
      <c r="H28" s="122">
        <f t="shared" si="13"/>
        <v>1.3866365227194661E-5</v>
      </c>
      <c r="I28" s="122">
        <f t="shared" si="13"/>
        <v>2.9963918934622716E-5</v>
      </c>
      <c r="J28" s="122">
        <f t="shared" si="13"/>
        <v>4.6260072952185838E-5</v>
      </c>
      <c r="K28" s="122">
        <f t="shared" si="13"/>
        <v>1.1611530804941239E-4</v>
      </c>
      <c r="L28" s="122">
        <f t="shared" si="13"/>
        <v>4.1585948796717299E-4</v>
      </c>
      <c r="M28" s="122">
        <f t="shared" si="13"/>
        <v>5.6444851546592586E-4</v>
      </c>
      <c r="N28" s="122">
        <f t="shared" si="13"/>
        <v>2.6476653142847753E-3</v>
      </c>
      <c r="O28" s="122">
        <f t="shared" si="13"/>
        <v>1.644859794721155E-3</v>
      </c>
      <c r="P28" s="122">
        <f t="shared" si="13"/>
        <v>3.0118684707552716E-3</v>
      </c>
      <c r="Q28" s="122">
        <f t="shared" si="13"/>
        <v>7.4535697000577021E-3</v>
      </c>
      <c r="R28" s="122">
        <f t="shared" si="13"/>
        <v>7.4824166063396117E-3</v>
      </c>
      <c r="S28" s="122">
        <f t="shared" si="13"/>
        <v>7.1750728391935638E-3</v>
      </c>
      <c r="T28" s="122">
        <f t="shared" si="13"/>
        <v>5.7574773069836126E-3</v>
      </c>
      <c r="U28" s="122">
        <f t="shared" si="13"/>
        <v>5.283228907144547E-3</v>
      </c>
      <c r="V28" s="122">
        <f t="shared" si="13"/>
        <v>4.7952814812712349E-3</v>
      </c>
      <c r="W28" s="122">
        <f t="shared" si="13"/>
        <v>4.4383041137596368E-3</v>
      </c>
      <c r="DA28" s="130" t="s">
        <v>1595</v>
      </c>
    </row>
    <row r="29" spans="1:105" ht="12" customHeight="1" x14ac:dyDescent="0.25">
      <c r="A29" s="97" t="s">
        <v>53</v>
      </c>
      <c r="B29" s="98">
        <v>1.9041183505611385E-5</v>
      </c>
      <c r="C29" s="98">
        <v>1.8985080773334536E-5</v>
      </c>
      <c r="D29" s="98">
        <v>1.130241928503788E-5</v>
      </c>
      <c r="E29" s="98">
        <v>1.4362594724144593E-5</v>
      </c>
      <c r="F29" s="98">
        <v>0</v>
      </c>
      <c r="G29" s="98">
        <v>0</v>
      </c>
      <c r="H29" s="98">
        <v>1.3866365227194661E-5</v>
      </c>
      <c r="I29" s="98">
        <v>2.9963918934622716E-5</v>
      </c>
      <c r="J29" s="98">
        <v>4.6260072952185838E-5</v>
      </c>
      <c r="K29" s="98">
        <v>1.1611530804941239E-4</v>
      </c>
      <c r="L29" s="98">
        <v>4.1585948796717299E-4</v>
      </c>
      <c r="M29" s="98">
        <v>5.6444851546592586E-4</v>
      </c>
      <c r="N29" s="98">
        <v>2.6476653142847753E-3</v>
      </c>
      <c r="O29" s="98">
        <v>1.644859794721155E-3</v>
      </c>
      <c r="P29" s="98">
        <v>3.0118684707552716E-3</v>
      </c>
      <c r="Q29" s="98">
        <v>7.4535697000577021E-3</v>
      </c>
      <c r="R29" s="98">
        <v>7.4824166063396117E-3</v>
      </c>
      <c r="S29" s="98">
        <v>7.1750728391935638E-3</v>
      </c>
      <c r="T29" s="98">
        <v>5.7574773069836126E-3</v>
      </c>
      <c r="U29" s="98">
        <v>5.283228907144547E-3</v>
      </c>
      <c r="V29" s="98">
        <v>4.7952814812712349E-3</v>
      </c>
      <c r="W29" s="98">
        <v>4.4383041137596368E-3</v>
      </c>
      <c r="DA29" s="63" t="s">
        <v>1596</v>
      </c>
    </row>
    <row r="30" spans="1:105" ht="12" customHeight="1" x14ac:dyDescent="0.25">
      <c r="A30" s="121" t="s">
        <v>55</v>
      </c>
      <c r="B30" s="122">
        <v>5.7059215770392966E-3</v>
      </c>
      <c r="C30" s="122">
        <v>5.7082576957692898E-3</v>
      </c>
      <c r="D30" s="122">
        <v>6.1952643176320351E-3</v>
      </c>
      <c r="E30" s="122">
        <v>5.8782819267352588E-3</v>
      </c>
      <c r="F30" s="122">
        <v>5.6888348978127879E-3</v>
      </c>
      <c r="G30" s="122">
        <v>6.0835003383196114E-3</v>
      </c>
      <c r="H30" s="122">
        <v>6.0928935076711823E-3</v>
      </c>
      <c r="I30" s="122">
        <v>6.3035666749482466E-3</v>
      </c>
      <c r="J30" s="122">
        <v>7.2814795936963174E-3</v>
      </c>
      <c r="K30" s="122">
        <v>1.4185019883948385E-2</v>
      </c>
      <c r="L30" s="122">
        <v>2.5846449623254428E-2</v>
      </c>
      <c r="M30" s="122">
        <v>5.4433198778175561E-2</v>
      </c>
      <c r="N30" s="122">
        <v>6.4607677464270388E-2</v>
      </c>
      <c r="O30" s="122">
        <v>0.10310368247928756</v>
      </c>
      <c r="P30" s="122">
        <v>0.15088586969336534</v>
      </c>
      <c r="Q30" s="122">
        <v>0.17820907791502591</v>
      </c>
      <c r="R30" s="122">
        <v>0.18071800492272461</v>
      </c>
      <c r="S30" s="122">
        <v>0.17977771650137117</v>
      </c>
      <c r="T30" s="122">
        <v>0.16880992714353379</v>
      </c>
      <c r="U30" s="122">
        <v>0.14653556035624726</v>
      </c>
      <c r="V30" s="122">
        <v>0.14162062745181794</v>
      </c>
      <c r="W30" s="122">
        <v>0.14546275038716427</v>
      </c>
      <c r="DA30" s="130" t="s">
        <v>1597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1.4973067952589141E-4</v>
      </c>
      <c r="N31" s="98">
        <v>1.4438020954188674E-4</v>
      </c>
      <c r="O31" s="98">
        <v>3.9119467368373215E-4</v>
      </c>
      <c r="P31" s="98">
        <v>5.1741640471290396E-4</v>
      </c>
      <c r="Q31" s="98">
        <v>5.2116896849793758E-4</v>
      </c>
      <c r="R31" s="98">
        <v>4.8813581728496632E-4</v>
      </c>
      <c r="S31" s="98">
        <v>5.0965598547013499E-4</v>
      </c>
      <c r="T31" s="98">
        <v>3.8600808530908816E-4</v>
      </c>
      <c r="U31" s="98">
        <v>3.815492712682949E-4</v>
      </c>
      <c r="V31" s="98">
        <v>1.3237934667705497E-4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5.7059215770392966E-3</v>
      </c>
      <c r="C35" s="101">
        <v>5.7082576957692898E-3</v>
      </c>
      <c r="D35" s="101">
        <v>6.1952643176320351E-3</v>
      </c>
      <c r="E35" s="101">
        <v>5.8782819267352588E-3</v>
      </c>
      <c r="F35" s="101">
        <v>5.6888348978127879E-3</v>
      </c>
      <c r="G35" s="101">
        <v>6.0835003383196114E-3</v>
      </c>
      <c r="H35" s="101">
        <v>6.0928935076711823E-3</v>
      </c>
      <c r="I35" s="101">
        <v>6.3035666749482466E-3</v>
      </c>
      <c r="J35" s="101">
        <v>7.2814795936963174E-3</v>
      </c>
      <c r="K35" s="101">
        <v>1.4185019883948385E-2</v>
      </c>
      <c r="L35" s="101">
        <v>2.2233816882513274E-2</v>
      </c>
      <c r="M35" s="101">
        <v>4.9100286026424994E-2</v>
      </c>
      <c r="N35" s="101">
        <v>5.9272409229924682E-2</v>
      </c>
      <c r="O35" s="101">
        <v>9.5175845506570794E-2</v>
      </c>
      <c r="P35" s="101">
        <v>0.14017427995785114</v>
      </c>
      <c r="Q35" s="101">
        <v>0.16738040031138279</v>
      </c>
      <c r="R35" s="101">
        <v>0.16986479275971617</v>
      </c>
      <c r="S35" s="101">
        <v>0.16892259798889286</v>
      </c>
      <c r="T35" s="101">
        <v>0.1588878827667472</v>
      </c>
      <c r="U35" s="101">
        <v>0.13728688329283015</v>
      </c>
      <c r="V35" s="101">
        <v>0.13304852965372602</v>
      </c>
      <c r="W35" s="101">
        <v>0.13662996260638519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3.6126327407411552E-3</v>
      </c>
      <c r="M36" s="104">
        <v>5.1831820722246739E-3</v>
      </c>
      <c r="N36" s="104">
        <v>5.1908880248038294E-3</v>
      </c>
      <c r="O36" s="104">
        <v>7.5366422990330289E-3</v>
      </c>
      <c r="P36" s="104">
        <v>1.0194173330801295E-2</v>
      </c>
      <c r="Q36" s="104">
        <v>1.0307508635145186E-2</v>
      </c>
      <c r="R36" s="104">
        <v>1.0365076345723475E-2</v>
      </c>
      <c r="S36" s="104">
        <v>1.0345462527008163E-2</v>
      </c>
      <c r="T36" s="104">
        <v>9.5360362914775065E-3</v>
      </c>
      <c r="U36" s="104">
        <v>8.8671277921488351E-3</v>
      </c>
      <c r="V36" s="104">
        <v>8.4397184514148731E-3</v>
      </c>
      <c r="W36" s="104">
        <v>8.8327877807790837E-3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1.7058584120625919E-3</v>
      </c>
      <c r="M37" s="98">
        <v>2.3840701331628157E-3</v>
      </c>
      <c r="N37" s="98">
        <v>2.2569728453295636E-3</v>
      </c>
      <c r="O37" s="98">
        <v>3.361604164782258E-3</v>
      </c>
      <c r="P37" s="98">
        <v>4.6125381950899609E-3</v>
      </c>
      <c r="Q37" s="98">
        <v>4.3365071951602073E-3</v>
      </c>
      <c r="R37" s="98">
        <v>4.5971960212207322E-3</v>
      </c>
      <c r="S37" s="98">
        <v>4.786944337802343E-3</v>
      </c>
      <c r="T37" s="98">
        <v>4.1019459092632073E-3</v>
      </c>
      <c r="U37" s="98">
        <v>3.7386471389935306E-3</v>
      </c>
      <c r="V37" s="98">
        <v>3.5584962840930299E-3</v>
      </c>
      <c r="W37" s="98">
        <v>3.6916306801015055E-3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1.9067743286785633E-3</v>
      </c>
      <c r="M38" s="98">
        <v>2.7991119390618586E-3</v>
      </c>
      <c r="N38" s="98">
        <v>2.9339151794742658E-3</v>
      </c>
      <c r="O38" s="98">
        <v>4.1750381342507709E-3</v>
      </c>
      <c r="P38" s="98">
        <v>5.5816351357113343E-3</v>
      </c>
      <c r="Q38" s="98">
        <v>5.97100143998498E-3</v>
      </c>
      <c r="R38" s="98">
        <v>5.7678803245027428E-3</v>
      </c>
      <c r="S38" s="98">
        <v>5.5585181892058204E-3</v>
      </c>
      <c r="T38" s="98">
        <v>5.4340903822142992E-3</v>
      </c>
      <c r="U38" s="98">
        <v>5.1284806531553045E-3</v>
      </c>
      <c r="V38" s="98">
        <v>4.8812221673218432E-3</v>
      </c>
      <c r="W38" s="98">
        <v>5.1411571006775778E-3</v>
      </c>
      <c r="DA38" s="63" t="s">
        <v>1605</v>
      </c>
    </row>
    <row r="39" spans="1:105" ht="12" customHeight="1" x14ac:dyDescent="0.25">
      <c r="A39" s="121" t="s">
        <v>54</v>
      </c>
      <c r="B39" s="122">
        <v>2.8327646626671865E-3</v>
      </c>
      <c r="C39" s="122">
        <v>3.1249717215778164E-3</v>
      </c>
      <c r="D39" s="122">
        <v>2.968929641221329E-3</v>
      </c>
      <c r="E39" s="122">
        <v>3.0292341809836417E-3</v>
      </c>
      <c r="F39" s="122">
        <v>3.1677225998906679E-3</v>
      </c>
      <c r="G39" s="122">
        <v>3.2287668833564688E-3</v>
      </c>
      <c r="H39" s="122">
        <v>3.2262772503271692E-3</v>
      </c>
      <c r="I39" s="122">
        <v>3.4533107580141322E-3</v>
      </c>
      <c r="J39" s="122">
        <v>3.5992961865339754E-3</v>
      </c>
      <c r="K39" s="122">
        <v>6.9529798226416247E-3</v>
      </c>
      <c r="L39" s="122">
        <v>1.2538615462319366E-2</v>
      </c>
      <c r="M39" s="122">
        <v>2.7079138644905229E-2</v>
      </c>
      <c r="N39" s="122">
        <v>3.2125318764069058E-2</v>
      </c>
      <c r="O39" s="122">
        <v>5.1217963287680149E-2</v>
      </c>
      <c r="P39" s="122">
        <v>7.4272774777415951E-2</v>
      </c>
      <c r="Q39" s="122">
        <v>0.10142400823111834</v>
      </c>
      <c r="R39" s="122">
        <v>9.871028642918786E-2</v>
      </c>
      <c r="S39" s="122">
        <v>9.5736066280106044E-2</v>
      </c>
      <c r="T39" s="122">
        <v>8.7868450683143418E-2</v>
      </c>
      <c r="U39" s="122">
        <v>7.6032784392259536E-2</v>
      </c>
      <c r="V39" s="122">
        <v>7.3424855660150418E-2</v>
      </c>
      <c r="W39" s="122">
        <v>7.5001393952526182E-2</v>
      </c>
      <c r="DA39" s="130" t="s">
        <v>1606</v>
      </c>
    </row>
    <row r="40" spans="1:105" ht="12" customHeight="1" x14ac:dyDescent="0.25">
      <c r="A40" s="97" t="s">
        <v>50</v>
      </c>
      <c r="B40" s="98">
        <v>1.940053343267096E-4</v>
      </c>
      <c r="C40" s="98">
        <v>3.443866270833229E-4</v>
      </c>
      <c r="D40" s="98">
        <v>3.9683393829479752E-4</v>
      </c>
      <c r="E40" s="98">
        <v>5.3308349980681568E-4</v>
      </c>
      <c r="F40" s="98">
        <v>5.4878271723734497E-4</v>
      </c>
      <c r="G40" s="98">
        <v>5.4029050899968346E-4</v>
      </c>
      <c r="H40" s="98">
        <v>5.6974509111185079E-4</v>
      </c>
      <c r="I40" s="98">
        <v>5.3854895822209566E-4</v>
      </c>
      <c r="J40" s="98">
        <v>4.2740688424025623E-4</v>
      </c>
      <c r="K40" s="98">
        <v>1.0300560333591298E-3</v>
      </c>
      <c r="L40" s="98">
        <v>1.8643293798625386E-3</v>
      </c>
      <c r="M40" s="98">
        <v>4.8328140204525723E-3</v>
      </c>
      <c r="N40" s="98">
        <v>5.213159888714577E-3</v>
      </c>
      <c r="O40" s="98">
        <v>8.1051631057227659E-3</v>
      </c>
      <c r="P40" s="98">
        <v>1.1225909525387677E-2</v>
      </c>
      <c r="Q40" s="98">
        <v>1.8425026068671579E-2</v>
      </c>
      <c r="R40" s="98">
        <v>1.4939810013313147E-2</v>
      </c>
      <c r="S40" s="98">
        <v>1.3433219222138285E-2</v>
      </c>
      <c r="T40" s="98">
        <v>1.2194507371865523E-2</v>
      </c>
      <c r="U40" s="98">
        <v>9.8638461260917125E-3</v>
      </c>
      <c r="V40" s="98">
        <v>9.228470219581307E-3</v>
      </c>
      <c r="W40" s="98">
        <v>8.8696159622186545E-3</v>
      </c>
      <c r="DA40" s="63" t="s">
        <v>1607</v>
      </c>
    </row>
    <row r="41" spans="1:105" ht="12" customHeight="1" x14ac:dyDescent="0.25">
      <c r="A41" s="109" t="s">
        <v>120</v>
      </c>
      <c r="B41" s="33">
        <v>2.6387593283404768E-3</v>
      </c>
      <c r="C41" s="33">
        <v>2.7805850944944937E-3</v>
      </c>
      <c r="D41" s="33">
        <v>2.5720957029265316E-3</v>
      </c>
      <c r="E41" s="33">
        <v>2.4961506811768258E-3</v>
      </c>
      <c r="F41" s="33">
        <v>2.6189398826533231E-3</v>
      </c>
      <c r="G41" s="33">
        <v>2.6884763743567851E-3</v>
      </c>
      <c r="H41" s="33">
        <v>2.6565321592153185E-3</v>
      </c>
      <c r="I41" s="33">
        <v>2.9147617997920365E-3</v>
      </c>
      <c r="J41" s="33">
        <v>3.1718893022937194E-3</v>
      </c>
      <c r="K41" s="33">
        <v>5.9229237892824953E-3</v>
      </c>
      <c r="L41" s="33">
        <v>1.0674286082456828E-2</v>
      </c>
      <c r="M41" s="33">
        <v>2.2246324624452658E-2</v>
      </c>
      <c r="N41" s="33">
        <v>2.6912158875354478E-2</v>
      </c>
      <c r="O41" s="33">
        <v>4.3112800181957379E-2</v>
      </c>
      <c r="P41" s="33">
        <v>6.3046865252028281E-2</v>
      </c>
      <c r="Q41" s="33">
        <v>8.2998982162446763E-2</v>
      </c>
      <c r="R41" s="33">
        <v>8.3770476415874706E-2</v>
      </c>
      <c r="S41" s="33">
        <v>8.2302847057967754E-2</v>
      </c>
      <c r="T41" s="33">
        <v>7.56739433112779E-2</v>
      </c>
      <c r="U41" s="33">
        <v>6.616893826616782E-2</v>
      </c>
      <c r="V41" s="33">
        <v>6.4196385440569118E-2</v>
      </c>
      <c r="W41" s="33">
        <v>6.6131777990307533E-2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5.12533708138091</v>
      </c>
      <c r="C43" s="117">
        <f t="shared" si="14"/>
        <v>3.9541682107371861</v>
      </c>
      <c r="D43" s="117">
        <f t="shared" si="14"/>
        <v>3.929211039528254</v>
      </c>
      <c r="E43" s="117">
        <f t="shared" si="14"/>
        <v>3.8172524281298341</v>
      </c>
      <c r="F43" s="117">
        <f t="shared" si="14"/>
        <v>3.7402672432686712</v>
      </c>
      <c r="G43" s="117">
        <f t="shared" si="14"/>
        <v>1.5083774525964562</v>
      </c>
      <c r="H43" s="117">
        <f t="shared" si="14"/>
        <v>2.4418968165406127</v>
      </c>
      <c r="I43" s="117">
        <f t="shared" si="14"/>
        <v>1.4214734318931621</v>
      </c>
      <c r="J43" s="117">
        <f t="shared" si="14"/>
        <v>1.4291682496749749</v>
      </c>
      <c r="K43" s="117">
        <f t="shared" si="14"/>
        <v>2.4883383133420249</v>
      </c>
      <c r="L43" s="117">
        <f t="shared" si="14"/>
        <v>2.4834721188588622</v>
      </c>
      <c r="M43" s="117">
        <f t="shared" si="14"/>
        <v>1.4341842636055813</v>
      </c>
      <c r="N43" s="117">
        <f t="shared" si="14"/>
        <v>1.3653400226999608</v>
      </c>
      <c r="O43" s="117">
        <f t="shared" si="14"/>
        <v>1.300067468520226</v>
      </c>
      <c r="P43" s="117">
        <f t="shared" si="14"/>
        <v>1.2604145220734362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4.1457567810679272</v>
      </c>
      <c r="C44" s="122">
        <f t="shared" si="17"/>
        <v>3.1086386691237644</v>
      </c>
      <c r="D44" s="122">
        <f t="shared" si="17"/>
        <v>3.1084803651534574</v>
      </c>
      <c r="E44" s="122">
        <f t="shared" si="17"/>
        <v>3.1081136795600606</v>
      </c>
      <c r="F44" s="122">
        <f t="shared" si="17"/>
        <v>3.1077654718063594</v>
      </c>
      <c r="G44" s="122">
        <f t="shared" si="17"/>
        <v>1.0357324944381061</v>
      </c>
      <c r="H44" s="122">
        <f t="shared" si="17"/>
        <v>2.0168483960053187</v>
      </c>
      <c r="I44" s="122">
        <f t="shared" si="17"/>
        <v>1.0186628959891528</v>
      </c>
      <c r="J44" s="122">
        <f t="shared" si="17"/>
        <v>1.0186260970611958</v>
      </c>
      <c r="K44" s="122">
        <f t="shared" si="17"/>
        <v>2.0379448359226324</v>
      </c>
      <c r="L44" s="122">
        <f t="shared" si="17"/>
        <v>2.0387488980868405</v>
      </c>
      <c r="M44" s="122">
        <f t="shared" si="17"/>
        <v>1.0197478679700607</v>
      </c>
      <c r="N44" s="122">
        <f t="shared" si="17"/>
        <v>1.0201256617066448</v>
      </c>
      <c r="O44" s="122">
        <f t="shared" si="17"/>
        <v>1.0105454381289196</v>
      </c>
      <c r="P44" s="122">
        <f t="shared" si="17"/>
        <v>1.020830824480808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1610</v>
      </c>
    </row>
    <row r="45" spans="1:105" ht="12" customHeight="1" x14ac:dyDescent="0.25">
      <c r="A45" s="97" t="s">
        <v>216</v>
      </c>
      <c r="B45" s="98">
        <v>4.1081685296646597</v>
      </c>
      <c r="C45" s="98">
        <v>3.081083404987103</v>
      </c>
      <c r="D45" s="98">
        <v>3.0810834049871012</v>
      </c>
      <c r="E45" s="98">
        <v>3.0810834049871012</v>
      </c>
      <c r="F45" s="98">
        <v>3.0810834049871012</v>
      </c>
      <c r="G45" s="98">
        <v>1.0269991401547713</v>
      </c>
      <c r="H45" s="98">
        <v>2</v>
      </c>
      <c r="I45" s="98">
        <v>1.0103181427343095</v>
      </c>
      <c r="J45" s="98">
        <v>1.0103181427343095</v>
      </c>
      <c r="K45" s="98">
        <v>2.0206362854686155</v>
      </c>
      <c r="L45" s="98">
        <v>2.0206362854686151</v>
      </c>
      <c r="M45" s="98">
        <v>1.0103181427343098</v>
      </c>
      <c r="N45" s="98">
        <v>1.0103181427343095</v>
      </c>
      <c r="O45" s="98">
        <v>0.99999999999999989</v>
      </c>
      <c r="P45" s="98">
        <v>1.0103181427343093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1611</v>
      </c>
    </row>
    <row r="46" spans="1:105" ht="12" customHeight="1" x14ac:dyDescent="0.25">
      <c r="A46" s="97" t="s">
        <v>53</v>
      </c>
      <c r="B46" s="98">
        <v>3.7588251403267055E-2</v>
      </c>
      <c r="C46" s="98">
        <v>2.7555264136661563E-2</v>
      </c>
      <c r="D46" s="98">
        <v>2.7396960166356378E-2</v>
      </c>
      <c r="E46" s="98">
        <v>2.7030274572959336E-2</v>
      </c>
      <c r="F46" s="98">
        <v>2.668206681925819E-2</v>
      </c>
      <c r="G46" s="98">
        <v>8.7333542833347415E-3</v>
      </c>
      <c r="H46" s="98">
        <v>1.6848396005318567E-2</v>
      </c>
      <c r="I46" s="98">
        <v>8.3447532548432193E-3</v>
      </c>
      <c r="J46" s="98">
        <v>8.3079543268861963E-3</v>
      </c>
      <c r="K46" s="98">
        <v>1.7308550454016945E-2</v>
      </c>
      <c r="L46" s="98">
        <v>1.8112612618225436E-2</v>
      </c>
      <c r="M46" s="98">
        <v>9.4297252357509014E-3</v>
      </c>
      <c r="N46" s="98">
        <v>9.807518972335302E-3</v>
      </c>
      <c r="O46" s="98">
        <v>1.0545438128919719E-2</v>
      </c>
      <c r="P46" s="98">
        <v>1.0512681746498652E-2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2.456312672223869E-3</v>
      </c>
      <c r="C47" s="122">
        <f t="shared" si="20"/>
        <v>2.5140137920238018E-3</v>
      </c>
      <c r="D47" s="122">
        <f t="shared" si="20"/>
        <v>1.5446187394969214E-3</v>
      </c>
      <c r="E47" s="122">
        <f t="shared" si="20"/>
        <v>1.6861431057223462E-3</v>
      </c>
      <c r="F47" s="122">
        <f t="shared" si="20"/>
        <v>7.4464908760772067E-4</v>
      </c>
      <c r="G47" s="122">
        <f t="shared" si="20"/>
        <v>5.8135392746987559E-4</v>
      </c>
      <c r="H47" s="122">
        <f t="shared" si="20"/>
        <v>5.6224964605012184E-4</v>
      </c>
      <c r="I47" s="122">
        <f t="shared" si="20"/>
        <v>8.497802263819225E-4</v>
      </c>
      <c r="J47" s="122">
        <f t="shared" si="20"/>
        <v>4.301055739807817E-4</v>
      </c>
      <c r="K47" s="122">
        <f t="shared" si="20"/>
        <v>9.1654670383768493E-4</v>
      </c>
      <c r="L47" s="122">
        <f t="shared" si="20"/>
        <v>3.1221992397799554E-3</v>
      </c>
      <c r="M47" s="122">
        <f t="shared" si="20"/>
        <v>2.7410989199750835E-3</v>
      </c>
      <c r="N47" s="122">
        <f t="shared" si="20"/>
        <v>8.7423673521711508E-3</v>
      </c>
      <c r="O47" s="122">
        <f t="shared" si="20"/>
        <v>3.958963889083629E-3</v>
      </c>
      <c r="P47" s="122">
        <f t="shared" si="20"/>
        <v>3.1484284091550917E-3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1613</v>
      </c>
    </row>
    <row r="48" spans="1:105" ht="12" customHeight="1" x14ac:dyDescent="0.25">
      <c r="A48" s="97" t="s">
        <v>53</v>
      </c>
      <c r="B48" s="98">
        <v>2.456312672223869E-3</v>
      </c>
      <c r="C48" s="98">
        <v>2.5140137920238018E-3</v>
      </c>
      <c r="D48" s="98">
        <v>1.5446187394969214E-3</v>
      </c>
      <c r="E48" s="98">
        <v>1.6861431057223462E-3</v>
      </c>
      <c r="F48" s="98">
        <v>7.4464908760772067E-4</v>
      </c>
      <c r="G48" s="98">
        <v>5.8135392746987559E-4</v>
      </c>
      <c r="H48" s="98">
        <v>5.6224964605012184E-4</v>
      </c>
      <c r="I48" s="98">
        <v>8.497802263819225E-4</v>
      </c>
      <c r="J48" s="98">
        <v>4.301055739807817E-4</v>
      </c>
      <c r="K48" s="98">
        <v>9.1654670383768493E-4</v>
      </c>
      <c r="L48" s="98">
        <v>3.1221992397799554E-3</v>
      </c>
      <c r="M48" s="98">
        <v>2.7410989199750835E-3</v>
      </c>
      <c r="N48" s="98">
        <v>8.7423673521711508E-3</v>
      </c>
      <c r="O48" s="98">
        <v>3.958963889083629E-3</v>
      </c>
      <c r="P48" s="98">
        <v>3.1484284091550917E-3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1614</v>
      </c>
    </row>
    <row r="49" spans="1:105" ht="12" customHeight="1" x14ac:dyDescent="0.25">
      <c r="A49" s="121" t="s">
        <v>55</v>
      </c>
      <c r="B49" s="122">
        <v>0.65255991574332095</v>
      </c>
      <c r="C49" s="122">
        <v>0.54625446054608062</v>
      </c>
      <c r="D49" s="122">
        <v>0.55542125382123986</v>
      </c>
      <c r="E49" s="122">
        <v>0.46960534951599703</v>
      </c>
      <c r="F49" s="122">
        <v>0.4074679526719554</v>
      </c>
      <c r="G49" s="122">
        <v>0.30924799105086836</v>
      </c>
      <c r="H49" s="122">
        <v>0.27766477620162811</v>
      </c>
      <c r="I49" s="122">
        <v>0.25962659265319854</v>
      </c>
      <c r="J49" s="122">
        <v>0.27431715622006825</v>
      </c>
      <c r="K49" s="122">
        <v>0.30178469994151857</v>
      </c>
      <c r="L49" s="122">
        <v>0.30089867298969791</v>
      </c>
      <c r="M49" s="122">
        <v>0.27685846566383521</v>
      </c>
      <c r="N49" s="122">
        <v>0.22529516884802553</v>
      </c>
      <c r="O49" s="122">
        <v>0.19080069079448564</v>
      </c>
      <c r="P49" s="122">
        <v>0.15938604196661679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0.65255991574332095</v>
      </c>
      <c r="C54" s="101">
        <v>0.54625446054608062</v>
      </c>
      <c r="D54" s="101">
        <v>0.55542125382123986</v>
      </c>
      <c r="E54" s="101">
        <v>0.46960534951599703</v>
      </c>
      <c r="F54" s="101">
        <v>0.4074679526719554</v>
      </c>
      <c r="G54" s="101">
        <v>0.30924799105086836</v>
      </c>
      <c r="H54" s="101">
        <v>0.27766477620162811</v>
      </c>
      <c r="I54" s="101">
        <v>0.25962659265319854</v>
      </c>
      <c r="J54" s="101">
        <v>0.27431715622006825</v>
      </c>
      <c r="K54" s="101">
        <v>0.30178469994151857</v>
      </c>
      <c r="L54" s="101">
        <v>0.28498621776646532</v>
      </c>
      <c r="M54" s="101">
        <v>0.2588520635288028</v>
      </c>
      <c r="N54" s="101">
        <v>0.20830694477912454</v>
      </c>
      <c r="O54" s="101">
        <v>0.17306724184438357</v>
      </c>
      <c r="P54" s="101">
        <v>0.14455794002687661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1.5912455223232567E-2</v>
      </c>
      <c r="M55" s="104">
        <v>1.8006402135032389E-2</v>
      </c>
      <c r="N55" s="104">
        <v>1.6988224068900992E-2</v>
      </c>
      <c r="O55" s="104">
        <v>1.7733448950102072E-2</v>
      </c>
      <c r="P55" s="104">
        <v>1.4828101939740193E-2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7.5137434516943874E-3</v>
      </c>
      <c r="M56" s="98">
        <v>8.2897181677062219E-3</v>
      </c>
      <c r="N56" s="98">
        <v>7.3962570112287651E-3</v>
      </c>
      <c r="O56" s="98">
        <v>7.9634456308941039E-3</v>
      </c>
      <c r="P56" s="98">
        <v>6.8071472329728332E-3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8.3987117715381802E-3</v>
      </c>
      <c r="M57" s="98">
        <v>9.7166839673261673E-3</v>
      </c>
      <c r="N57" s="98">
        <v>9.5919670576722262E-3</v>
      </c>
      <c r="O57" s="98">
        <v>9.7700033192079667E-3</v>
      </c>
      <c r="P57" s="98">
        <v>8.0209547067673602E-3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0.32456407189743813</v>
      </c>
      <c r="C58" s="122">
        <v>0.29676106727531726</v>
      </c>
      <c r="D58" s="122">
        <v>0.26376480181405981</v>
      </c>
      <c r="E58" s="122">
        <v>0.23784725594805442</v>
      </c>
      <c r="F58" s="122">
        <v>0.22428916970274851</v>
      </c>
      <c r="G58" s="122">
        <v>0.16281561318001184</v>
      </c>
      <c r="H58" s="122">
        <v>0.14682139468761621</v>
      </c>
      <c r="I58" s="122">
        <v>0.14233416302442886</v>
      </c>
      <c r="J58" s="122">
        <v>0.13579489081973004</v>
      </c>
      <c r="K58" s="122">
        <v>0.14769223077403623</v>
      </c>
      <c r="L58" s="122">
        <v>0.1407023485425436</v>
      </c>
      <c r="M58" s="122">
        <v>0.13483683105171032</v>
      </c>
      <c r="N58" s="122">
        <v>0.11117682479311938</v>
      </c>
      <c r="O58" s="122">
        <v>9.4762375707737087E-2</v>
      </c>
      <c r="P58" s="122">
        <v>7.7049227216856142E-2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1624</v>
      </c>
    </row>
    <row r="59" spans="1:105" ht="12" customHeight="1" x14ac:dyDescent="0.25">
      <c r="A59" s="97" t="s">
        <v>50</v>
      </c>
      <c r="B59" s="98">
        <v>2.5738041020676807E-2</v>
      </c>
      <c r="C59" s="98">
        <v>2.5986213729259806E-2</v>
      </c>
      <c r="D59" s="98">
        <v>2.7687806735951837E-2</v>
      </c>
      <c r="E59" s="98">
        <v>3.1611871884706017E-2</v>
      </c>
      <c r="F59" s="98">
        <v>3.2850613726651358E-2</v>
      </c>
      <c r="G59" s="98">
        <v>2.6111662603085471E-2</v>
      </c>
      <c r="H59" s="98">
        <v>2.6541506113500597E-2</v>
      </c>
      <c r="I59" s="98">
        <v>2.3810110175273277E-2</v>
      </c>
      <c r="J59" s="98">
        <v>2.0298731205310581E-2</v>
      </c>
      <c r="K59" s="98">
        <v>2.4074571698307106E-2</v>
      </c>
      <c r="L59" s="98">
        <v>2.0142169514606192E-2</v>
      </c>
      <c r="M59" s="98">
        <v>2.274493339774606E-2</v>
      </c>
      <c r="N59" s="98">
        <v>1.8384713732882869E-2</v>
      </c>
      <c r="O59" s="98">
        <v>1.6367958382861814E-2</v>
      </c>
      <c r="P59" s="98">
        <v>1.2527486318387744E-2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1625</v>
      </c>
    </row>
    <row r="60" spans="1:105" ht="12" customHeight="1" x14ac:dyDescent="0.25">
      <c r="A60" s="109" t="s">
        <v>120</v>
      </c>
      <c r="B60" s="33">
        <v>0.29882603087676135</v>
      </c>
      <c r="C60" s="33">
        <v>0.27077485354605746</v>
      </c>
      <c r="D60" s="33">
        <v>0.236076995078108</v>
      </c>
      <c r="E60" s="33">
        <v>0.2062353840633484</v>
      </c>
      <c r="F60" s="33">
        <v>0.19143855597609716</v>
      </c>
      <c r="G60" s="33">
        <v>0.13670395057692636</v>
      </c>
      <c r="H60" s="33">
        <v>0.12027988857411562</v>
      </c>
      <c r="I60" s="33">
        <v>0.11852405284915558</v>
      </c>
      <c r="J60" s="33">
        <v>0.11549615961441945</v>
      </c>
      <c r="K60" s="33">
        <v>0.12361765907572914</v>
      </c>
      <c r="L60" s="33">
        <v>0.12056017902793739</v>
      </c>
      <c r="M60" s="33">
        <v>0.11209189765396427</v>
      </c>
      <c r="N60" s="33">
        <v>9.2792111060236507E-2</v>
      </c>
      <c r="O60" s="33">
        <v>7.8394417324875273E-2</v>
      </c>
      <c r="P60" s="33">
        <v>6.4521740898468405E-2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0.2589519408052301</v>
      </c>
      <c r="C62" s="117">
        <f t="shared" si="21"/>
        <v>0.89867280632770563</v>
      </c>
      <c r="D62" s="117">
        <f t="shared" si="21"/>
        <v>1.5388462975555686</v>
      </c>
      <c r="E62" s="117">
        <f t="shared" si="21"/>
        <v>3.698329282264099</v>
      </c>
      <c r="F62" s="117">
        <f t="shared" si="21"/>
        <v>6.9820636473735318</v>
      </c>
      <c r="G62" s="117">
        <f t="shared" si="21"/>
        <v>16.480729325711689</v>
      </c>
      <c r="H62" s="117">
        <f t="shared" si="21"/>
        <v>28.317614420395497</v>
      </c>
      <c r="I62" s="117">
        <f t="shared" si="21"/>
        <v>38.181269845035722</v>
      </c>
      <c r="J62" s="117">
        <f t="shared" si="21"/>
        <v>45.941061262229262</v>
      </c>
      <c r="K62" s="117">
        <f t="shared" si="21"/>
        <v>59.121208001801079</v>
      </c>
      <c r="L62" s="117">
        <f t="shared" si="21"/>
        <v>58.023769618502762</v>
      </c>
      <c r="M62" s="117">
        <f t="shared" si="21"/>
        <v>65.000877443321215</v>
      </c>
      <c r="N62" s="117">
        <f t="shared" si="21"/>
        <v>61.893724494643784</v>
      </c>
      <c r="O62" s="117">
        <f t="shared" si="21"/>
        <v>52.6886386519582</v>
      </c>
      <c r="P62" s="117">
        <f t="shared" si="21"/>
        <v>53.063834643549427</v>
      </c>
      <c r="Q62" s="117">
        <f t="shared" si="21"/>
        <v>60.309159513543861</v>
      </c>
      <c r="R62" s="117">
        <f t="shared" ref="R62:V62" si="22">R63+R66+R68+R77</f>
        <v>68.697775691927262</v>
      </c>
      <c r="S62" s="117">
        <f t="shared" si="22"/>
        <v>80.267778169329006</v>
      </c>
      <c r="T62" s="117">
        <f t="shared" si="22"/>
        <v>91.386734552593282</v>
      </c>
      <c r="U62" s="117">
        <f t="shared" si="22"/>
        <v>94.70128228952268</v>
      </c>
      <c r="V62" s="117">
        <f t="shared" si="22"/>
        <v>115.36695297014974</v>
      </c>
      <c r="W62" s="117">
        <f t="shared" ref="W62" si="23">W63+W66+W68+W77</f>
        <v>137.48738595210835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0.16636829988655633</v>
      </c>
      <c r="C63" s="122">
        <f t="shared" si="24"/>
        <v>0.66440127435163532</v>
      </c>
      <c r="D63" s="122">
        <f t="shared" si="24"/>
        <v>1.0831605471893142</v>
      </c>
      <c r="E63" s="122">
        <f t="shared" si="24"/>
        <v>2.6687954493538659</v>
      </c>
      <c r="F63" s="122">
        <f t="shared" si="24"/>
        <v>4.8595971606041317</v>
      </c>
      <c r="G63" s="122">
        <f t="shared" si="24"/>
        <v>11.781202342360295</v>
      </c>
      <c r="H63" s="122">
        <f t="shared" si="24"/>
        <v>20.595644876607299</v>
      </c>
      <c r="I63" s="122">
        <f t="shared" si="24"/>
        <v>27.065009243204649</v>
      </c>
      <c r="J63" s="122">
        <f t="shared" si="24"/>
        <v>31.98497990408168</v>
      </c>
      <c r="K63" s="122">
        <f t="shared" si="24"/>
        <v>41.402598207354764</v>
      </c>
      <c r="L63" s="122">
        <f t="shared" si="24"/>
        <v>40.948732997958274</v>
      </c>
      <c r="M63" s="122">
        <f t="shared" si="24"/>
        <v>46.871956371663792</v>
      </c>
      <c r="N63" s="122">
        <f t="shared" si="24"/>
        <v>44.753850550360958</v>
      </c>
      <c r="O63" s="122">
        <f t="shared" si="24"/>
        <v>37.644154862792682</v>
      </c>
      <c r="P63" s="122">
        <f t="shared" si="24"/>
        <v>37.841511964485797</v>
      </c>
      <c r="Q63" s="122">
        <f t="shared" si="24"/>
        <v>41.382106867492631</v>
      </c>
      <c r="R63" s="122">
        <f t="shared" ref="R63:V63" si="25">SUM(R64:R65)</f>
        <v>47.22063766708645</v>
      </c>
      <c r="S63" s="122">
        <f t="shared" si="25"/>
        <v>56.118969773504894</v>
      </c>
      <c r="T63" s="122">
        <f t="shared" si="25"/>
        <v>63.082786994367439</v>
      </c>
      <c r="U63" s="122">
        <f t="shared" si="25"/>
        <v>63.718163734541847</v>
      </c>
      <c r="V63" s="122">
        <f t="shared" si="25"/>
        <v>79.564924939652443</v>
      </c>
      <c r="W63" s="122">
        <f t="shared" ref="W63" si="26">SUM(W64:W65)</f>
        <v>95.41575153628331</v>
      </c>
      <c r="DA63" s="130" t="s">
        <v>1628</v>
      </c>
    </row>
    <row r="64" spans="1:105" ht="12" customHeight="1" x14ac:dyDescent="0.25">
      <c r="A64" s="97" t="s">
        <v>217</v>
      </c>
      <c r="B64" s="98">
        <v>0.16467847488770865</v>
      </c>
      <c r="C64" s="98">
        <v>0.65720621918468014</v>
      </c>
      <c r="D64" s="98">
        <v>1.0707632017603508</v>
      </c>
      <c r="E64" s="98">
        <v>2.6376768633586694</v>
      </c>
      <c r="F64" s="98">
        <v>4.8024951394555826</v>
      </c>
      <c r="G64" s="98">
        <v>11.643092226037576</v>
      </c>
      <c r="H64" s="98">
        <v>20.353647121579435</v>
      </c>
      <c r="I64" s="98">
        <v>26.750017692855899</v>
      </c>
      <c r="J64" s="98">
        <v>31.611696851139502</v>
      </c>
      <c r="K64" s="98">
        <v>40.92191990420902</v>
      </c>
      <c r="L64" s="98">
        <v>40.473289101487595</v>
      </c>
      <c r="M64" s="98">
        <v>46.328862138148473</v>
      </c>
      <c r="N64" s="98">
        <v>44.249622623483326</v>
      </c>
      <c r="O64" s="98">
        <v>37.217387981274491</v>
      </c>
      <c r="P64" s="98">
        <v>37.412935893761365</v>
      </c>
      <c r="Q64" s="98">
        <v>40.904829464029824</v>
      </c>
      <c r="R64" s="98">
        <v>46.665491544855222</v>
      </c>
      <c r="S64" s="98">
        <v>55.44001146460306</v>
      </c>
      <c r="T64" s="98">
        <v>62.304256233877879</v>
      </c>
      <c r="U64" s="98">
        <v>62.917149135377883</v>
      </c>
      <c r="V64" s="98">
        <v>78.539443011369059</v>
      </c>
      <c r="W64" s="98">
        <v>94.159104805579418</v>
      </c>
      <c r="DA64" s="63" t="s">
        <v>1629</v>
      </c>
    </row>
    <row r="65" spans="1:105" ht="12" customHeight="1" x14ac:dyDescent="0.25">
      <c r="A65" s="97" t="s">
        <v>53</v>
      </c>
      <c r="B65" s="98">
        <v>1.6898249988476811E-3</v>
      </c>
      <c r="C65" s="98">
        <v>7.1950551669551447E-3</v>
      </c>
      <c r="D65" s="98">
        <v>1.2397345428963501E-2</v>
      </c>
      <c r="E65" s="98">
        <v>3.1118585995196679E-2</v>
      </c>
      <c r="F65" s="98">
        <v>5.710202114854946E-2</v>
      </c>
      <c r="G65" s="98">
        <v>0.13811011632271952</v>
      </c>
      <c r="H65" s="98">
        <v>0.24199775502786383</v>
      </c>
      <c r="I65" s="98">
        <v>0.31499155034875137</v>
      </c>
      <c r="J65" s="98">
        <v>0.37328305294217695</v>
      </c>
      <c r="K65" s="98">
        <v>0.48067830314574472</v>
      </c>
      <c r="L65" s="98">
        <v>0.47544389647067914</v>
      </c>
      <c r="M65" s="98">
        <v>0.54309423351532193</v>
      </c>
      <c r="N65" s="98">
        <v>0.50422792687762918</v>
      </c>
      <c r="O65" s="98">
        <v>0.42676688151818998</v>
      </c>
      <c r="P65" s="98">
        <v>0.42857607072443488</v>
      </c>
      <c r="Q65" s="98">
        <v>0.47727740346281056</v>
      </c>
      <c r="R65" s="98">
        <v>0.55514612223122728</v>
      </c>
      <c r="S65" s="98">
        <v>0.67895830890183351</v>
      </c>
      <c r="T65" s="98">
        <v>0.77853076048955583</v>
      </c>
      <c r="U65" s="98">
        <v>0.80101459916396345</v>
      </c>
      <c r="V65" s="98">
        <v>1.025481928283386</v>
      </c>
      <c r="W65" s="98">
        <v>1.2566467307038898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2.6657656907855937E-4</v>
      </c>
      <c r="C66" s="122">
        <f t="shared" si="27"/>
        <v>9.348429891853072E-4</v>
      </c>
      <c r="D66" s="122">
        <f t="shared" si="27"/>
        <v>2.3859880309962996E-3</v>
      </c>
      <c r="E66" s="122">
        <f t="shared" si="27"/>
        <v>8.1760655982156816E-3</v>
      </c>
      <c r="F66" s="122">
        <f t="shared" si="27"/>
        <v>1.0197652660076712E-2</v>
      </c>
      <c r="G66" s="122">
        <f t="shared" si="27"/>
        <v>2.1590291906706541E-2</v>
      </c>
      <c r="H66" s="122">
        <f t="shared" si="27"/>
        <v>5.3905656652862691E-2</v>
      </c>
      <c r="I66" s="122">
        <f t="shared" si="27"/>
        <v>0.16171551554243813</v>
      </c>
      <c r="J66" s="122">
        <f t="shared" si="27"/>
        <v>0.1494005439037269</v>
      </c>
      <c r="K66" s="122">
        <f t="shared" si="27"/>
        <v>0.16967425061873198</v>
      </c>
      <c r="L66" s="122">
        <f t="shared" si="27"/>
        <v>0.25079907049014433</v>
      </c>
      <c r="M66" s="122">
        <f t="shared" si="27"/>
        <v>0.17282905698323056</v>
      </c>
      <c r="N66" s="122">
        <f t="shared" si="27"/>
        <v>0.44009267544607072</v>
      </c>
      <c r="O66" s="122">
        <f t="shared" si="27"/>
        <v>0.16990232501590824</v>
      </c>
      <c r="P66" s="122">
        <f t="shared" si="27"/>
        <v>0.15048695356907021</v>
      </c>
      <c r="Q66" s="122">
        <f t="shared" si="27"/>
        <v>0.27465780947448021</v>
      </c>
      <c r="R66" s="122">
        <f t="shared" si="27"/>
        <v>0.32465295203965089</v>
      </c>
      <c r="S66" s="122">
        <f t="shared" si="27"/>
        <v>0.41444218578355174</v>
      </c>
      <c r="T66" s="122">
        <f t="shared" si="27"/>
        <v>0.42089220754771528</v>
      </c>
      <c r="U66" s="122">
        <f t="shared" si="27"/>
        <v>0.54112483258772481</v>
      </c>
      <c r="V66" s="122">
        <f t="shared" si="27"/>
        <v>0.65494416041439341</v>
      </c>
      <c r="W66" s="122">
        <f t="shared" si="27"/>
        <v>0.76839237360451484</v>
      </c>
      <c r="DA66" s="130" t="s">
        <v>1631</v>
      </c>
    </row>
    <row r="67" spans="1:105" ht="12" customHeight="1" x14ac:dyDescent="0.25">
      <c r="A67" s="97" t="s">
        <v>53</v>
      </c>
      <c r="B67" s="98">
        <v>2.6657656907855937E-4</v>
      </c>
      <c r="C67" s="98">
        <v>9.348429891853072E-4</v>
      </c>
      <c r="D67" s="98">
        <v>2.3859880309962996E-3</v>
      </c>
      <c r="E67" s="98">
        <v>8.1760655982156816E-3</v>
      </c>
      <c r="F67" s="98">
        <v>1.0197652660076712E-2</v>
      </c>
      <c r="G67" s="98">
        <v>2.1590291906706541E-2</v>
      </c>
      <c r="H67" s="98">
        <v>5.3905656652862691E-2</v>
      </c>
      <c r="I67" s="98">
        <v>0.16171551554243813</v>
      </c>
      <c r="J67" s="98">
        <v>0.1494005439037269</v>
      </c>
      <c r="K67" s="98">
        <v>0.16967425061873198</v>
      </c>
      <c r="L67" s="98">
        <v>0.25079907049014433</v>
      </c>
      <c r="M67" s="98">
        <v>0.17282905698323056</v>
      </c>
      <c r="N67" s="98">
        <v>0.44009267544607072</v>
      </c>
      <c r="O67" s="98">
        <v>0.16990232501590824</v>
      </c>
      <c r="P67" s="98">
        <v>0.15048695356907021</v>
      </c>
      <c r="Q67" s="98">
        <v>0.27465780947448021</v>
      </c>
      <c r="R67" s="98">
        <v>0.32465295203965089</v>
      </c>
      <c r="S67" s="98">
        <v>0.41444218578355174</v>
      </c>
      <c r="T67" s="98">
        <v>0.42089220754771528</v>
      </c>
      <c r="U67" s="98">
        <v>0.54112483258772481</v>
      </c>
      <c r="V67" s="98">
        <v>0.65494416041439341</v>
      </c>
      <c r="W67" s="98">
        <v>0.76839237360451484</v>
      </c>
      <c r="DA67" s="63" t="s">
        <v>1632</v>
      </c>
    </row>
    <row r="68" spans="1:105" ht="12" customHeight="1" x14ac:dyDescent="0.25">
      <c r="A68" s="121" t="s">
        <v>55</v>
      </c>
      <c r="B68" s="122">
        <v>6.5182009164381646E-2</v>
      </c>
      <c r="C68" s="122">
        <v>0.15240122349340093</v>
      </c>
      <c r="D68" s="122">
        <v>0.29915560384967055</v>
      </c>
      <c r="E68" s="122">
        <v>0.66326750318705541</v>
      </c>
      <c r="F68" s="122">
        <v>1.3383004811290251</v>
      </c>
      <c r="G68" s="122">
        <v>3.001762727791522</v>
      </c>
      <c r="H68" s="122">
        <v>4.8956161235067164</v>
      </c>
      <c r="I68" s="122">
        <v>6.8784678310125065</v>
      </c>
      <c r="J68" s="122">
        <v>8.9321032075726166</v>
      </c>
      <c r="K68" s="122">
        <v>11.472866953572957</v>
      </c>
      <c r="L68" s="122">
        <v>11.171685689226882</v>
      </c>
      <c r="M68" s="122">
        <v>11.83248766524699</v>
      </c>
      <c r="N68" s="122">
        <v>10.97188426370716</v>
      </c>
      <c r="O68" s="122">
        <v>9.684983393481188</v>
      </c>
      <c r="P68" s="122">
        <v>9.5760308215720649</v>
      </c>
      <c r="Q68" s="122">
        <v>12.152251411973367</v>
      </c>
      <c r="R68" s="122">
        <v>13.52503367377764</v>
      </c>
      <c r="S68" s="122">
        <v>14.978588106742409</v>
      </c>
      <c r="T68" s="122">
        <v>17.735986377937749</v>
      </c>
      <c r="U68" s="122">
        <v>19.308196331886254</v>
      </c>
      <c r="V68" s="122">
        <v>22.26310940462001</v>
      </c>
      <c r="W68" s="122">
        <v>26.248748328105822</v>
      </c>
      <c r="DA68" s="130" t="s">
        <v>1633</v>
      </c>
    </row>
    <row r="69" spans="1:105" ht="12" customHeight="1" x14ac:dyDescent="0.25">
      <c r="A69" s="97" t="s">
        <v>134</v>
      </c>
      <c r="B69" s="98">
        <v>1.9315178025873455E-2</v>
      </c>
      <c r="C69" s="98">
        <v>9.1485037996619167E-2</v>
      </c>
      <c r="D69" s="98">
        <v>0.12327051979700918</v>
      </c>
      <c r="E69" s="98">
        <v>0.28076152351598704</v>
      </c>
      <c r="F69" s="98">
        <v>0.57482478795209391</v>
      </c>
      <c r="G69" s="98">
        <v>1.4958864434703476</v>
      </c>
      <c r="H69" s="98">
        <v>2.4945831817243111</v>
      </c>
      <c r="I69" s="98">
        <v>3.5971857294139422</v>
      </c>
      <c r="J69" s="98">
        <v>4.4906951606033072</v>
      </c>
      <c r="K69" s="98">
        <v>6.1868396528081133</v>
      </c>
      <c r="L69" s="98">
        <v>5.6229043437012098</v>
      </c>
      <c r="M69" s="98">
        <v>6.042282078533102</v>
      </c>
      <c r="N69" s="98">
        <v>5.7689493636224896</v>
      </c>
      <c r="O69" s="98">
        <v>4.853422692103595</v>
      </c>
      <c r="P69" s="98">
        <v>4.8791819129449943</v>
      </c>
      <c r="Q69" s="98">
        <v>7.7958039486015505</v>
      </c>
      <c r="R69" s="98">
        <v>8.7827641412349635</v>
      </c>
      <c r="S69" s="98">
        <v>9.0629236144222673</v>
      </c>
      <c r="T69" s="98">
        <v>10.751531430033967</v>
      </c>
      <c r="U69" s="98">
        <v>11.319958211156035</v>
      </c>
      <c r="V69" s="98">
        <v>12.580095261966228</v>
      </c>
      <c r="W69" s="98">
        <v>13.829970391437721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2.7901767781654766E-3</v>
      </c>
      <c r="M70" s="98">
        <v>3.3778714603691991E-3</v>
      </c>
      <c r="N70" s="98">
        <v>3.3475751304812319E-3</v>
      </c>
      <c r="O70" s="98">
        <v>2.780488629889606E-3</v>
      </c>
      <c r="P70" s="98">
        <v>2.8133688921569964E-3</v>
      </c>
      <c r="Q70" s="98">
        <v>5.9336110940936913E-3</v>
      </c>
      <c r="R70" s="98">
        <v>6.7012540967223248E-3</v>
      </c>
      <c r="S70" s="98">
        <v>6.5607785420800846E-3</v>
      </c>
      <c r="T70" s="98">
        <v>8.4647995870100259E-3</v>
      </c>
      <c r="U70" s="98">
        <v>9.2123049062605294E-3</v>
      </c>
      <c r="V70" s="98">
        <v>1.0480218116608816E-2</v>
      </c>
      <c r="W70" s="98">
        <v>1.1610938362828857E-2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1.3313988909005282E-3</v>
      </c>
      <c r="M71" s="101">
        <v>1.5700280877078466E-3</v>
      </c>
      <c r="N71" s="101">
        <v>1.4719605391665933E-3</v>
      </c>
      <c r="O71" s="101">
        <v>1.2634643882342108E-3</v>
      </c>
      <c r="P71" s="101">
        <v>1.2996003826146716E-3</v>
      </c>
      <c r="Q71" s="101">
        <v>2.4668071068631816E-3</v>
      </c>
      <c r="R71" s="101">
        <v>2.9194357211808548E-3</v>
      </c>
      <c r="S71" s="101">
        <v>2.997853046916416E-3</v>
      </c>
      <c r="T71" s="101">
        <v>3.5798721538647937E-3</v>
      </c>
      <c r="U71" s="101">
        <v>3.7735171328970299E-3</v>
      </c>
      <c r="V71" s="101">
        <v>4.288993312254798E-3</v>
      </c>
      <c r="W71" s="101">
        <v>4.700478916709605E-3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1.4587778872649484E-3</v>
      </c>
      <c r="M72" s="104">
        <v>1.8078433726613525E-3</v>
      </c>
      <c r="N72" s="104">
        <v>1.8756145913146386E-3</v>
      </c>
      <c r="O72" s="104">
        <v>1.5170242416553954E-3</v>
      </c>
      <c r="P72" s="104">
        <v>1.5137685095423248E-3</v>
      </c>
      <c r="Q72" s="104">
        <v>3.4668039872305101E-3</v>
      </c>
      <c r="R72" s="104">
        <v>3.78181837554147E-3</v>
      </c>
      <c r="S72" s="104">
        <v>3.5629254951636685E-3</v>
      </c>
      <c r="T72" s="104">
        <v>4.8849274331452322E-3</v>
      </c>
      <c r="U72" s="104">
        <v>5.4387877733634987E-3</v>
      </c>
      <c r="V72" s="104">
        <v>6.1912248043540169E-3</v>
      </c>
      <c r="W72" s="104">
        <v>6.9104594461192517E-3</v>
      </c>
      <c r="DA72" s="132" t="s">
        <v>1637</v>
      </c>
    </row>
    <row r="73" spans="1:105" ht="12" customHeight="1" x14ac:dyDescent="0.25">
      <c r="A73" s="106" t="s">
        <v>122</v>
      </c>
      <c r="B73" s="101">
        <v>4.5866831138508188E-2</v>
      </c>
      <c r="C73" s="101">
        <v>6.0916185496781759E-2</v>
      </c>
      <c r="D73" s="101">
        <v>0.1758850840526614</v>
      </c>
      <c r="E73" s="101">
        <v>0.38250597967106836</v>
      </c>
      <c r="F73" s="101">
        <v>0.7634756931769312</v>
      </c>
      <c r="G73" s="101">
        <v>1.5058762843211744</v>
      </c>
      <c r="H73" s="101">
        <v>2.4010329417824057</v>
      </c>
      <c r="I73" s="101">
        <v>3.2812821015985643</v>
      </c>
      <c r="J73" s="101">
        <v>4.4414080469693085</v>
      </c>
      <c r="K73" s="101">
        <v>5.2860273007648448</v>
      </c>
      <c r="L73" s="101">
        <v>5.3935404271380998</v>
      </c>
      <c r="M73" s="101">
        <v>5.5947602878840659</v>
      </c>
      <c r="N73" s="101">
        <v>5.0084838788489954</v>
      </c>
      <c r="O73" s="101">
        <v>4.6013230685568498</v>
      </c>
      <c r="P73" s="101">
        <v>4.4274124701169892</v>
      </c>
      <c r="Q73" s="101">
        <v>4.0921952271473137</v>
      </c>
      <c r="R73" s="101">
        <v>4.4156520106154025</v>
      </c>
      <c r="S73" s="101">
        <v>5.4402551587153916</v>
      </c>
      <c r="T73" s="101">
        <v>6.3696168720137303</v>
      </c>
      <c r="U73" s="101">
        <v>7.2832635490086819</v>
      </c>
      <c r="V73" s="101">
        <v>8.8790555292006914</v>
      </c>
      <c r="W73" s="101">
        <v>11.413919838227843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0.15245074160940725</v>
      </c>
      <c r="M74" s="104">
        <v>0.19206742736945345</v>
      </c>
      <c r="N74" s="104">
        <v>0.19110344610519403</v>
      </c>
      <c r="O74" s="104">
        <v>0.2274571441908522</v>
      </c>
      <c r="P74" s="104">
        <v>0.26662306961792487</v>
      </c>
      <c r="Q74" s="104">
        <v>0.25831862513041148</v>
      </c>
      <c r="R74" s="104">
        <v>0.31991626783055233</v>
      </c>
      <c r="S74" s="104">
        <v>0.46884855506266854</v>
      </c>
      <c r="T74" s="104">
        <v>0.6063732763030425</v>
      </c>
      <c r="U74" s="104">
        <v>0.69576226681527631</v>
      </c>
      <c r="V74" s="104">
        <v>0.79347839533648112</v>
      </c>
      <c r="W74" s="104">
        <v>0.99324716007743219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7.1986110590979993E-2</v>
      </c>
      <c r="M75" s="98">
        <v>8.8384120726856502E-2</v>
      </c>
      <c r="N75" s="98">
        <v>8.3116724221076341E-2</v>
      </c>
      <c r="O75" s="98">
        <v>0.1017860736205079</v>
      </c>
      <c r="P75" s="98">
        <v>0.12125389134740903</v>
      </c>
      <c r="Q75" s="98">
        <v>0.10920692719853561</v>
      </c>
      <c r="R75" s="98">
        <v>0.14118728997092161</v>
      </c>
      <c r="S75" s="98">
        <v>0.21352047789900896</v>
      </c>
      <c r="T75" s="98">
        <v>0.25576531543794645</v>
      </c>
      <c r="U75" s="98">
        <v>0.28768879195428926</v>
      </c>
      <c r="V75" s="98">
        <v>0.32936765881460633</v>
      </c>
      <c r="W75" s="98">
        <v>0.41208907832522851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8.0464631018427241E-2</v>
      </c>
      <c r="M76" s="98">
        <v>0.10368330664259695</v>
      </c>
      <c r="N76" s="98">
        <v>0.1079867218841177</v>
      </c>
      <c r="O76" s="98">
        <v>0.1256710705703443</v>
      </c>
      <c r="P76" s="98">
        <v>0.14536917827051582</v>
      </c>
      <c r="Q76" s="98">
        <v>0.14911169793187587</v>
      </c>
      <c r="R76" s="98">
        <v>0.17872897785963071</v>
      </c>
      <c r="S76" s="98">
        <v>0.25532807716365957</v>
      </c>
      <c r="T76" s="98">
        <v>0.3506079608650961</v>
      </c>
      <c r="U76" s="98">
        <v>0.40807347486098711</v>
      </c>
      <c r="V76" s="98">
        <v>0.46411073652187479</v>
      </c>
      <c r="W76" s="98">
        <v>0.58115808175220374</v>
      </c>
      <c r="DA76" s="63" t="s">
        <v>1641</v>
      </c>
    </row>
    <row r="77" spans="1:105" ht="12" customHeight="1" x14ac:dyDescent="0.25">
      <c r="A77" s="121" t="s">
        <v>54</v>
      </c>
      <c r="B77" s="122">
        <v>2.7135055185213593E-2</v>
      </c>
      <c r="C77" s="122">
        <v>8.0935465493484071E-2</v>
      </c>
      <c r="D77" s="122">
        <v>0.15414415848558749</v>
      </c>
      <c r="E77" s="122">
        <v>0.35809026412496203</v>
      </c>
      <c r="F77" s="122">
        <v>0.77396835298029798</v>
      </c>
      <c r="G77" s="122">
        <v>1.6761739636531641</v>
      </c>
      <c r="H77" s="122">
        <v>2.7724477636286187</v>
      </c>
      <c r="I77" s="122">
        <v>4.0760772552761271</v>
      </c>
      <c r="J77" s="122">
        <v>4.8745776066712363</v>
      </c>
      <c r="K77" s="122">
        <v>6.0760685902546232</v>
      </c>
      <c r="L77" s="122">
        <v>5.6525518608274599</v>
      </c>
      <c r="M77" s="122">
        <v>6.1236043494271994</v>
      </c>
      <c r="N77" s="122">
        <v>5.7278970051295914</v>
      </c>
      <c r="O77" s="122">
        <v>5.1895980706684153</v>
      </c>
      <c r="P77" s="122">
        <v>5.4958049039224912</v>
      </c>
      <c r="Q77" s="122">
        <v>6.5001434246033831</v>
      </c>
      <c r="R77" s="122">
        <v>7.6274513990235242</v>
      </c>
      <c r="S77" s="122">
        <v>8.7557781032981623</v>
      </c>
      <c r="T77" s="122">
        <v>10.147068972740385</v>
      </c>
      <c r="U77" s="122">
        <v>11.133797390506864</v>
      </c>
      <c r="V77" s="122">
        <v>12.883974465462904</v>
      </c>
      <c r="W77" s="122">
        <v>15.054493714114727</v>
      </c>
      <c r="DA77" s="130" t="s">
        <v>1642</v>
      </c>
    </row>
    <row r="78" spans="1:105" ht="12" customHeight="1" x14ac:dyDescent="0.25">
      <c r="A78" s="97" t="s">
        <v>192</v>
      </c>
      <c r="B78" s="98">
        <v>9.4715233546895858E-3</v>
      </c>
      <c r="C78" s="98">
        <v>4.6665578588262084E-2</v>
      </c>
      <c r="D78" s="98">
        <v>7.4237989534643056E-2</v>
      </c>
      <c r="E78" s="98">
        <v>0.17700443341769093</v>
      </c>
      <c r="F78" s="98">
        <v>0.38364309924752449</v>
      </c>
      <c r="G78" s="98">
        <v>0.94098693668296707</v>
      </c>
      <c r="H78" s="98">
        <v>1.6142804447615986</v>
      </c>
      <c r="I78" s="98">
        <v>2.4132436972486633</v>
      </c>
      <c r="J78" s="98">
        <v>2.805948486967428</v>
      </c>
      <c r="K78" s="98">
        <v>3.6863393251840786</v>
      </c>
      <c r="L78" s="98">
        <v>3.2366969959890821</v>
      </c>
      <c r="M78" s="98">
        <v>3.5815419891086266</v>
      </c>
      <c r="N78" s="98">
        <v>3.4195089328365316</v>
      </c>
      <c r="O78" s="98">
        <v>2.8768510556988609</v>
      </c>
      <c r="P78" s="98">
        <v>2.8921371930830317</v>
      </c>
      <c r="Q78" s="98">
        <v>3.0603563580777569</v>
      </c>
      <c r="R78" s="98">
        <v>3.4480510174835222</v>
      </c>
      <c r="S78" s="98">
        <v>3.5580395528804698</v>
      </c>
      <c r="T78" s="98">
        <v>4.2210279927390859</v>
      </c>
      <c r="U78" s="98">
        <v>4.4441578293684803</v>
      </c>
      <c r="V78" s="98">
        <v>4.944874367058377</v>
      </c>
      <c r="W78" s="98">
        <v>5.4296121142638603</v>
      </c>
      <c r="DA78" s="63" t="s">
        <v>1643</v>
      </c>
    </row>
    <row r="79" spans="1:105" ht="12" customHeight="1" x14ac:dyDescent="0.25">
      <c r="A79" s="109" t="s">
        <v>120</v>
      </c>
      <c r="B79" s="33">
        <v>1.7663531830524007E-2</v>
      </c>
      <c r="C79" s="33">
        <v>3.4269886905221994E-2</v>
      </c>
      <c r="D79" s="33">
        <v>7.990616895094442E-2</v>
      </c>
      <c r="E79" s="33">
        <v>0.18108583070727113</v>
      </c>
      <c r="F79" s="33">
        <v>0.39032525373277349</v>
      </c>
      <c r="G79" s="33">
        <v>0.735187026970197</v>
      </c>
      <c r="H79" s="33">
        <v>1.1581673188670203</v>
      </c>
      <c r="I79" s="33">
        <v>1.6628335580274642</v>
      </c>
      <c r="J79" s="33">
        <v>2.0686291197038078</v>
      </c>
      <c r="K79" s="33">
        <v>2.3897292650705446</v>
      </c>
      <c r="L79" s="33">
        <v>2.4158548648383782</v>
      </c>
      <c r="M79" s="33">
        <v>2.5420623603185728</v>
      </c>
      <c r="N79" s="33">
        <v>2.3083880722930603</v>
      </c>
      <c r="O79" s="33">
        <v>2.3127470149695539</v>
      </c>
      <c r="P79" s="33">
        <v>2.6036677108394595</v>
      </c>
      <c r="Q79" s="33">
        <v>3.4397870665256258</v>
      </c>
      <c r="R79" s="33">
        <v>4.1794003815400016</v>
      </c>
      <c r="S79" s="33">
        <v>5.1977385504176929</v>
      </c>
      <c r="T79" s="33">
        <v>5.9260409800012992</v>
      </c>
      <c r="U79" s="33">
        <v>6.6896395611383834</v>
      </c>
      <c r="V79" s="33">
        <v>7.939100098404527</v>
      </c>
      <c r="W79" s="33">
        <v>9.6248815998508679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600.09109725878932</v>
      </c>
      <c r="C81" s="117">
        <f t="shared" si="28"/>
        <v>584.86614667768572</v>
      </c>
      <c r="D81" s="117">
        <f t="shared" si="28"/>
        <v>703.49519601545705</v>
      </c>
      <c r="E81" s="117">
        <f t="shared" si="28"/>
        <v>730.18514659397954</v>
      </c>
      <c r="F81" s="117">
        <f t="shared" si="28"/>
        <v>763.33741512634811</v>
      </c>
      <c r="G81" s="117">
        <f t="shared" si="28"/>
        <v>754.31646543759678</v>
      </c>
      <c r="H81" s="117">
        <f t="shared" si="28"/>
        <v>797.69866188902608</v>
      </c>
      <c r="I81" s="117">
        <f t="shared" si="28"/>
        <v>780.44848679165125</v>
      </c>
      <c r="J81" s="117">
        <f t="shared" si="28"/>
        <v>830.42202727130996</v>
      </c>
      <c r="K81" s="117">
        <f t="shared" si="28"/>
        <v>851.47034525264269</v>
      </c>
      <c r="L81" s="117">
        <f t="shared" si="28"/>
        <v>915.72844776998988</v>
      </c>
      <c r="M81" s="117">
        <f t="shared" si="28"/>
        <v>961.41337608080039</v>
      </c>
      <c r="N81" s="117">
        <f t="shared" si="28"/>
        <v>979.21434201628449</v>
      </c>
      <c r="O81" s="117">
        <f t="shared" si="28"/>
        <v>970.00015002478858</v>
      </c>
      <c r="P81" s="117">
        <f t="shared" si="28"/>
        <v>962.14348523945989</v>
      </c>
      <c r="Q81" s="117">
        <f t="shared" si="28"/>
        <v>971.80046939070917</v>
      </c>
      <c r="R81" s="117">
        <f t="shared" ref="R81:V81" si="29">R82+R85+R87+R100</f>
        <v>1013.6793798062065</v>
      </c>
      <c r="S81" s="117">
        <f t="shared" si="29"/>
        <v>1022.7939907844855</v>
      </c>
      <c r="T81" s="117">
        <f t="shared" si="29"/>
        <v>1004.7620145791287</v>
      </c>
      <c r="U81" s="117">
        <f t="shared" si="29"/>
        <v>971.0267353273257</v>
      </c>
      <c r="V81" s="117">
        <f t="shared" si="29"/>
        <v>1122.2080763078416</v>
      </c>
      <c r="W81" s="117">
        <f t="shared" ref="W81" si="30">W82+W85+W87+W100</f>
        <v>1035.4342900573729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475.52481016194878</v>
      </c>
      <c r="C82" s="122">
        <f t="shared" si="31"/>
        <v>456.39022579998436</v>
      </c>
      <c r="D82" s="122">
        <f t="shared" si="31"/>
        <v>552.44449177593424</v>
      </c>
      <c r="E82" s="122">
        <f t="shared" si="31"/>
        <v>570.97643297060768</v>
      </c>
      <c r="F82" s="122">
        <f t="shared" si="31"/>
        <v>594.25738874308865</v>
      </c>
      <c r="G82" s="122">
        <f t="shared" si="31"/>
        <v>578.79485255902523</v>
      </c>
      <c r="H82" s="122">
        <f t="shared" si="31"/>
        <v>612.96302484755518</v>
      </c>
      <c r="I82" s="122">
        <f t="shared" si="31"/>
        <v>582.42728953375899</v>
      </c>
      <c r="J82" s="122">
        <f t="shared" si="31"/>
        <v>612.01047619047677</v>
      </c>
      <c r="K82" s="122">
        <f t="shared" si="31"/>
        <v>622.89496429881899</v>
      </c>
      <c r="L82" s="122">
        <f t="shared" si="31"/>
        <v>680.11261807068956</v>
      </c>
      <c r="M82" s="122">
        <f t="shared" si="31"/>
        <v>714.93466426592772</v>
      </c>
      <c r="N82" s="122">
        <f t="shared" si="31"/>
        <v>726.22761023260341</v>
      </c>
      <c r="O82" s="122">
        <f t="shared" si="31"/>
        <v>717.613393794594</v>
      </c>
      <c r="P82" s="122">
        <f t="shared" si="31"/>
        <v>701.96282078415038</v>
      </c>
      <c r="Q82" s="122">
        <f t="shared" si="31"/>
        <v>682.21626964097118</v>
      </c>
      <c r="R82" s="122">
        <f t="shared" ref="R82:V82" si="32">SUM(R83:R84)</f>
        <v>722.16220238740641</v>
      </c>
      <c r="S82" s="122">
        <f t="shared" si="32"/>
        <v>723.7253810918296</v>
      </c>
      <c r="T82" s="122">
        <f t="shared" si="32"/>
        <v>703.81032321894475</v>
      </c>
      <c r="U82" s="122">
        <f t="shared" si="32"/>
        <v>677.05247176597027</v>
      </c>
      <c r="V82" s="122">
        <f t="shared" si="32"/>
        <v>807.834774175814</v>
      </c>
      <c r="W82" s="122">
        <f t="shared" ref="W82" si="33">SUM(W83:W84)</f>
        <v>715.58536762771121</v>
      </c>
      <c r="DA82" s="130" t="s">
        <v>1646</v>
      </c>
    </row>
    <row r="83" spans="1:105" ht="12" customHeight="1" x14ac:dyDescent="0.25">
      <c r="A83" s="97" t="s">
        <v>204</v>
      </c>
      <c r="B83" s="98">
        <v>473.78904930416354</v>
      </c>
      <c r="C83" s="98">
        <v>454.71748123007268</v>
      </c>
      <c r="D83" s="98">
        <v>550.36149639104804</v>
      </c>
      <c r="E83" s="98">
        <v>568.79161588975637</v>
      </c>
      <c r="F83" s="98">
        <v>591.95486195579986</v>
      </c>
      <c r="G83" s="98">
        <v>576.54993051085376</v>
      </c>
      <c r="H83" s="98">
        <v>610.55039725858774</v>
      </c>
      <c r="I83" s="98">
        <v>580.11143880303382</v>
      </c>
      <c r="J83" s="98">
        <v>609.52684741879045</v>
      </c>
      <c r="K83" s="98">
        <v>620.33690408867312</v>
      </c>
      <c r="L83" s="98">
        <v>677.24947346603346</v>
      </c>
      <c r="M83" s="98">
        <v>711.85920512085636</v>
      </c>
      <c r="N83" s="98">
        <v>723.08092576669537</v>
      </c>
      <c r="O83" s="98">
        <v>714.40854112926309</v>
      </c>
      <c r="P83" s="98">
        <v>698.83932358842094</v>
      </c>
      <c r="Q83" s="98">
        <v>679.14690933409747</v>
      </c>
      <c r="R83" s="98">
        <v>718.90085029139198</v>
      </c>
      <c r="S83" s="98">
        <v>720.40709850004828</v>
      </c>
      <c r="T83" s="98">
        <v>700.54890130887475</v>
      </c>
      <c r="U83" s="98">
        <v>673.88821056654263</v>
      </c>
      <c r="V83" s="98">
        <v>803.99394286806148</v>
      </c>
      <c r="W83" s="98">
        <v>712.13650520683996</v>
      </c>
      <c r="DA83" s="63" t="s">
        <v>1647</v>
      </c>
    </row>
    <row r="84" spans="1:105" ht="12" customHeight="1" x14ac:dyDescent="0.25">
      <c r="A84" s="97" t="s">
        <v>53</v>
      </c>
      <c r="B84" s="98">
        <v>1.7357608577852335</v>
      </c>
      <c r="C84" s="98">
        <v>1.6727445699117089</v>
      </c>
      <c r="D84" s="98">
        <v>2.0829953848861629</v>
      </c>
      <c r="E84" s="98">
        <v>2.1848170808512943</v>
      </c>
      <c r="F84" s="98">
        <v>2.3025267872887492</v>
      </c>
      <c r="G84" s="98">
        <v>2.244922048171492</v>
      </c>
      <c r="H84" s="98">
        <v>2.4126275889673905</v>
      </c>
      <c r="I84" s="98">
        <v>2.3158507307252227</v>
      </c>
      <c r="J84" s="98">
        <v>2.4836287716862611</v>
      </c>
      <c r="K84" s="98">
        <v>2.5580602101458556</v>
      </c>
      <c r="L84" s="98">
        <v>2.8631446046561004</v>
      </c>
      <c r="M84" s="98">
        <v>3.0754591450713731</v>
      </c>
      <c r="N84" s="98">
        <v>3.1466844659080486</v>
      </c>
      <c r="O84" s="98">
        <v>3.2048526653309328</v>
      </c>
      <c r="P84" s="98">
        <v>3.1234971957294491</v>
      </c>
      <c r="Q84" s="98">
        <v>3.0693603068736932</v>
      </c>
      <c r="R84" s="98">
        <v>3.2613520960144671</v>
      </c>
      <c r="S84" s="98">
        <v>3.3182825917812724</v>
      </c>
      <c r="T84" s="98">
        <v>3.2614219100699495</v>
      </c>
      <c r="U84" s="98">
        <v>3.1642611994276764</v>
      </c>
      <c r="V84" s="98">
        <v>3.8408313077525209</v>
      </c>
      <c r="W84" s="98">
        <v>3.448862420871242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0.30542058343000666</v>
      </c>
      <c r="C85" s="122">
        <f t="shared" si="34"/>
        <v>0.41471160846608746</v>
      </c>
      <c r="D85" s="122">
        <f t="shared" si="34"/>
        <v>0.39423696463546121</v>
      </c>
      <c r="E85" s="122">
        <f t="shared" si="34"/>
        <v>0.70927792965554681</v>
      </c>
      <c r="F85" s="122">
        <f t="shared" si="34"/>
        <v>0.50879005859134629</v>
      </c>
      <c r="G85" s="122">
        <f t="shared" si="34"/>
        <v>0.61407282597138968</v>
      </c>
      <c r="H85" s="122">
        <f t="shared" si="34"/>
        <v>0.99455714832316011</v>
      </c>
      <c r="I85" s="122">
        <f t="shared" si="34"/>
        <v>2.3184705009914373</v>
      </c>
      <c r="J85" s="122">
        <f t="shared" si="34"/>
        <v>1.740634697888543</v>
      </c>
      <c r="K85" s="122">
        <f t="shared" si="34"/>
        <v>1.6860527938604539</v>
      </c>
      <c r="L85" s="122">
        <f t="shared" si="34"/>
        <v>2.4492332754670931</v>
      </c>
      <c r="M85" s="122">
        <f t="shared" si="34"/>
        <v>1.8267968573311066</v>
      </c>
      <c r="N85" s="122">
        <f t="shared" si="34"/>
        <v>5.5371324750959188</v>
      </c>
      <c r="O85" s="122">
        <f t="shared" si="34"/>
        <v>2.7499313145038831</v>
      </c>
      <c r="P85" s="122">
        <f t="shared" si="34"/>
        <v>2.7210094236847233</v>
      </c>
      <c r="Q85" s="122">
        <f t="shared" si="34"/>
        <v>5.1250972820991567</v>
      </c>
      <c r="R85" s="122">
        <f t="shared" si="34"/>
        <v>5.4336586040651458</v>
      </c>
      <c r="S85" s="122">
        <f t="shared" si="34"/>
        <v>5.6730278682119115</v>
      </c>
      <c r="T85" s="122">
        <f t="shared" si="34"/>
        <v>5.0488051383309545</v>
      </c>
      <c r="U85" s="122">
        <f t="shared" si="34"/>
        <v>5.5009331068248741</v>
      </c>
      <c r="V85" s="122">
        <f t="shared" si="34"/>
        <v>5.637342393788594</v>
      </c>
      <c r="W85" s="122">
        <f t="shared" si="34"/>
        <v>5.7831047771204025</v>
      </c>
      <c r="DA85" s="130" t="s">
        <v>1649</v>
      </c>
    </row>
    <row r="86" spans="1:105" ht="12" customHeight="1" x14ac:dyDescent="0.25">
      <c r="A86" s="97" t="s">
        <v>53</v>
      </c>
      <c r="B86" s="98">
        <v>0.30542058343000666</v>
      </c>
      <c r="C86" s="98">
        <v>0.41471160846608746</v>
      </c>
      <c r="D86" s="98">
        <v>0.39423696463546121</v>
      </c>
      <c r="E86" s="98">
        <v>0.70927792965554681</v>
      </c>
      <c r="F86" s="98">
        <v>0.50879005859134629</v>
      </c>
      <c r="G86" s="98">
        <v>0.61407282597138968</v>
      </c>
      <c r="H86" s="98">
        <v>0.99455714832316011</v>
      </c>
      <c r="I86" s="98">
        <v>2.3184705009914373</v>
      </c>
      <c r="J86" s="98">
        <v>1.740634697888543</v>
      </c>
      <c r="K86" s="98">
        <v>1.6860527938604539</v>
      </c>
      <c r="L86" s="98">
        <v>2.4492332754670931</v>
      </c>
      <c r="M86" s="98">
        <v>1.8267968573311066</v>
      </c>
      <c r="N86" s="98">
        <v>5.5371324750959188</v>
      </c>
      <c r="O86" s="98">
        <v>2.7499313145038831</v>
      </c>
      <c r="P86" s="98">
        <v>2.7210094236847233</v>
      </c>
      <c r="Q86" s="98">
        <v>5.1250972820991567</v>
      </c>
      <c r="R86" s="98">
        <v>5.4336586040651458</v>
      </c>
      <c r="S86" s="98">
        <v>5.6730278682119115</v>
      </c>
      <c r="T86" s="98">
        <v>5.0488051383309545</v>
      </c>
      <c r="U86" s="98">
        <v>5.5009331068248741</v>
      </c>
      <c r="V86" s="98">
        <v>5.637342393788594</v>
      </c>
      <c r="W86" s="98">
        <v>5.7831047771204025</v>
      </c>
      <c r="DA86" s="63" t="s">
        <v>1650</v>
      </c>
    </row>
    <row r="87" spans="1:105" ht="12" customHeight="1" x14ac:dyDescent="0.25">
      <c r="A87" s="121" t="s">
        <v>55</v>
      </c>
      <c r="B87" s="122">
        <v>82.701557482179538</v>
      </c>
      <c r="C87" s="122">
        <v>82.995363904429439</v>
      </c>
      <c r="D87" s="122">
        <v>100.88792359666411</v>
      </c>
      <c r="E87" s="122">
        <v>103.93101533194438</v>
      </c>
      <c r="F87" s="122">
        <v>107.27619456093009</v>
      </c>
      <c r="G87" s="122">
        <v>113.40130439022906</v>
      </c>
      <c r="H87" s="122">
        <v>119.07115029415621</v>
      </c>
      <c r="I87" s="122">
        <v>125.23063667447596</v>
      </c>
      <c r="J87" s="122">
        <v>143.26640377529102</v>
      </c>
      <c r="K87" s="122">
        <v>150.76241898382187</v>
      </c>
      <c r="L87" s="122">
        <v>157.1212977481577</v>
      </c>
      <c r="M87" s="122">
        <v>163.04753978269184</v>
      </c>
      <c r="N87" s="122">
        <v>164.48743021254973</v>
      </c>
      <c r="O87" s="122">
        <v>166.31246887110814</v>
      </c>
      <c r="P87" s="122">
        <v>173.14989030328459</v>
      </c>
      <c r="Q87" s="122">
        <v>177.49795491504156</v>
      </c>
      <c r="R87" s="122">
        <v>181.15246555026823</v>
      </c>
      <c r="S87" s="122">
        <v>187.81756332995991</v>
      </c>
      <c r="T87" s="122">
        <v>190.83071711254078</v>
      </c>
      <c r="U87" s="122">
        <v>186.13991399894132</v>
      </c>
      <c r="V87" s="122">
        <v>197.56930046835433</v>
      </c>
      <c r="W87" s="122">
        <v>202.80005099961659</v>
      </c>
      <c r="DA87" s="130" t="s">
        <v>1651</v>
      </c>
    </row>
    <row r="88" spans="1:105" ht="12" customHeight="1" x14ac:dyDescent="0.25">
      <c r="A88" s="97" t="s">
        <v>132</v>
      </c>
      <c r="B88" s="98">
        <v>8.2286202351703857</v>
      </c>
      <c r="C88" s="98">
        <v>9.6203192453746968</v>
      </c>
      <c r="D88" s="98">
        <v>9.7536929229458202</v>
      </c>
      <c r="E88" s="98">
        <v>9.6101337493711974</v>
      </c>
      <c r="F88" s="98">
        <v>11.613482899627062</v>
      </c>
      <c r="G88" s="98">
        <v>12.586881829103573</v>
      </c>
      <c r="H88" s="98">
        <v>13.277001798716741</v>
      </c>
      <c r="I88" s="98">
        <v>14.560438727242452</v>
      </c>
      <c r="J88" s="98">
        <v>16.822647728036159</v>
      </c>
      <c r="K88" s="98">
        <v>19.091825783112487</v>
      </c>
      <c r="L88" s="98">
        <v>20.145115515141352</v>
      </c>
      <c r="M88" s="98">
        <v>20.909424591352877</v>
      </c>
      <c r="N88" s="98">
        <v>21.238532481055444</v>
      </c>
      <c r="O88" s="98">
        <v>20.982418818288078</v>
      </c>
      <c r="P88" s="98">
        <v>20.524742971635074</v>
      </c>
      <c r="Q88" s="98">
        <v>15.015162728743865</v>
      </c>
      <c r="R88" s="98">
        <v>15.893321328966424</v>
      </c>
      <c r="S88" s="98">
        <v>15.926161037401165</v>
      </c>
      <c r="T88" s="98">
        <v>15.488155780627695</v>
      </c>
      <c r="U88" s="98">
        <v>14.899415592482404</v>
      </c>
      <c r="V88" s="98">
        <v>17.775534348239912</v>
      </c>
      <c r="W88" s="98">
        <v>15.745230025356674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1.0306127266733675E-2</v>
      </c>
      <c r="M89" s="98">
        <v>1.2811442201369427E-2</v>
      </c>
      <c r="N89" s="98">
        <v>1.501309169598538E-2</v>
      </c>
      <c r="O89" s="98">
        <v>1.7624894178941988E-2</v>
      </c>
      <c r="P89" s="98">
        <v>1.7776001780630376E-2</v>
      </c>
      <c r="Q89" s="98">
        <v>1.3521708578346961E-2</v>
      </c>
      <c r="R89" s="98">
        <v>1.527561632517516E-2</v>
      </c>
      <c r="S89" s="98">
        <v>1.562279561779038E-2</v>
      </c>
      <c r="T89" s="98">
        <v>1.3799481042194433E-2</v>
      </c>
      <c r="U89" s="98">
        <v>1.17956190837773E-2</v>
      </c>
      <c r="V89" s="98">
        <v>1.536182341487977E-2</v>
      </c>
      <c r="W89" s="98">
        <v>1.2141080558051406E-2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4.66511282388298E-3</v>
      </c>
      <c r="M90" s="101">
        <v>5.641807806388394E-3</v>
      </c>
      <c r="N90" s="101">
        <v>6.2367938084077991E-3</v>
      </c>
      <c r="O90" s="101">
        <v>7.5496540535497231E-3</v>
      </c>
      <c r="P90" s="101">
        <v>7.7878394855674894E-3</v>
      </c>
      <c r="Q90" s="101">
        <v>5.5213259040816634E-3</v>
      </c>
      <c r="R90" s="101">
        <v>6.6022403466581637E-3</v>
      </c>
      <c r="S90" s="101">
        <v>7.0815344914127963E-3</v>
      </c>
      <c r="T90" s="101">
        <v>5.8730719566140507E-3</v>
      </c>
      <c r="U90" s="101">
        <v>4.9743950975948657E-3</v>
      </c>
      <c r="V90" s="101">
        <v>6.3993481391587601E-3</v>
      </c>
      <c r="W90" s="101">
        <v>5.0804743089660461E-3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5.6410144428506951E-3</v>
      </c>
      <c r="M91" s="104">
        <v>7.1696343949810325E-3</v>
      </c>
      <c r="N91" s="104">
        <v>8.7762978875775815E-3</v>
      </c>
      <c r="O91" s="104">
        <v>1.0075240125392263E-2</v>
      </c>
      <c r="P91" s="104">
        <v>9.9881622950628874E-3</v>
      </c>
      <c r="Q91" s="104">
        <v>8.0003826742652984E-3</v>
      </c>
      <c r="R91" s="104">
        <v>8.6733759785169954E-3</v>
      </c>
      <c r="S91" s="104">
        <v>8.5412611263775834E-3</v>
      </c>
      <c r="T91" s="104">
        <v>7.9264090855803819E-3</v>
      </c>
      <c r="U91" s="104">
        <v>6.8212239861824338E-3</v>
      </c>
      <c r="V91" s="104">
        <v>8.9624752757210095E-3</v>
      </c>
      <c r="W91" s="104">
        <v>7.0606062490853605E-3</v>
      </c>
      <c r="DA91" s="132" t="s">
        <v>1655</v>
      </c>
    </row>
    <row r="92" spans="1:105" ht="12" customHeight="1" x14ac:dyDescent="0.25">
      <c r="A92" s="106" t="s">
        <v>124</v>
      </c>
      <c r="B92" s="101">
        <v>0.59211602119887818</v>
      </c>
      <c r="C92" s="101">
        <v>0.61386885754658571</v>
      </c>
      <c r="D92" s="101">
        <v>0.57434435233359782</v>
      </c>
      <c r="E92" s="101">
        <v>0.60456134562501507</v>
      </c>
      <c r="F92" s="101">
        <v>0.62376585766688986</v>
      </c>
      <c r="G92" s="101">
        <v>0.62965645333528886</v>
      </c>
      <c r="H92" s="101">
        <v>0.65741695486364038</v>
      </c>
      <c r="I92" s="101">
        <v>0.68124114648446454</v>
      </c>
      <c r="J92" s="101">
        <v>0.69016499302133738</v>
      </c>
      <c r="K92" s="101">
        <v>0.69506700479087025</v>
      </c>
      <c r="L92" s="101">
        <v>0.6950548489013022</v>
      </c>
      <c r="M92" s="101">
        <v>0.7037746965092434</v>
      </c>
      <c r="N92" s="101">
        <v>0.69177085908999025</v>
      </c>
      <c r="O92" s="101">
        <v>0.66283269187514449</v>
      </c>
      <c r="P92" s="101">
        <v>0.64673648261632677</v>
      </c>
      <c r="Q92" s="101">
        <v>0.58980166061087236</v>
      </c>
      <c r="R92" s="101">
        <v>0.48040958583253074</v>
      </c>
      <c r="S92" s="101">
        <v>0.4348892355460296</v>
      </c>
      <c r="T92" s="101">
        <v>0.41111824194680852</v>
      </c>
      <c r="U92" s="101">
        <v>0.37578767017888454</v>
      </c>
      <c r="V92" s="101">
        <v>0.39271032865414096</v>
      </c>
      <c r="W92" s="101">
        <v>0.40311308527976303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1.9983380849983025E-4</v>
      </c>
      <c r="M93" s="104">
        <v>3.1222285265059013E-4</v>
      </c>
      <c r="N93" s="104">
        <v>3.9435166120427051E-4</v>
      </c>
      <c r="O93" s="104">
        <v>4.7475597227388065E-4</v>
      </c>
      <c r="P93" s="104">
        <v>4.8612451985301371E-4</v>
      </c>
      <c r="Q93" s="104">
        <v>4.8006194617207184E-4</v>
      </c>
      <c r="R93" s="104">
        <v>4.5497393543971089E-4</v>
      </c>
      <c r="S93" s="104">
        <v>2.7651934474122084E-4</v>
      </c>
      <c r="T93" s="104">
        <v>1.6455735536895596E-4</v>
      </c>
      <c r="U93" s="104">
        <v>1.6202268512088868E-4</v>
      </c>
      <c r="V93" s="104">
        <v>1.7030513468007603E-4</v>
      </c>
      <c r="W93" s="104">
        <v>1.7913586144108705E-4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9.8294846802028852E-5</v>
      </c>
      <c r="M94" s="98">
        <v>1.504701594911969E-4</v>
      </c>
      <c r="N94" s="98">
        <v>1.8007542133296334E-4</v>
      </c>
      <c r="O94" s="98">
        <v>2.2216573436687766E-4</v>
      </c>
      <c r="P94" s="98">
        <v>2.3248932036395428E-4</v>
      </c>
      <c r="Q94" s="98">
        <v>2.1382258339538144E-4</v>
      </c>
      <c r="R94" s="98">
        <v>2.1275564081213482E-4</v>
      </c>
      <c r="S94" s="98">
        <v>1.1655785729971225E-4</v>
      </c>
      <c r="T94" s="98">
        <v>2.7633380064662818E-6</v>
      </c>
      <c r="U94" s="98">
        <v>1.3371138497003686E-6</v>
      </c>
      <c r="V94" s="98">
        <v>1.0833788314592823E-6</v>
      </c>
      <c r="W94" s="98">
        <v>1.1510639640524466E-6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1.0153896169780138E-4</v>
      </c>
      <c r="M95" s="98">
        <v>1.617526931593932E-4</v>
      </c>
      <c r="N95" s="98">
        <v>2.142762398713072E-4</v>
      </c>
      <c r="O95" s="98">
        <v>2.5259023790700298E-4</v>
      </c>
      <c r="P95" s="98">
        <v>2.5363519948905943E-4</v>
      </c>
      <c r="Q95" s="98">
        <v>2.662393627766904E-4</v>
      </c>
      <c r="R95" s="98">
        <v>2.4221829462757607E-4</v>
      </c>
      <c r="S95" s="98">
        <v>1.5996148744150857E-4</v>
      </c>
      <c r="T95" s="98">
        <v>1.6179401736248966E-4</v>
      </c>
      <c r="U95" s="98">
        <v>1.6068557127118832E-4</v>
      </c>
      <c r="V95" s="98">
        <v>1.6922175584861674E-4</v>
      </c>
      <c r="W95" s="98">
        <v>1.7798479747703461E-4</v>
      </c>
      <c r="DA95" s="63" t="s">
        <v>1659</v>
      </c>
    </row>
    <row r="96" spans="1:105" ht="12" customHeight="1" x14ac:dyDescent="0.25">
      <c r="A96" s="106" t="s">
        <v>122</v>
      </c>
      <c r="B96" s="101">
        <v>73.88082122581028</v>
      </c>
      <c r="C96" s="101">
        <v>72.761175801508159</v>
      </c>
      <c r="D96" s="101">
        <v>90.559886321384695</v>
      </c>
      <c r="E96" s="101">
        <v>93.716320236948164</v>
      </c>
      <c r="F96" s="101">
        <v>95.038945803636139</v>
      </c>
      <c r="G96" s="101">
        <v>100.1847661077902</v>
      </c>
      <c r="H96" s="101">
        <v>105.13673154057582</v>
      </c>
      <c r="I96" s="101">
        <v>109.98895680074905</v>
      </c>
      <c r="J96" s="101">
        <v>125.75359105423352</v>
      </c>
      <c r="K96" s="101">
        <v>130.97552619591852</v>
      </c>
      <c r="L96" s="101">
        <v>128.96943224901335</v>
      </c>
      <c r="M96" s="101">
        <v>132.73144249183352</v>
      </c>
      <c r="N96" s="101">
        <v>133.84807324891233</v>
      </c>
      <c r="O96" s="101">
        <v>134.76514109517771</v>
      </c>
      <c r="P96" s="101">
        <v>140.93863193608021</v>
      </c>
      <c r="Q96" s="101">
        <v>150.9374308122228</v>
      </c>
      <c r="R96" s="101">
        <v>153.28219154605728</v>
      </c>
      <c r="S96" s="101">
        <v>159.14776439663808</v>
      </c>
      <c r="T96" s="101">
        <v>162.32561732905106</v>
      </c>
      <c r="U96" s="101">
        <v>157.88355539961893</v>
      </c>
      <c r="V96" s="101">
        <v>165.69578086936772</v>
      </c>
      <c r="W96" s="101">
        <v>172.16353440896722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7.3011891740264545</v>
      </c>
      <c r="M97" s="104">
        <v>8.6897743379422003</v>
      </c>
      <c r="N97" s="104">
        <v>8.6936461801347757</v>
      </c>
      <c r="O97" s="104">
        <v>9.8839766156159854</v>
      </c>
      <c r="P97" s="104">
        <v>11.02151678665248</v>
      </c>
      <c r="Q97" s="104">
        <v>10.941557942939511</v>
      </c>
      <c r="R97" s="104">
        <v>11.480812499151391</v>
      </c>
      <c r="S97" s="104">
        <v>12.292849345412099</v>
      </c>
      <c r="T97" s="104">
        <v>12.59186172251766</v>
      </c>
      <c r="U97" s="104">
        <v>12.969197694892205</v>
      </c>
      <c r="V97" s="104">
        <v>13.689742793542989</v>
      </c>
      <c r="W97" s="104">
        <v>14.475853263593415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3.447567429181349</v>
      </c>
      <c r="M98" s="98">
        <v>3.9995901581709945</v>
      </c>
      <c r="N98" s="98">
        <v>3.7813981600044833</v>
      </c>
      <c r="O98" s="98">
        <v>4.4266628824471805</v>
      </c>
      <c r="P98" s="98">
        <v>5.023504307996836</v>
      </c>
      <c r="Q98" s="98">
        <v>4.633417347524146</v>
      </c>
      <c r="R98" s="98">
        <v>5.1016144120684297</v>
      </c>
      <c r="S98" s="98">
        <v>5.6647726757662564</v>
      </c>
      <c r="T98" s="98">
        <v>5.3512500921140775</v>
      </c>
      <c r="U98" s="98">
        <v>5.3970938937903981</v>
      </c>
      <c r="V98" s="98">
        <v>5.7088465685921035</v>
      </c>
      <c r="W98" s="98">
        <v>6.0337580411855241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3.8536217448451056</v>
      </c>
      <c r="M99" s="98">
        <v>4.6901841797712063</v>
      </c>
      <c r="N99" s="98">
        <v>4.9122480201302929</v>
      </c>
      <c r="O99" s="98">
        <v>5.4573137331688057</v>
      </c>
      <c r="P99" s="98">
        <v>5.998012478655645</v>
      </c>
      <c r="Q99" s="98">
        <v>6.3081405954153649</v>
      </c>
      <c r="R99" s="98">
        <v>6.379198087082961</v>
      </c>
      <c r="S99" s="98">
        <v>6.6280766696458429</v>
      </c>
      <c r="T99" s="98">
        <v>7.2406116304035821</v>
      </c>
      <c r="U99" s="98">
        <v>7.5721038011018065</v>
      </c>
      <c r="V99" s="98">
        <v>7.980896224950885</v>
      </c>
      <c r="W99" s="98">
        <v>8.4420952224078896</v>
      </c>
      <c r="DA99" s="63" t="s">
        <v>1663</v>
      </c>
    </row>
    <row r="100" spans="1:105" ht="12" customHeight="1" x14ac:dyDescent="0.25">
      <c r="A100" s="121" t="s">
        <v>54</v>
      </c>
      <c r="B100" s="122">
        <v>41.55930903123101</v>
      </c>
      <c r="C100" s="122">
        <v>45.065845364805966</v>
      </c>
      <c r="D100" s="122">
        <v>49.768543678223345</v>
      </c>
      <c r="E100" s="122">
        <v>54.568420361771928</v>
      </c>
      <c r="F100" s="122">
        <v>61.29504176373802</v>
      </c>
      <c r="G100" s="122">
        <v>61.506235662371154</v>
      </c>
      <c r="H100" s="122">
        <v>64.669929598991615</v>
      </c>
      <c r="I100" s="122">
        <v>70.472090082424842</v>
      </c>
      <c r="J100" s="122">
        <v>73.404512607653629</v>
      </c>
      <c r="K100" s="122">
        <v>76.126909176141353</v>
      </c>
      <c r="L100" s="122">
        <v>76.045298675675582</v>
      </c>
      <c r="M100" s="122">
        <v>81.604375174849679</v>
      </c>
      <c r="N100" s="122">
        <v>82.962169096035439</v>
      </c>
      <c r="O100" s="122">
        <v>83.324356044582586</v>
      </c>
      <c r="P100" s="122">
        <v>84.309764728340241</v>
      </c>
      <c r="Q100" s="122">
        <v>106.96114755259723</v>
      </c>
      <c r="R100" s="122">
        <v>104.93105326446673</v>
      </c>
      <c r="S100" s="122">
        <v>105.57801849448398</v>
      </c>
      <c r="T100" s="122">
        <v>105.07216910931224</v>
      </c>
      <c r="U100" s="122">
        <v>102.33341645558932</v>
      </c>
      <c r="V100" s="122">
        <v>111.16665926988458</v>
      </c>
      <c r="W100" s="122">
        <v>111.26576665292471</v>
      </c>
      <c r="DA100" s="130" t="s">
        <v>1664</v>
      </c>
    </row>
    <row r="101" spans="1:105" ht="12" customHeight="1" x14ac:dyDescent="0.25">
      <c r="A101" s="97" t="s">
        <v>207</v>
      </c>
      <c r="B101" s="98">
        <v>6.7804388011646495</v>
      </c>
      <c r="C101" s="98">
        <v>7.550075706839781</v>
      </c>
      <c r="D101" s="98">
        <v>8.6724289147249127</v>
      </c>
      <c r="E101" s="98">
        <v>8.6336759842599076</v>
      </c>
      <c r="F101" s="98">
        <v>10.743263055148786</v>
      </c>
      <c r="G101" s="98">
        <v>10.629137789019222</v>
      </c>
      <c r="H101" s="98">
        <v>11.192205413890759</v>
      </c>
      <c r="I101" s="98">
        <v>12.354949640832768</v>
      </c>
      <c r="J101" s="98">
        <v>13.017056873809375</v>
      </c>
      <c r="K101" s="98">
        <v>13.69534579459488</v>
      </c>
      <c r="L101" s="98">
        <v>13.621124237901272</v>
      </c>
      <c r="M101" s="98">
        <v>14.192366485143776</v>
      </c>
      <c r="N101" s="98">
        <v>14.416093436514748</v>
      </c>
      <c r="O101" s="98">
        <v>14.243192891946142</v>
      </c>
      <c r="P101" s="98">
        <v>13.932788764689022</v>
      </c>
      <c r="Q101" s="98">
        <v>21.940145218305148</v>
      </c>
      <c r="R101" s="98">
        <v>23.224419604471112</v>
      </c>
      <c r="S101" s="98">
        <v>23.273072513614174</v>
      </c>
      <c r="T101" s="98">
        <v>22.631532435272689</v>
      </c>
      <c r="U101" s="98">
        <v>21.77025413203399</v>
      </c>
      <c r="V101" s="98">
        <v>25.973392567115631</v>
      </c>
      <c r="W101" s="98">
        <v>23.005875609057057</v>
      </c>
      <c r="DA101" s="63" t="s">
        <v>1665</v>
      </c>
    </row>
    <row r="102" spans="1:105" ht="12" customHeight="1" x14ac:dyDescent="0.25">
      <c r="A102" s="97" t="s">
        <v>50</v>
      </c>
      <c r="B102" s="98">
        <v>2.755587100331808</v>
      </c>
      <c r="C102" s="98">
        <v>3.6750929112973756</v>
      </c>
      <c r="D102" s="98">
        <v>5.945572716509151</v>
      </c>
      <c r="E102" s="98">
        <v>8.5743522729020025</v>
      </c>
      <c r="F102" s="98">
        <v>9.7574523754421367</v>
      </c>
      <c r="G102" s="98">
        <v>9.7220914568531569</v>
      </c>
      <c r="H102" s="98">
        <v>10.378128137232149</v>
      </c>
      <c r="I102" s="98">
        <v>9.8348834541007246</v>
      </c>
      <c r="J102" s="98">
        <v>9.2104914878979613</v>
      </c>
      <c r="K102" s="98">
        <v>10.286059170620021</v>
      </c>
      <c r="L102" s="98">
        <v>8.9700317992987166</v>
      </c>
      <c r="M102" s="98">
        <v>11.373027332611617</v>
      </c>
      <c r="N102" s="98">
        <v>10.911674544430648</v>
      </c>
      <c r="O102" s="98">
        <v>11.099272580604504</v>
      </c>
      <c r="P102" s="98">
        <v>10.837807647161821</v>
      </c>
      <c r="Q102" s="98">
        <v>16.289568428575841</v>
      </c>
      <c r="R102" s="98">
        <v>13.076946638189407</v>
      </c>
      <c r="S102" s="98">
        <v>11.674252342462504</v>
      </c>
      <c r="T102" s="98">
        <v>10.868850179059722</v>
      </c>
      <c r="U102" s="98">
        <v>9.7856878632138393</v>
      </c>
      <c r="V102" s="98">
        <v>10.219495097995718</v>
      </c>
      <c r="W102" s="98">
        <v>10.44512697748328</v>
      </c>
      <c r="DA102" s="63" t="s">
        <v>1666</v>
      </c>
    </row>
    <row r="103" spans="1:105" ht="12" customHeight="1" x14ac:dyDescent="0.25">
      <c r="A103" s="109" t="s">
        <v>120</v>
      </c>
      <c r="B103" s="33">
        <v>32.023283129734551</v>
      </c>
      <c r="C103" s="33">
        <v>33.840676746668812</v>
      </c>
      <c r="D103" s="33">
        <v>35.15054204698928</v>
      </c>
      <c r="E103" s="33">
        <v>37.360392104610014</v>
      </c>
      <c r="F103" s="33">
        <v>40.794326333147097</v>
      </c>
      <c r="G103" s="33">
        <v>41.155006416498772</v>
      </c>
      <c r="H103" s="33">
        <v>43.099596047868708</v>
      </c>
      <c r="I103" s="33">
        <v>48.282256987491351</v>
      </c>
      <c r="J103" s="33">
        <v>51.176964245946301</v>
      </c>
      <c r="K103" s="33">
        <v>52.145504210926454</v>
      </c>
      <c r="L103" s="33">
        <v>53.454142638475595</v>
      </c>
      <c r="M103" s="33">
        <v>56.038981357094293</v>
      </c>
      <c r="N103" s="33">
        <v>57.634401115090036</v>
      </c>
      <c r="O103" s="33">
        <v>57.981890572031936</v>
      </c>
      <c r="P103" s="33">
        <v>59.539168316489402</v>
      </c>
      <c r="Q103" s="33">
        <v>68.73143390571623</v>
      </c>
      <c r="R103" s="33">
        <v>68.629687021806205</v>
      </c>
      <c r="S103" s="33">
        <v>70.630693638407308</v>
      </c>
      <c r="T103" s="33">
        <v>71.571786494979833</v>
      </c>
      <c r="U103" s="33">
        <v>70.77747446034148</v>
      </c>
      <c r="V103" s="33">
        <v>74.973771604773219</v>
      </c>
      <c r="W103" s="33">
        <v>77.81476406638437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584.53055886294078</v>
      </c>
      <c r="C124" s="117">
        <f t="shared" si="42"/>
        <v>564.33763934926083</v>
      </c>
      <c r="D124" s="117">
        <f t="shared" si="42"/>
        <v>501.00139595800903</v>
      </c>
      <c r="E124" s="117">
        <f t="shared" si="42"/>
        <v>535.08554489294056</v>
      </c>
      <c r="F124" s="117">
        <f t="shared" si="42"/>
        <v>482.77706604983166</v>
      </c>
      <c r="G124" s="117">
        <f t="shared" si="42"/>
        <v>494.62308970247909</v>
      </c>
      <c r="H124" s="117">
        <f t="shared" si="42"/>
        <v>474.36347056925865</v>
      </c>
      <c r="I124" s="117">
        <f t="shared" si="42"/>
        <v>430.61194898606198</v>
      </c>
      <c r="J124" s="117">
        <f t="shared" si="42"/>
        <v>401.9872576202111</v>
      </c>
      <c r="K124" s="117">
        <f t="shared" si="42"/>
        <v>410.26276199219478</v>
      </c>
      <c r="L124" s="117">
        <f t="shared" si="42"/>
        <v>400.12336781272728</v>
      </c>
      <c r="M124" s="117">
        <f t="shared" si="42"/>
        <v>406.09147505918929</v>
      </c>
      <c r="N124" s="117">
        <f t="shared" si="42"/>
        <v>388.48261083189027</v>
      </c>
      <c r="O124" s="117">
        <f t="shared" si="42"/>
        <v>360.76301104146927</v>
      </c>
      <c r="P124" s="117">
        <f t="shared" si="42"/>
        <v>354.15778314845295</v>
      </c>
      <c r="Q124" s="117">
        <f t="shared" si="42"/>
        <v>383.29644676295447</v>
      </c>
      <c r="R124" s="117">
        <f t="shared" ref="R124:V124" si="43">R125+R128+R130+R139</f>
        <v>374.19422091911207</v>
      </c>
      <c r="S124" s="117">
        <f t="shared" si="43"/>
        <v>390.18398950848228</v>
      </c>
      <c r="T124" s="117">
        <f t="shared" si="43"/>
        <v>372.58687916570756</v>
      </c>
      <c r="U124" s="117">
        <f t="shared" si="43"/>
        <v>354.78948331285386</v>
      </c>
      <c r="V124" s="117">
        <f t="shared" si="43"/>
        <v>377.69979576547564</v>
      </c>
      <c r="W124" s="117">
        <f t="shared" ref="W124" si="44">W125+W128+W130+W139</f>
        <v>388.22783350468109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431.91565271569397</v>
      </c>
      <c r="C125" s="122">
        <f t="shared" si="45"/>
        <v>402.32529179697332</v>
      </c>
      <c r="D125" s="122">
        <f t="shared" si="45"/>
        <v>372.06178155574617</v>
      </c>
      <c r="E125" s="122">
        <f t="shared" si="45"/>
        <v>404.77846318614166</v>
      </c>
      <c r="F125" s="122">
        <f t="shared" si="45"/>
        <v>351.78045911899687</v>
      </c>
      <c r="G125" s="122">
        <f t="shared" si="45"/>
        <v>358.94195138491466</v>
      </c>
      <c r="H125" s="122">
        <f t="shared" si="45"/>
        <v>347.00845406828086</v>
      </c>
      <c r="I125" s="122">
        <f t="shared" si="45"/>
        <v>306.74009142930993</v>
      </c>
      <c r="J125" s="122">
        <f t="shared" si="45"/>
        <v>282.87759262947452</v>
      </c>
      <c r="K125" s="122">
        <f t="shared" si="45"/>
        <v>286.85211046193461</v>
      </c>
      <c r="L125" s="122">
        <f t="shared" si="45"/>
        <v>286.42429132879209</v>
      </c>
      <c r="M125" s="122">
        <f t="shared" si="45"/>
        <v>293.88694186245658</v>
      </c>
      <c r="N125" s="122">
        <f t="shared" si="45"/>
        <v>282.30470214463287</v>
      </c>
      <c r="O125" s="122">
        <f t="shared" si="45"/>
        <v>261.04386919363128</v>
      </c>
      <c r="P125" s="122">
        <f t="shared" si="45"/>
        <v>252.71736531527424</v>
      </c>
      <c r="Q125" s="122">
        <f t="shared" si="45"/>
        <v>265.17555827665774</v>
      </c>
      <c r="R125" s="122">
        <f t="shared" ref="R125:V125" si="46">SUM(R126:R127)</f>
        <v>262.00325622831883</v>
      </c>
      <c r="S125" s="122">
        <f t="shared" si="46"/>
        <v>272.66853050569284</v>
      </c>
      <c r="T125" s="122">
        <f t="shared" si="46"/>
        <v>257.32809040773952</v>
      </c>
      <c r="U125" s="122">
        <f t="shared" si="46"/>
        <v>244.39187200791162</v>
      </c>
      <c r="V125" s="122">
        <f t="shared" si="46"/>
        <v>265.84524303841766</v>
      </c>
      <c r="W125" s="122">
        <f t="shared" ref="W125" si="47">SUM(W126:W127)</f>
        <v>268.79030204573758</v>
      </c>
      <c r="DA125" s="130" t="s">
        <v>1687</v>
      </c>
    </row>
    <row r="126" spans="1:105" ht="12" customHeight="1" x14ac:dyDescent="0.25">
      <c r="A126" s="97" t="s">
        <v>203</v>
      </c>
      <c r="B126" s="98">
        <v>430.57643561684245</v>
      </c>
      <c r="C126" s="98">
        <v>401.10365433533229</v>
      </c>
      <c r="D126" s="98">
        <v>370.93833237338669</v>
      </c>
      <c r="E126" s="98">
        <v>403.57204755796488</v>
      </c>
      <c r="F126" s="98">
        <v>350.74299542235821</v>
      </c>
      <c r="G126" s="98">
        <v>357.89923809171785</v>
      </c>
      <c r="H126" s="98">
        <v>346.00737773828502</v>
      </c>
      <c r="I126" s="98">
        <v>305.8699199367552</v>
      </c>
      <c r="J126" s="98">
        <v>282.0763280446198</v>
      </c>
      <c r="K126" s="98">
        <v>286.04582961269733</v>
      </c>
      <c r="L126" s="98">
        <v>285.61725543105371</v>
      </c>
      <c r="M126" s="98">
        <v>293.057420431727</v>
      </c>
      <c r="N126" s="98">
        <v>281.52513925112038</v>
      </c>
      <c r="O126" s="98">
        <v>260.31626528591221</v>
      </c>
      <c r="P126" s="98">
        <v>252.02169667438787</v>
      </c>
      <c r="Q126" s="98">
        <v>264.44632806681813</v>
      </c>
      <c r="R126" s="98">
        <v>261.28670630994651</v>
      </c>
      <c r="S126" s="98">
        <v>271.92028701212985</v>
      </c>
      <c r="T126" s="98">
        <v>256.62478538501534</v>
      </c>
      <c r="U126" s="98">
        <v>243.72540110021066</v>
      </c>
      <c r="V126" s="98">
        <v>265.11528374410852</v>
      </c>
      <c r="W126" s="98">
        <v>268.04741631914817</v>
      </c>
      <c r="DA126" s="63" t="s">
        <v>1688</v>
      </c>
    </row>
    <row r="127" spans="1:105" ht="12" customHeight="1" x14ac:dyDescent="0.25">
      <c r="A127" s="97" t="s">
        <v>53</v>
      </c>
      <c r="B127" s="98">
        <v>1.3392170988515253</v>
      </c>
      <c r="C127" s="98">
        <v>1.2216374616410393</v>
      </c>
      <c r="D127" s="98">
        <v>1.1234491823595008</v>
      </c>
      <c r="E127" s="98">
        <v>1.2064156281767913</v>
      </c>
      <c r="F127" s="98">
        <v>1.037463696638695</v>
      </c>
      <c r="G127" s="98">
        <v>1.0427132931968386</v>
      </c>
      <c r="H127" s="98">
        <v>1.0010763299958314</v>
      </c>
      <c r="I127" s="98">
        <v>0.87017149255475434</v>
      </c>
      <c r="J127" s="98">
        <v>0.80126458485474461</v>
      </c>
      <c r="K127" s="98">
        <v>0.80628084923730337</v>
      </c>
      <c r="L127" s="98">
        <v>0.80703589773836892</v>
      </c>
      <c r="M127" s="98">
        <v>0.82952143072959694</v>
      </c>
      <c r="N127" s="98">
        <v>0.77956289351250985</v>
      </c>
      <c r="O127" s="98">
        <v>0.72760390771906136</v>
      </c>
      <c r="P127" s="98">
        <v>0.69566864088636193</v>
      </c>
      <c r="Q127" s="98">
        <v>0.72923020983960474</v>
      </c>
      <c r="R127" s="98">
        <v>0.71654991837229776</v>
      </c>
      <c r="S127" s="98">
        <v>0.74824349356299813</v>
      </c>
      <c r="T127" s="98">
        <v>0.70330502272417339</v>
      </c>
      <c r="U127" s="98">
        <v>0.66647090770094752</v>
      </c>
      <c r="V127" s="98">
        <v>0.72995929430912088</v>
      </c>
      <c r="W127" s="98">
        <v>0.7428857265894081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0.46096801148734601</v>
      </c>
      <c r="C128" s="122">
        <f t="shared" si="48"/>
        <v>0.53820328819683594</v>
      </c>
      <c r="D128" s="122">
        <f t="shared" si="48"/>
        <v>0.33254498950755412</v>
      </c>
      <c r="E128" s="122">
        <f t="shared" si="48"/>
        <v>0.40925074282579443</v>
      </c>
      <c r="F128" s="122">
        <f t="shared" si="48"/>
        <v>0.22520715133147232</v>
      </c>
      <c r="G128" s="122">
        <f t="shared" si="48"/>
        <v>0.26285127027766414</v>
      </c>
      <c r="H128" s="122">
        <f t="shared" si="48"/>
        <v>0.43835973041430737</v>
      </c>
      <c r="I128" s="122">
        <f t="shared" si="48"/>
        <v>1.0263266851001454</v>
      </c>
      <c r="J128" s="122">
        <f t="shared" si="48"/>
        <v>0.7559356819408084</v>
      </c>
      <c r="K128" s="122">
        <f t="shared" si="48"/>
        <v>0.74287236185045114</v>
      </c>
      <c r="L128" s="122">
        <f t="shared" si="48"/>
        <v>1.1894845755457133</v>
      </c>
      <c r="M128" s="122">
        <f t="shared" si="48"/>
        <v>0.92476873544229277</v>
      </c>
      <c r="N128" s="122">
        <f t="shared" si="48"/>
        <v>2.8528885857978272</v>
      </c>
      <c r="O128" s="122">
        <f t="shared" si="48"/>
        <v>1.3032336422766957</v>
      </c>
      <c r="P128" s="122">
        <f t="shared" si="48"/>
        <v>1.2837867631148741</v>
      </c>
      <c r="Q128" s="122">
        <f t="shared" si="48"/>
        <v>2.2868053234335197</v>
      </c>
      <c r="R128" s="122">
        <f t="shared" si="48"/>
        <v>2.2811437146852778</v>
      </c>
      <c r="S128" s="122">
        <f t="shared" si="48"/>
        <v>2.3364845922799038</v>
      </c>
      <c r="T128" s="122">
        <f t="shared" si="48"/>
        <v>2.03552875801785</v>
      </c>
      <c r="U128" s="122">
        <f t="shared" si="48"/>
        <v>2.1159732099806914</v>
      </c>
      <c r="V128" s="122">
        <f t="shared" si="48"/>
        <v>2.1360401770835447</v>
      </c>
      <c r="W128" s="122">
        <f t="shared" si="48"/>
        <v>2.1619433475194825</v>
      </c>
      <c r="DA128" s="130" t="s">
        <v>1690</v>
      </c>
    </row>
    <row r="129" spans="1:105" ht="12" customHeight="1" x14ac:dyDescent="0.25">
      <c r="A129" s="97" t="s">
        <v>53</v>
      </c>
      <c r="B129" s="98">
        <v>0.46096801148734601</v>
      </c>
      <c r="C129" s="98">
        <v>0.53820328819683594</v>
      </c>
      <c r="D129" s="98">
        <v>0.33254498950755412</v>
      </c>
      <c r="E129" s="98">
        <v>0.40925074282579443</v>
      </c>
      <c r="F129" s="98">
        <v>0.22520715133147232</v>
      </c>
      <c r="G129" s="98">
        <v>0.26285127027766414</v>
      </c>
      <c r="H129" s="98">
        <v>0.43835973041430737</v>
      </c>
      <c r="I129" s="98">
        <v>1.0263266851001454</v>
      </c>
      <c r="J129" s="98">
        <v>0.7559356819408084</v>
      </c>
      <c r="K129" s="98">
        <v>0.74287236185045114</v>
      </c>
      <c r="L129" s="98">
        <v>1.1894845755457133</v>
      </c>
      <c r="M129" s="98">
        <v>0.92476873544229277</v>
      </c>
      <c r="N129" s="98">
        <v>2.8528885857978272</v>
      </c>
      <c r="O129" s="98">
        <v>1.3032336422766957</v>
      </c>
      <c r="P129" s="98">
        <v>1.2837867631148741</v>
      </c>
      <c r="Q129" s="98">
        <v>2.2868053234335197</v>
      </c>
      <c r="R129" s="98">
        <v>2.2811437146852778</v>
      </c>
      <c r="S129" s="98">
        <v>2.3364845922799038</v>
      </c>
      <c r="T129" s="98">
        <v>2.03552875801785</v>
      </c>
      <c r="U129" s="98">
        <v>2.1159732099806914</v>
      </c>
      <c r="V129" s="98">
        <v>2.1360401770835447</v>
      </c>
      <c r="W129" s="98">
        <v>2.1619433475194825</v>
      </c>
      <c r="DA129" s="63" t="s">
        <v>1691</v>
      </c>
    </row>
    <row r="130" spans="1:105" ht="12" customHeight="1" x14ac:dyDescent="0.25">
      <c r="A130" s="121" t="s">
        <v>55</v>
      </c>
      <c r="B130" s="122">
        <v>91.242485925413462</v>
      </c>
      <c r="C130" s="122">
        <v>100.53724973845367</v>
      </c>
      <c r="D130" s="122">
        <v>76.163909118053411</v>
      </c>
      <c r="E130" s="122">
        <v>77.420178701051029</v>
      </c>
      <c r="F130" s="122">
        <v>77.195596825672766</v>
      </c>
      <c r="G130" s="122">
        <v>82.539498883680196</v>
      </c>
      <c r="H130" s="122">
        <v>75.601288500046579</v>
      </c>
      <c r="I130" s="122">
        <v>73.071772174746357</v>
      </c>
      <c r="J130" s="122">
        <v>71.282658814815264</v>
      </c>
      <c r="K130" s="122">
        <v>76.777753395705076</v>
      </c>
      <c r="L130" s="122">
        <v>70.550920959994642</v>
      </c>
      <c r="M130" s="122">
        <v>68.144687299074846</v>
      </c>
      <c r="N130" s="122">
        <v>64.39722951385825</v>
      </c>
      <c r="O130" s="122">
        <v>60.62112581533632</v>
      </c>
      <c r="P130" s="122">
        <v>61.909255555978618</v>
      </c>
      <c r="Q130" s="122">
        <v>70.999683615399661</v>
      </c>
      <c r="R130" s="122">
        <v>66.182732037484627</v>
      </c>
      <c r="S130" s="122">
        <v>70.804032790865648</v>
      </c>
      <c r="T130" s="122">
        <v>70.608370880415848</v>
      </c>
      <c r="U130" s="122">
        <v>67.488731735034619</v>
      </c>
      <c r="V130" s="122">
        <v>68.493826501488925</v>
      </c>
      <c r="W130" s="122">
        <v>74.242278889104853</v>
      </c>
      <c r="DA130" s="130" t="s">
        <v>1692</v>
      </c>
    </row>
    <row r="131" spans="1:105" ht="12" customHeight="1" x14ac:dyDescent="0.25">
      <c r="A131" s="97" t="s">
        <v>128</v>
      </c>
      <c r="B131" s="98">
        <v>77.209978828557382</v>
      </c>
      <c r="C131" s="98">
        <v>88.31543422872619</v>
      </c>
      <c r="D131" s="98">
        <v>68.609732974850616</v>
      </c>
      <c r="E131" s="98">
        <v>71.611873336274144</v>
      </c>
      <c r="F131" s="98">
        <v>73.136798214787163</v>
      </c>
      <c r="G131" s="98">
        <v>79.857511693320973</v>
      </c>
      <c r="H131" s="98">
        <v>73.549286062230763</v>
      </c>
      <c r="I131" s="98">
        <v>71.291644981559514</v>
      </c>
      <c r="J131" s="98">
        <v>69.457033950221216</v>
      </c>
      <c r="K131" s="98">
        <v>74.969733585926718</v>
      </c>
      <c r="L131" s="98">
        <v>68.812737277230227</v>
      </c>
      <c r="M131" s="98">
        <v>66.315685232851891</v>
      </c>
      <c r="N131" s="98">
        <v>62.419275104894474</v>
      </c>
      <c r="O131" s="98">
        <v>57.999016517124602</v>
      </c>
      <c r="P131" s="98">
        <v>58.697011802550108</v>
      </c>
      <c r="Q131" s="98">
        <v>68.195395510716139</v>
      </c>
      <c r="R131" s="98">
        <v>63.306425557637638</v>
      </c>
      <c r="S131" s="98">
        <v>67.844962109126143</v>
      </c>
      <c r="T131" s="98">
        <v>67.149720075621218</v>
      </c>
      <c r="U131" s="98">
        <v>63.821690010697878</v>
      </c>
      <c r="V131" s="98">
        <v>64.804532095087836</v>
      </c>
      <c r="W131" s="98">
        <v>70.758739079495456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4.2394900684401375E-2</v>
      </c>
      <c r="M132" s="98">
        <v>4.6165649588676902E-2</v>
      </c>
      <c r="N132" s="98">
        <v>4.7111877752353711E-2</v>
      </c>
      <c r="O132" s="98">
        <v>4.7873881196312654E-2</v>
      </c>
      <c r="P132" s="98">
        <v>5.0036983349924236E-2</v>
      </c>
      <c r="Q132" s="98">
        <v>6.2263246338987874E-2</v>
      </c>
      <c r="R132" s="98">
        <v>5.7288088862383735E-2</v>
      </c>
      <c r="S132" s="98">
        <v>6.0427906021984758E-2</v>
      </c>
      <c r="T132" s="98">
        <v>5.880967514662392E-2</v>
      </c>
      <c r="U132" s="98">
        <v>5.715746122977252E-2</v>
      </c>
      <c r="V132" s="98">
        <v>5.709688087517921E-2</v>
      </c>
      <c r="W132" s="98">
        <v>6.4238105228580811E-2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1.7298779248351027E-2</v>
      </c>
      <c r="M133" s="101">
        <v>1.8295883142647219E-2</v>
      </c>
      <c r="N133" s="101">
        <v>1.758048491376283E-2</v>
      </c>
      <c r="O133" s="101">
        <v>1.851011441798368E-2</v>
      </c>
      <c r="P133" s="101">
        <v>1.9812589270121729E-2</v>
      </c>
      <c r="Q133" s="101">
        <v>2.2850799077976752E-2</v>
      </c>
      <c r="R133" s="101">
        <v>2.2345346517238341E-2</v>
      </c>
      <c r="S133" s="101">
        <v>2.4862658623840607E-2</v>
      </c>
      <c r="T133" s="101">
        <v>2.2657050111587862E-2</v>
      </c>
      <c r="U133" s="101">
        <v>2.1696507320427647E-2</v>
      </c>
      <c r="V133" s="101">
        <v>2.1886654354857656E-2</v>
      </c>
      <c r="W133" s="101">
        <v>2.4713045036494161E-2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2.5096121436050348E-2</v>
      </c>
      <c r="M134" s="104">
        <v>2.7869766446029683E-2</v>
      </c>
      <c r="N134" s="104">
        <v>2.9531392838590881E-2</v>
      </c>
      <c r="O134" s="104">
        <v>2.936376677832897E-2</v>
      </c>
      <c r="P134" s="104">
        <v>3.0224394079802503E-2</v>
      </c>
      <c r="Q134" s="104">
        <v>3.9412447261011119E-2</v>
      </c>
      <c r="R134" s="104">
        <v>3.4942742345145397E-2</v>
      </c>
      <c r="S134" s="104">
        <v>3.5565247398144151E-2</v>
      </c>
      <c r="T134" s="104">
        <v>3.6152625035036058E-2</v>
      </c>
      <c r="U134" s="104">
        <v>3.5460953909344874E-2</v>
      </c>
      <c r="V134" s="104">
        <v>3.5210226520321554E-2</v>
      </c>
      <c r="W134" s="104">
        <v>3.9525060192086646E-2</v>
      </c>
      <c r="DA134" s="132" t="s">
        <v>1696</v>
      </c>
    </row>
    <row r="135" spans="1:105" ht="12" customHeight="1" x14ac:dyDescent="0.25">
      <c r="A135" s="106" t="s">
        <v>122</v>
      </c>
      <c r="B135" s="101">
        <v>14.032507096856083</v>
      </c>
      <c r="C135" s="101">
        <v>12.221815509727472</v>
      </c>
      <c r="D135" s="101">
        <v>7.5541761432028007</v>
      </c>
      <c r="E135" s="101">
        <v>5.8083053647768859</v>
      </c>
      <c r="F135" s="101">
        <v>4.0587986108855967</v>
      </c>
      <c r="G135" s="101">
        <v>2.6819871903592296</v>
      </c>
      <c r="H135" s="101">
        <v>2.052002437815815</v>
      </c>
      <c r="I135" s="101">
        <v>1.7801271931868388</v>
      </c>
      <c r="J135" s="101">
        <v>1.8256248645940425</v>
      </c>
      <c r="K135" s="101">
        <v>1.8080198097783509</v>
      </c>
      <c r="L135" s="101">
        <v>1.6957887820800099</v>
      </c>
      <c r="M135" s="101">
        <v>1.7780796611485998</v>
      </c>
      <c r="N135" s="101">
        <v>1.913912829895748</v>
      </c>
      <c r="O135" s="101">
        <v>2.4948413675123584</v>
      </c>
      <c r="P135" s="101">
        <v>3.0243729544292082</v>
      </c>
      <c r="Q135" s="101">
        <v>2.6054734855859647</v>
      </c>
      <c r="R135" s="101">
        <v>2.6601534080528073</v>
      </c>
      <c r="S135" s="101">
        <v>2.7111175933229279</v>
      </c>
      <c r="T135" s="101">
        <v>3.1292958392805588</v>
      </c>
      <c r="U135" s="101">
        <v>3.3146483286571327</v>
      </c>
      <c r="V135" s="101">
        <v>3.3333346245744244</v>
      </c>
      <c r="W135" s="101">
        <v>3.1299202245325777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4.7567554856837784E-3</v>
      </c>
      <c r="N136" s="104">
        <v>1.6929701315670034E-2</v>
      </c>
      <c r="O136" s="104">
        <v>7.9394049503051595E-2</v>
      </c>
      <c r="P136" s="104">
        <v>0.137833815649373</v>
      </c>
      <c r="Q136" s="104">
        <v>0.13655137275857976</v>
      </c>
      <c r="R136" s="104">
        <v>0.15886498293179033</v>
      </c>
      <c r="S136" s="104">
        <v>0.1875251823945992</v>
      </c>
      <c r="T136" s="104">
        <v>0.27054529036745717</v>
      </c>
      <c r="U136" s="104">
        <v>0.29523593444983287</v>
      </c>
      <c r="V136" s="104">
        <v>0.2988629009514846</v>
      </c>
      <c r="W136" s="104">
        <v>0.28938147984823509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2.1805875043291604E-3</v>
      </c>
      <c r="N137" s="98">
        <v>7.3001597700492063E-3</v>
      </c>
      <c r="O137" s="98">
        <v>3.5022080892511201E-2</v>
      </c>
      <c r="P137" s="98">
        <v>6.1736520040282912E-2</v>
      </c>
      <c r="Q137" s="98">
        <v>5.7002817137388286E-2</v>
      </c>
      <c r="R137" s="98">
        <v>6.9870192216629767E-2</v>
      </c>
      <c r="S137" s="98">
        <v>8.6155315341383598E-2</v>
      </c>
      <c r="T137" s="98">
        <v>0.11516915763294798</v>
      </c>
      <c r="U137" s="98">
        <v>0.12299657344933371</v>
      </c>
      <c r="V137" s="98">
        <v>0.12477600970884042</v>
      </c>
      <c r="W137" s="98">
        <v>0.12062843497642946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2.5761679813546181E-3</v>
      </c>
      <c r="N138" s="98">
        <v>9.6295415456208264E-3</v>
      </c>
      <c r="O138" s="98">
        <v>4.4371968610540387E-2</v>
      </c>
      <c r="P138" s="98">
        <v>7.6097295609090093E-2</v>
      </c>
      <c r="Q138" s="98">
        <v>7.954855562119148E-2</v>
      </c>
      <c r="R138" s="98">
        <v>8.899479071516056E-2</v>
      </c>
      <c r="S138" s="98">
        <v>0.10136986705321561</v>
      </c>
      <c r="T138" s="98">
        <v>0.15537613273450918</v>
      </c>
      <c r="U138" s="98">
        <v>0.17223936100049914</v>
      </c>
      <c r="V138" s="98">
        <v>0.17408689124264415</v>
      </c>
      <c r="W138" s="98">
        <v>0.16875304487180562</v>
      </c>
      <c r="DA138" s="63" t="s">
        <v>1700</v>
      </c>
    </row>
    <row r="139" spans="1:105" ht="12" customHeight="1" x14ac:dyDescent="0.25">
      <c r="A139" s="121" t="s">
        <v>54</v>
      </c>
      <c r="B139" s="122">
        <v>60.911452210345914</v>
      </c>
      <c r="C139" s="122">
        <v>60.936894525637001</v>
      </c>
      <c r="D139" s="122">
        <v>52.443160294701883</v>
      </c>
      <c r="E139" s="122">
        <v>52.477652262922049</v>
      </c>
      <c r="F139" s="122">
        <v>53.575802953830618</v>
      </c>
      <c r="G139" s="122">
        <v>52.878788163606558</v>
      </c>
      <c r="H139" s="122">
        <v>51.315368270516906</v>
      </c>
      <c r="I139" s="122">
        <v>49.773758696905531</v>
      </c>
      <c r="J139" s="122">
        <v>47.071070493980542</v>
      </c>
      <c r="K139" s="122">
        <v>45.890025772704618</v>
      </c>
      <c r="L139" s="122">
        <v>41.95867094839484</v>
      </c>
      <c r="M139" s="122">
        <v>43.135077162215552</v>
      </c>
      <c r="N139" s="122">
        <v>38.927790587601322</v>
      </c>
      <c r="O139" s="122">
        <v>37.794782390224974</v>
      </c>
      <c r="P139" s="122">
        <v>38.247375514085178</v>
      </c>
      <c r="Q139" s="122">
        <v>44.834399547463576</v>
      </c>
      <c r="R139" s="122">
        <v>43.727088938623318</v>
      </c>
      <c r="S139" s="122">
        <v>44.374941619643813</v>
      </c>
      <c r="T139" s="122">
        <v>42.614889119534304</v>
      </c>
      <c r="U139" s="122">
        <v>40.792906359926903</v>
      </c>
      <c r="V139" s="122">
        <v>41.224686048485516</v>
      </c>
      <c r="W139" s="122">
        <v>43.03330922231919</v>
      </c>
      <c r="DA139" s="130" t="s">
        <v>1701</v>
      </c>
    </row>
    <row r="140" spans="1:105" ht="12" customHeight="1" x14ac:dyDescent="0.25">
      <c r="A140" s="97" t="s">
        <v>50</v>
      </c>
      <c r="B140" s="98">
        <v>4.8260766967112279</v>
      </c>
      <c r="C140" s="98">
        <v>5.688709490706926</v>
      </c>
      <c r="D140" s="98">
        <v>5.3484143081400726</v>
      </c>
      <c r="E140" s="98">
        <v>7.3265429391882684</v>
      </c>
      <c r="F140" s="98">
        <v>8.1813721287759389</v>
      </c>
      <c r="G140" s="98">
        <v>8.2536040458943152</v>
      </c>
      <c r="H140" s="98">
        <v>8.5800245459475573</v>
      </c>
      <c r="I140" s="98">
        <v>7.6959104595423788</v>
      </c>
      <c r="J140" s="98">
        <v>6.6098709310751627</v>
      </c>
      <c r="K140" s="98">
        <v>7.1014763103252969</v>
      </c>
      <c r="L140" s="98">
        <v>5.760397732520306</v>
      </c>
      <c r="M140" s="98">
        <v>6.954005894191547</v>
      </c>
      <c r="N140" s="98">
        <v>6.0573909259153655</v>
      </c>
      <c r="O140" s="98">
        <v>6.095747474407017</v>
      </c>
      <c r="P140" s="98">
        <v>5.8922578203699798</v>
      </c>
      <c r="Q140" s="98">
        <v>8.6116716601356149</v>
      </c>
      <c r="R140" s="98">
        <v>7.0215427515543114</v>
      </c>
      <c r="S140" s="98">
        <v>6.2911256529666124</v>
      </c>
      <c r="T140" s="98">
        <v>5.7345462865939165</v>
      </c>
      <c r="U140" s="98">
        <v>5.0234813250443864</v>
      </c>
      <c r="V140" s="98">
        <v>5.0126641425447103</v>
      </c>
      <c r="W140" s="98">
        <v>5.1831900741393602</v>
      </c>
      <c r="DA140" s="63" t="s">
        <v>1702</v>
      </c>
    </row>
    <row r="141" spans="1:105" ht="12" customHeight="1" x14ac:dyDescent="0.25">
      <c r="A141" s="109" t="s">
        <v>120</v>
      </c>
      <c r="B141" s="33">
        <v>56.085375513634688</v>
      </c>
      <c r="C141" s="33">
        <v>55.248185034930074</v>
      </c>
      <c r="D141" s="33">
        <v>47.094745986561811</v>
      </c>
      <c r="E141" s="33">
        <v>45.151109323733778</v>
      </c>
      <c r="F141" s="33">
        <v>45.394430825054677</v>
      </c>
      <c r="G141" s="33">
        <v>44.625184117712244</v>
      </c>
      <c r="H141" s="33">
        <v>42.735343724569347</v>
      </c>
      <c r="I141" s="33">
        <v>42.077848237363156</v>
      </c>
      <c r="J141" s="33">
        <v>40.461199562905378</v>
      </c>
      <c r="K141" s="33">
        <v>38.788549462379322</v>
      </c>
      <c r="L141" s="33">
        <v>36.198273215874536</v>
      </c>
      <c r="M141" s="33">
        <v>36.181071268024006</v>
      </c>
      <c r="N141" s="33">
        <v>32.870399661685958</v>
      </c>
      <c r="O141" s="33">
        <v>31.699034915817954</v>
      </c>
      <c r="P141" s="33">
        <v>32.355117693715201</v>
      </c>
      <c r="Q141" s="33">
        <v>36.222727887327963</v>
      </c>
      <c r="R141" s="33">
        <v>36.705546187069004</v>
      </c>
      <c r="S141" s="33">
        <v>38.0838159666772</v>
      </c>
      <c r="T141" s="33">
        <v>36.880342832940386</v>
      </c>
      <c r="U141" s="33">
        <v>35.769425034882516</v>
      </c>
      <c r="V141" s="33">
        <v>36.212021905940809</v>
      </c>
      <c r="W141" s="33">
        <v>37.850119148179829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1705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1707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1708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1717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1719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282.5820753353691</v>
      </c>
      <c r="C161" s="117">
        <f t="shared" si="54"/>
        <v>272.52551193842282</v>
      </c>
      <c r="D161" s="117">
        <f t="shared" si="54"/>
        <v>224.89592493485188</v>
      </c>
      <c r="E161" s="117">
        <f t="shared" si="54"/>
        <v>217.57292862053845</v>
      </c>
      <c r="F161" s="117">
        <f t="shared" si="54"/>
        <v>160.12946608117082</v>
      </c>
      <c r="G161" s="117">
        <f t="shared" si="54"/>
        <v>161.76420164433941</v>
      </c>
      <c r="H161" s="117">
        <f t="shared" si="54"/>
        <v>167.27522330160031</v>
      </c>
      <c r="I161" s="117">
        <f t="shared" si="54"/>
        <v>149.87948672193784</v>
      </c>
      <c r="J161" s="117">
        <f t="shared" si="54"/>
        <v>181.87651052113765</v>
      </c>
      <c r="K161" s="117">
        <f t="shared" si="54"/>
        <v>192.50665481375967</v>
      </c>
      <c r="L161" s="117">
        <f t="shared" si="54"/>
        <v>208.10772937271997</v>
      </c>
      <c r="M161" s="117">
        <f t="shared" si="54"/>
        <v>225.10688858085476</v>
      </c>
      <c r="N161" s="117">
        <f t="shared" si="54"/>
        <v>204.97674650552727</v>
      </c>
      <c r="O161" s="117">
        <f t="shared" si="54"/>
        <v>181.1765613843815</v>
      </c>
      <c r="P161" s="117">
        <f t="shared" si="54"/>
        <v>180.67345002365468</v>
      </c>
      <c r="Q161" s="117">
        <f t="shared" si="54"/>
        <v>148.51926750985876</v>
      </c>
      <c r="R161" s="117">
        <f t="shared" ref="R161:V161" si="55">R162+R164+R166+R175</f>
        <v>146.17104010562258</v>
      </c>
      <c r="S161" s="117">
        <f t="shared" si="55"/>
        <v>150.07403683633862</v>
      </c>
      <c r="T161" s="117">
        <f t="shared" si="55"/>
        <v>144.3892975877159</v>
      </c>
      <c r="U161" s="117">
        <f t="shared" si="55"/>
        <v>147.55781341820204</v>
      </c>
      <c r="V161" s="117">
        <f t="shared" si="55"/>
        <v>153.35813256806833</v>
      </c>
      <c r="W161" s="117">
        <f t="shared" ref="W161" si="56">W162+W164+W166+W175</f>
        <v>162.76103940551974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209.02917105866879</v>
      </c>
      <c r="C162" s="122">
        <f t="shared" si="57"/>
        <v>205.6017078328583</v>
      </c>
      <c r="D162" s="122">
        <f t="shared" si="57"/>
        <v>159.06376856472153</v>
      </c>
      <c r="E162" s="122">
        <f t="shared" si="57"/>
        <v>161.30895725758438</v>
      </c>
      <c r="F162" s="122">
        <f t="shared" si="57"/>
        <v>112.58630959226333</v>
      </c>
      <c r="G162" s="122">
        <f t="shared" si="57"/>
        <v>115.52330717598744</v>
      </c>
      <c r="H162" s="122">
        <f t="shared" si="57"/>
        <v>120.9671405810257</v>
      </c>
      <c r="I162" s="122">
        <f t="shared" si="57"/>
        <v>102.45218640390246</v>
      </c>
      <c r="J162" s="122">
        <f t="shared" si="57"/>
        <v>126.73472358879465</v>
      </c>
      <c r="K162" s="122">
        <f t="shared" si="57"/>
        <v>132.46277322956382</v>
      </c>
      <c r="L162" s="122">
        <f t="shared" si="57"/>
        <v>145.57523161387371</v>
      </c>
      <c r="M162" s="122">
        <f t="shared" si="57"/>
        <v>159.80728835180935</v>
      </c>
      <c r="N162" s="122">
        <f t="shared" si="57"/>
        <v>144.11545388017396</v>
      </c>
      <c r="O162" s="122">
        <f t="shared" si="57"/>
        <v>126.16977794363795</v>
      </c>
      <c r="P162" s="122">
        <f t="shared" si="57"/>
        <v>127.54358424984505</v>
      </c>
      <c r="Q162" s="122">
        <f t="shared" si="57"/>
        <v>97.770142884831046</v>
      </c>
      <c r="R162" s="122">
        <f t="shared" si="57"/>
        <v>98.47727922672378</v>
      </c>
      <c r="S162" s="122">
        <f t="shared" si="57"/>
        <v>102.13771006297848</v>
      </c>
      <c r="T162" s="122">
        <f t="shared" si="57"/>
        <v>96.855301690095658</v>
      </c>
      <c r="U162" s="122">
        <f t="shared" si="57"/>
        <v>99.971867694945104</v>
      </c>
      <c r="V162" s="122">
        <f t="shared" si="57"/>
        <v>103.87979738592908</v>
      </c>
      <c r="W162" s="122">
        <f t="shared" si="57"/>
        <v>109.89465126877654</v>
      </c>
      <c r="DA162" s="130" t="s">
        <v>1722</v>
      </c>
    </row>
    <row r="163" spans="1:105" ht="12" customHeight="1" x14ac:dyDescent="0.25">
      <c r="A163" s="97" t="s">
        <v>53</v>
      </c>
      <c r="B163" s="33">
        <v>209.02917105866879</v>
      </c>
      <c r="C163" s="33">
        <v>205.6017078328583</v>
      </c>
      <c r="D163" s="33">
        <v>159.06376856472153</v>
      </c>
      <c r="E163" s="33">
        <v>161.30895725758438</v>
      </c>
      <c r="F163" s="33">
        <v>112.58630959226333</v>
      </c>
      <c r="G163" s="33">
        <v>115.52330717598744</v>
      </c>
      <c r="H163" s="33">
        <v>120.9671405810257</v>
      </c>
      <c r="I163" s="33">
        <v>102.45218640390246</v>
      </c>
      <c r="J163" s="33">
        <v>126.73472358879465</v>
      </c>
      <c r="K163" s="33">
        <v>132.46277322956382</v>
      </c>
      <c r="L163" s="33">
        <v>145.57523161387371</v>
      </c>
      <c r="M163" s="33">
        <v>159.80728835180935</v>
      </c>
      <c r="N163" s="33">
        <v>144.11545388017396</v>
      </c>
      <c r="O163" s="33">
        <v>126.16977794363795</v>
      </c>
      <c r="P163" s="33">
        <v>127.54358424984505</v>
      </c>
      <c r="Q163" s="33">
        <v>97.770142884831046</v>
      </c>
      <c r="R163" s="33">
        <v>98.47727922672378</v>
      </c>
      <c r="S163" s="33">
        <v>102.13771006297848</v>
      </c>
      <c r="T163" s="33">
        <v>96.855301690095658</v>
      </c>
      <c r="U163" s="33">
        <v>99.971867694945104</v>
      </c>
      <c r="V163" s="33">
        <v>103.87979738592908</v>
      </c>
      <c r="W163" s="33">
        <v>109.89465126877654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0.91254871950642547</v>
      </c>
      <c r="C164" s="122">
        <f t="shared" si="58"/>
        <v>0.93770602770959322</v>
      </c>
      <c r="D164" s="122">
        <f t="shared" si="58"/>
        <v>0.5746063300876626</v>
      </c>
      <c r="E164" s="122">
        <f t="shared" si="58"/>
        <v>0.63714277544463604</v>
      </c>
      <c r="F164" s="122">
        <f t="shared" si="58"/>
        <v>0.28650160355943222</v>
      </c>
      <c r="G164" s="122">
        <f t="shared" si="58"/>
        <v>0.22666971698279298</v>
      </c>
      <c r="H164" s="122">
        <f t="shared" si="58"/>
        <v>0.24469265397711251</v>
      </c>
      <c r="I164" s="122">
        <f t="shared" si="58"/>
        <v>0.58501183005019564</v>
      </c>
      <c r="J164" s="122">
        <f t="shared" si="58"/>
        <v>0.54140889656414259</v>
      </c>
      <c r="K164" s="122">
        <f t="shared" si="58"/>
        <v>0.55526062049879832</v>
      </c>
      <c r="L164" s="122">
        <f t="shared" si="58"/>
        <v>1.0265234720894931</v>
      </c>
      <c r="M164" s="122">
        <f t="shared" si="58"/>
        <v>0.90837248301386597</v>
      </c>
      <c r="N164" s="122">
        <f t="shared" si="58"/>
        <v>2.9147094342404465</v>
      </c>
      <c r="O164" s="122">
        <f t="shared" si="58"/>
        <v>1.1786734362235196</v>
      </c>
      <c r="P164" s="122">
        <f t="shared" si="58"/>
        <v>1.0252824755744261</v>
      </c>
      <c r="Q164" s="122">
        <f t="shared" si="58"/>
        <v>1.5187177380339736</v>
      </c>
      <c r="R164" s="122">
        <f t="shared" si="58"/>
        <v>1.2140548996888016</v>
      </c>
      <c r="S164" s="122">
        <f t="shared" si="58"/>
        <v>1.1343941045497086</v>
      </c>
      <c r="T164" s="122">
        <f t="shared" si="58"/>
        <v>1.1306853798820939</v>
      </c>
      <c r="U164" s="122">
        <f t="shared" si="58"/>
        <v>1.4177075547931726</v>
      </c>
      <c r="V164" s="122">
        <f t="shared" si="58"/>
        <v>1.6671610964041021</v>
      </c>
      <c r="W164" s="122">
        <f t="shared" si="58"/>
        <v>1.8934595419516123</v>
      </c>
      <c r="DA164" s="130" t="s">
        <v>1724</v>
      </c>
    </row>
    <row r="165" spans="1:105" ht="12" customHeight="1" x14ac:dyDescent="0.25">
      <c r="A165" s="97" t="s">
        <v>53</v>
      </c>
      <c r="B165" s="98">
        <v>0.91254871950642547</v>
      </c>
      <c r="C165" s="98">
        <v>0.93770602770959322</v>
      </c>
      <c r="D165" s="98">
        <v>0.5746063300876626</v>
      </c>
      <c r="E165" s="98">
        <v>0.63714277544463604</v>
      </c>
      <c r="F165" s="98">
        <v>0.28650160355943222</v>
      </c>
      <c r="G165" s="98">
        <v>0.22666971698279298</v>
      </c>
      <c r="H165" s="98">
        <v>0.24469265397711251</v>
      </c>
      <c r="I165" s="98">
        <v>0.58501183005019564</v>
      </c>
      <c r="J165" s="98">
        <v>0.54140889656414259</v>
      </c>
      <c r="K165" s="98">
        <v>0.55526062049879832</v>
      </c>
      <c r="L165" s="98">
        <v>1.0265234720894931</v>
      </c>
      <c r="M165" s="98">
        <v>0.90837248301386597</v>
      </c>
      <c r="N165" s="98">
        <v>2.9147094342404465</v>
      </c>
      <c r="O165" s="98">
        <v>1.1786734362235196</v>
      </c>
      <c r="P165" s="98">
        <v>1.0252824755744261</v>
      </c>
      <c r="Q165" s="98">
        <v>1.5187177380339736</v>
      </c>
      <c r="R165" s="98">
        <v>1.2140548996888016</v>
      </c>
      <c r="S165" s="98">
        <v>1.1343941045497086</v>
      </c>
      <c r="T165" s="98">
        <v>1.1306853798820939</v>
      </c>
      <c r="U165" s="98">
        <v>1.4177075547931726</v>
      </c>
      <c r="V165" s="98">
        <v>1.6671610964041021</v>
      </c>
      <c r="W165" s="98">
        <v>1.8934595419516123</v>
      </c>
      <c r="DA165" s="63" t="s">
        <v>1725</v>
      </c>
    </row>
    <row r="166" spans="1:105" ht="12" customHeight="1" x14ac:dyDescent="0.25">
      <c r="A166" s="121" t="s">
        <v>55</v>
      </c>
      <c r="B166" s="122">
        <v>48.523510967281155</v>
      </c>
      <c r="C166" s="122">
        <v>42.757395577056855</v>
      </c>
      <c r="D166" s="122">
        <v>44.219840002893562</v>
      </c>
      <c r="E166" s="122">
        <v>36.913722430069456</v>
      </c>
      <c r="F166" s="122">
        <v>30.489237561415671</v>
      </c>
      <c r="G166" s="122">
        <v>30.150128840692183</v>
      </c>
      <c r="H166" s="122">
        <v>30.175280360584054</v>
      </c>
      <c r="I166" s="122">
        <v>30.29411177153893</v>
      </c>
      <c r="J166" s="122">
        <v>36.503288987115269</v>
      </c>
      <c r="K166" s="122">
        <v>39.941746159391755</v>
      </c>
      <c r="L166" s="122">
        <v>41.950490577258932</v>
      </c>
      <c r="M166" s="122">
        <v>43.377612686675064</v>
      </c>
      <c r="N166" s="122">
        <v>38.927940440967532</v>
      </c>
      <c r="O166" s="122">
        <v>36.146325197822797</v>
      </c>
      <c r="P166" s="122">
        <v>35.205760501663434</v>
      </c>
      <c r="Q166" s="122">
        <v>31.596787134369787</v>
      </c>
      <c r="R166" s="122">
        <v>30.212798576897697</v>
      </c>
      <c r="S166" s="122">
        <v>30.657927144684717</v>
      </c>
      <c r="T166" s="122">
        <v>30.623589435922771</v>
      </c>
      <c r="U166" s="122">
        <v>30.46166332447681</v>
      </c>
      <c r="V166" s="122">
        <v>31.511220834550315</v>
      </c>
      <c r="W166" s="122">
        <v>33.600048375651014</v>
      </c>
      <c r="DA166" s="130" t="s">
        <v>1726</v>
      </c>
    </row>
    <row r="167" spans="1:105" ht="12" customHeight="1" x14ac:dyDescent="0.25">
      <c r="A167" s="97" t="s">
        <v>124</v>
      </c>
      <c r="B167" s="98">
        <v>0.38583277037242336</v>
      </c>
      <c r="C167" s="98">
        <v>0.3672294352228429</v>
      </c>
      <c r="D167" s="98">
        <v>0.30600256536035642</v>
      </c>
      <c r="E167" s="98">
        <v>0.26511202147987123</v>
      </c>
      <c r="F167" s="98">
        <v>0.2214610566846876</v>
      </c>
      <c r="G167" s="98">
        <v>0.20551238216039328</v>
      </c>
      <c r="H167" s="98">
        <v>0.19807340001999857</v>
      </c>
      <c r="I167" s="98">
        <v>0.19245871828159294</v>
      </c>
      <c r="J167" s="98">
        <v>0.19929817632578262</v>
      </c>
      <c r="K167" s="98">
        <v>0.20892687348225958</v>
      </c>
      <c r="L167" s="98">
        <v>0.21097948247437043</v>
      </c>
      <c r="M167" s="98">
        <v>0.21233451114381904</v>
      </c>
      <c r="N167" s="98">
        <v>0.18667783736586596</v>
      </c>
      <c r="O167" s="98">
        <v>0.16139782768403269</v>
      </c>
      <c r="P167" s="98">
        <v>0.15134306844344811</v>
      </c>
      <c r="Q167" s="98">
        <v>0.12752231174261563</v>
      </c>
      <c r="R167" s="98">
        <v>9.6681065690417026E-2</v>
      </c>
      <c r="S167" s="98">
        <v>8.3749465603919868E-2</v>
      </c>
      <c r="T167" s="98">
        <v>7.4441692007825438E-2</v>
      </c>
      <c r="U167" s="98">
        <v>6.8836953496139441E-2</v>
      </c>
      <c r="V167" s="98">
        <v>6.9410298400501488E-2</v>
      </c>
      <c r="W167" s="98">
        <v>7.3253790508159111E-2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1.0154067214590134E-4</v>
      </c>
      <c r="M168" s="98">
        <v>1.0550430422874069E-4</v>
      </c>
      <c r="N168" s="98">
        <v>1.0013181873189689E-4</v>
      </c>
      <c r="O168" s="98">
        <v>9.6955246886954344E-5</v>
      </c>
      <c r="P168" s="98">
        <v>9.9308313728465887E-5</v>
      </c>
      <c r="Q168" s="98">
        <v>9.7970969054905803E-5</v>
      </c>
      <c r="R168" s="98">
        <v>9.2914376288132488E-5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4.9946127172794626E-5</v>
      </c>
      <c r="M169" s="101">
        <v>5.1005737695757958E-5</v>
      </c>
      <c r="N169" s="101">
        <v>4.6130986867722958E-5</v>
      </c>
      <c r="O169" s="101">
        <v>4.6111979217785938E-5</v>
      </c>
      <c r="P169" s="101">
        <v>4.8254708312832184E-5</v>
      </c>
      <c r="Q169" s="101">
        <v>4.4380302614709203E-5</v>
      </c>
      <c r="R169" s="101">
        <v>4.4158851568869734E-5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5.1594544973106702E-5</v>
      </c>
      <c r="M170" s="104">
        <v>5.4498566532982743E-5</v>
      </c>
      <c r="N170" s="104">
        <v>5.4000831864173931E-5</v>
      </c>
      <c r="O170" s="104">
        <v>5.08432676691684E-5</v>
      </c>
      <c r="P170" s="104">
        <v>5.1053605415633709E-5</v>
      </c>
      <c r="Q170" s="104">
        <v>5.3590666440196601E-5</v>
      </c>
      <c r="R170" s="104">
        <v>4.8755524719262754E-5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48.13767819690873</v>
      </c>
      <c r="C171" s="101">
        <v>42.390166141834008</v>
      </c>
      <c r="D171" s="101">
        <v>43.913837437533203</v>
      </c>
      <c r="E171" s="101">
        <v>36.648610408589583</v>
      </c>
      <c r="F171" s="101">
        <v>30.267776504730982</v>
      </c>
      <c r="G171" s="101">
        <v>29.94461645853179</v>
      </c>
      <c r="H171" s="101">
        <v>29.977206960564054</v>
      </c>
      <c r="I171" s="101">
        <v>30.101653053257337</v>
      </c>
      <c r="J171" s="101">
        <v>36.303990810789486</v>
      </c>
      <c r="K171" s="101">
        <v>39.732819285909493</v>
      </c>
      <c r="L171" s="101">
        <v>39.960856414259709</v>
      </c>
      <c r="M171" s="101">
        <v>41.023590043813968</v>
      </c>
      <c r="N171" s="101">
        <v>36.65455734058596</v>
      </c>
      <c r="O171" s="101">
        <v>33.667103845858172</v>
      </c>
      <c r="P171" s="101">
        <v>32.606699165755217</v>
      </c>
      <c r="Q171" s="101">
        <v>29.222662334227291</v>
      </c>
      <c r="R171" s="101">
        <v>27.801518398609794</v>
      </c>
      <c r="S171" s="101">
        <v>28.132334668835124</v>
      </c>
      <c r="T171" s="101">
        <v>28.223014118500114</v>
      </c>
      <c r="U171" s="101">
        <v>27.958994842734739</v>
      </c>
      <c r="V171" s="101">
        <v>28.911393479481269</v>
      </c>
      <c r="W171" s="101">
        <v>30.813712044471202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1.7785531398527072</v>
      </c>
      <c r="M172" s="104">
        <v>2.1415826274130509</v>
      </c>
      <c r="N172" s="104">
        <v>2.0866051311969787</v>
      </c>
      <c r="O172" s="104">
        <v>2.3177265690337032</v>
      </c>
      <c r="P172" s="104">
        <v>2.4476189591510469</v>
      </c>
      <c r="Q172" s="104">
        <v>2.2465045174308251</v>
      </c>
      <c r="R172" s="104">
        <v>2.3145061982211992</v>
      </c>
      <c r="S172" s="104">
        <v>2.4418430102456727</v>
      </c>
      <c r="T172" s="104">
        <v>2.3261336254148324</v>
      </c>
      <c r="U172" s="104">
        <v>2.4338315282459311</v>
      </c>
      <c r="V172" s="104">
        <v>2.5304170566685444</v>
      </c>
      <c r="W172" s="104">
        <v>2.7130825406716532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0.83981961429482044</v>
      </c>
      <c r="M173" s="98">
        <v>0.98567378529267624</v>
      </c>
      <c r="N173" s="98">
        <v>0.90793839878728944</v>
      </c>
      <c r="O173" s="98">
        <v>1.0389257151625066</v>
      </c>
      <c r="P173" s="98">
        <v>1.1180115998592843</v>
      </c>
      <c r="Q173" s="98">
        <v>0.95547959256519044</v>
      </c>
      <c r="R173" s="98">
        <v>1.0321023353410272</v>
      </c>
      <c r="S173" s="98">
        <v>1.1275755664821281</v>
      </c>
      <c r="T173" s="98">
        <v>0.98845820904735282</v>
      </c>
      <c r="U173" s="98">
        <v>1.0115383560906441</v>
      </c>
      <c r="V173" s="98">
        <v>1.0546884950566158</v>
      </c>
      <c r="W173" s="98">
        <v>1.13012355560638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0.93873352555788692</v>
      </c>
      <c r="M174" s="33">
        <v>1.1559088421203745</v>
      </c>
      <c r="N174" s="33">
        <v>1.1786667324096893</v>
      </c>
      <c r="O174" s="33">
        <v>1.2788008538711964</v>
      </c>
      <c r="P174" s="33">
        <v>1.3296073592917628</v>
      </c>
      <c r="Q174" s="33">
        <v>1.2910249248656345</v>
      </c>
      <c r="R174" s="33">
        <v>1.2824038628801722</v>
      </c>
      <c r="S174" s="33">
        <v>1.3142674437635447</v>
      </c>
      <c r="T174" s="33">
        <v>1.3376754163674796</v>
      </c>
      <c r="U174" s="33">
        <v>1.4222931721552867</v>
      </c>
      <c r="V174" s="33">
        <v>1.4757285616119284</v>
      </c>
      <c r="W174" s="33">
        <v>1.5829589850652734</v>
      </c>
      <c r="DA174" s="60" t="s">
        <v>1734</v>
      </c>
    </row>
    <row r="175" spans="1:105" ht="12" customHeight="1" x14ac:dyDescent="0.25">
      <c r="A175" s="121" t="s">
        <v>54</v>
      </c>
      <c r="B175" s="122">
        <v>24.116844589912702</v>
      </c>
      <c r="C175" s="122">
        <v>23.228702500798093</v>
      </c>
      <c r="D175" s="122">
        <v>21.0377100371491</v>
      </c>
      <c r="E175" s="122">
        <v>18.713106157440009</v>
      </c>
      <c r="F175" s="122">
        <v>16.767417323932392</v>
      </c>
      <c r="G175" s="122">
        <v>15.864095910676992</v>
      </c>
      <c r="H175" s="122">
        <v>15.888109706013443</v>
      </c>
      <c r="I175" s="122">
        <v>16.548176716446264</v>
      </c>
      <c r="J175" s="122">
        <v>18.09708904866357</v>
      </c>
      <c r="K175" s="122">
        <v>19.546874804305311</v>
      </c>
      <c r="L175" s="122">
        <v>19.555483709497835</v>
      </c>
      <c r="M175" s="122">
        <v>21.013615059356486</v>
      </c>
      <c r="N175" s="122">
        <v>19.018642750145329</v>
      </c>
      <c r="O175" s="122">
        <v>17.681784806697237</v>
      </c>
      <c r="P175" s="122">
        <v>16.898822796571778</v>
      </c>
      <c r="Q175" s="122">
        <v>17.633619752623954</v>
      </c>
      <c r="R175" s="122">
        <v>16.266907402312302</v>
      </c>
      <c r="S175" s="122">
        <v>16.14400552412571</v>
      </c>
      <c r="T175" s="122">
        <v>15.77972108181539</v>
      </c>
      <c r="U175" s="122">
        <v>15.706574843986964</v>
      </c>
      <c r="V175" s="122">
        <v>16.299953251184839</v>
      </c>
      <c r="W175" s="122">
        <v>17.372880219140576</v>
      </c>
      <c r="DA175" s="130" t="s">
        <v>1735</v>
      </c>
    </row>
    <row r="176" spans="1:105" ht="12" customHeight="1" x14ac:dyDescent="0.25">
      <c r="A176" s="97" t="s">
        <v>50</v>
      </c>
      <c r="B176" s="98">
        <v>1.9108232062285384</v>
      </c>
      <c r="C176" s="98">
        <v>2.1115361664027059</v>
      </c>
      <c r="D176" s="98">
        <v>2.3118674653707516</v>
      </c>
      <c r="E176" s="98">
        <v>2.5384065491145642</v>
      </c>
      <c r="F176" s="98">
        <v>2.4596600502813266</v>
      </c>
      <c r="G176" s="98">
        <v>2.4242782820876538</v>
      </c>
      <c r="H176" s="98">
        <v>2.6013371229910405</v>
      </c>
      <c r="I176" s="98">
        <v>2.4493270925303881</v>
      </c>
      <c r="J176" s="98">
        <v>2.4898973768100019</v>
      </c>
      <c r="K176" s="98">
        <v>3.0180795741891981</v>
      </c>
      <c r="L176" s="98">
        <v>2.722148499135459</v>
      </c>
      <c r="M176" s="98">
        <v>3.5200578671730072</v>
      </c>
      <c r="N176" s="98">
        <v>3.1052234235747433</v>
      </c>
      <c r="O176" s="98">
        <v>2.9367965336987045</v>
      </c>
      <c r="P176" s="98">
        <v>2.6757459655238929</v>
      </c>
      <c r="Q176" s="98">
        <v>3.5057813450396735</v>
      </c>
      <c r="R176" s="98">
        <v>2.6754895878439986</v>
      </c>
      <c r="S176" s="98">
        <v>2.3065920287535424</v>
      </c>
      <c r="T176" s="98">
        <v>2.0809741514764344</v>
      </c>
      <c r="U176" s="98">
        <v>1.8857950858032388</v>
      </c>
      <c r="V176" s="98">
        <v>1.9398583151526871</v>
      </c>
      <c r="W176" s="98">
        <v>2.0568140814318947</v>
      </c>
      <c r="DA176" s="63" t="s">
        <v>1736</v>
      </c>
    </row>
    <row r="177" spans="1:105" ht="12" customHeight="1" x14ac:dyDescent="0.25">
      <c r="A177" s="109" t="s">
        <v>120</v>
      </c>
      <c r="B177" s="33">
        <v>22.206021383684163</v>
      </c>
      <c r="C177" s="33">
        <v>21.117166334395389</v>
      </c>
      <c r="D177" s="33">
        <v>18.725842571778347</v>
      </c>
      <c r="E177" s="33">
        <v>16.174699608325444</v>
      </c>
      <c r="F177" s="33">
        <v>14.307757273651065</v>
      </c>
      <c r="G177" s="33">
        <v>13.439817628589338</v>
      </c>
      <c r="H177" s="33">
        <v>13.286772583022403</v>
      </c>
      <c r="I177" s="33">
        <v>14.098849623915875</v>
      </c>
      <c r="J177" s="33">
        <v>15.607191671853569</v>
      </c>
      <c r="K177" s="33">
        <v>16.528795230116113</v>
      </c>
      <c r="L177" s="33">
        <v>16.833335210362378</v>
      </c>
      <c r="M177" s="33">
        <v>17.493557192183477</v>
      </c>
      <c r="N177" s="33">
        <v>15.913419326570587</v>
      </c>
      <c r="O177" s="33">
        <v>14.744988272998533</v>
      </c>
      <c r="P177" s="33">
        <v>14.223076831047885</v>
      </c>
      <c r="Q177" s="33">
        <v>14.12783840758428</v>
      </c>
      <c r="R177" s="33">
        <v>13.591417814468304</v>
      </c>
      <c r="S177" s="33">
        <v>13.837413495372168</v>
      </c>
      <c r="T177" s="33">
        <v>13.698746930338956</v>
      </c>
      <c r="U177" s="33">
        <v>13.820779758183726</v>
      </c>
      <c r="V177" s="33">
        <v>14.360094936032151</v>
      </c>
      <c r="W177" s="33">
        <v>15.316066137708683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171.55588054459784</v>
      </c>
      <c r="C3" s="117">
        <f t="shared" si="0"/>
        <v>124.85528975577145</v>
      </c>
      <c r="D3" s="117">
        <f t="shared" si="0"/>
        <v>198.09450436995238</v>
      </c>
      <c r="E3" s="117">
        <f t="shared" si="0"/>
        <v>228.14962984812715</v>
      </c>
      <c r="F3" s="117">
        <f t="shared" si="0"/>
        <v>184.95706541652186</v>
      </c>
      <c r="G3" s="117">
        <f t="shared" si="0"/>
        <v>174.03012878211257</v>
      </c>
      <c r="H3" s="117">
        <f t="shared" si="0"/>
        <v>182.82662231131775</v>
      </c>
      <c r="I3" s="117">
        <f t="shared" si="0"/>
        <v>159.61417260187466</v>
      </c>
      <c r="J3" s="117">
        <f t="shared" si="0"/>
        <v>150.22575777628404</v>
      </c>
      <c r="K3" s="117">
        <f t="shared" si="0"/>
        <v>114.34135090219002</v>
      </c>
      <c r="L3" s="117">
        <f t="shared" si="0"/>
        <v>148.11121526051028</v>
      </c>
      <c r="M3" s="117">
        <f t="shared" si="0"/>
        <v>181.11878683157573</v>
      </c>
      <c r="N3" s="117">
        <f t="shared" si="0"/>
        <v>179.44946585919774</v>
      </c>
      <c r="O3" s="117">
        <f t="shared" si="0"/>
        <v>151.74130445993552</v>
      </c>
      <c r="P3" s="117">
        <f t="shared" si="0"/>
        <v>113.9086400169685</v>
      </c>
      <c r="Q3" s="117">
        <f t="shared" si="0"/>
        <v>117.88840098309937</v>
      </c>
      <c r="R3" s="117">
        <f t="shared" ref="R3:V3" si="1">R4+R7+R9+R19</f>
        <v>130.14404051265285</v>
      </c>
      <c r="S3" s="117">
        <f t="shared" si="1"/>
        <v>137.71139179558992</v>
      </c>
      <c r="T3" s="117">
        <f t="shared" si="1"/>
        <v>106.44799323216577</v>
      </c>
      <c r="U3" s="117">
        <f t="shared" si="1"/>
        <v>96.291495212076455</v>
      </c>
      <c r="V3" s="117">
        <f t="shared" si="1"/>
        <v>96.297108714000032</v>
      </c>
      <c r="W3" s="117">
        <f t="shared" ref="W3" si="2">W4+W7+W9+W19</f>
        <v>124.35079571931884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123.38727323442967</v>
      </c>
      <c r="C4" s="122">
        <f t="shared" si="3"/>
        <v>80.1200096557357</v>
      </c>
      <c r="D4" s="122">
        <f t="shared" si="3"/>
        <v>147.98691110844683</v>
      </c>
      <c r="E4" s="122">
        <f t="shared" si="3"/>
        <v>176.92218850351318</v>
      </c>
      <c r="F4" s="122">
        <f t="shared" si="3"/>
        <v>134.27387166413456</v>
      </c>
      <c r="G4" s="122">
        <f t="shared" si="3"/>
        <v>122.30427121576169</v>
      </c>
      <c r="H4" s="122">
        <f t="shared" si="3"/>
        <v>131.6694687862541</v>
      </c>
      <c r="I4" s="122">
        <f t="shared" si="3"/>
        <v>111.44388207754341</v>
      </c>
      <c r="J4" s="122">
        <f t="shared" si="3"/>
        <v>103.98582100990005</v>
      </c>
      <c r="K4" s="122">
        <f t="shared" si="3"/>
        <v>72.083304478463958</v>
      </c>
      <c r="L4" s="122">
        <f t="shared" si="3"/>
        <v>102.68831298553246</v>
      </c>
      <c r="M4" s="122">
        <f t="shared" si="3"/>
        <v>131.49779887947611</v>
      </c>
      <c r="N4" s="122">
        <f t="shared" si="3"/>
        <v>129.91859602782304</v>
      </c>
      <c r="O4" s="122">
        <f t="shared" si="3"/>
        <v>107.88442846470623</v>
      </c>
      <c r="P4" s="122">
        <f t="shared" si="3"/>
        <v>75.324801789058469</v>
      </c>
      <c r="Q4" s="122">
        <f t="shared" si="3"/>
        <v>78.336334536199402</v>
      </c>
      <c r="R4" s="122">
        <f t="shared" ref="R4:V4" si="4">SUM(R5:R6)</f>
        <v>89.239395584239418</v>
      </c>
      <c r="S4" s="122">
        <f t="shared" si="4"/>
        <v>95.189632007744919</v>
      </c>
      <c r="T4" s="122">
        <f t="shared" si="4"/>
        <v>69.235184443430398</v>
      </c>
      <c r="U4" s="122">
        <f t="shared" si="4"/>
        <v>62.210882833227416</v>
      </c>
      <c r="V4" s="122">
        <f t="shared" si="4"/>
        <v>61.354129297929013</v>
      </c>
      <c r="W4" s="122">
        <f t="shared" ref="W4" si="5">SUM(W5:W6)</f>
        <v>86.631266952099097</v>
      </c>
      <c r="DA4" s="130" t="s">
        <v>1740</v>
      </c>
    </row>
    <row r="5" spans="1:105" ht="12" customHeight="1" x14ac:dyDescent="0.25">
      <c r="A5" s="97" t="s">
        <v>51</v>
      </c>
      <c r="B5" s="98">
        <v>122.25480791430481</v>
      </c>
      <c r="C5" s="98">
        <v>79.401086189973768</v>
      </c>
      <c r="D5" s="98">
        <v>146.66657299488409</v>
      </c>
      <c r="E5" s="98">
        <v>175.36463096089818</v>
      </c>
      <c r="F5" s="98">
        <v>133.10686973207967</v>
      </c>
      <c r="G5" s="98">
        <v>121.26030904597613</v>
      </c>
      <c r="H5" s="98">
        <v>130.55599377988835</v>
      </c>
      <c r="I5" s="98">
        <v>110.51971562668702</v>
      </c>
      <c r="J5" s="98">
        <v>103.12727302236047</v>
      </c>
      <c r="K5" s="98">
        <v>71.495066863145468</v>
      </c>
      <c r="L5" s="98">
        <v>101.8519199476419</v>
      </c>
      <c r="M5" s="98">
        <v>130.43090386956413</v>
      </c>
      <c r="N5" s="98">
        <v>128.8946224565176</v>
      </c>
      <c r="O5" s="98">
        <v>107.03238831546315</v>
      </c>
      <c r="P5" s="98">
        <v>74.737979309855518</v>
      </c>
      <c r="Q5" s="98">
        <v>77.727747755125549</v>
      </c>
      <c r="R5" s="98">
        <v>88.551020079427403</v>
      </c>
      <c r="S5" s="98">
        <v>94.45446640605212</v>
      </c>
      <c r="T5" s="98">
        <v>68.703498638489307</v>
      </c>
      <c r="U5" s="98">
        <v>61.735298045598974</v>
      </c>
      <c r="V5" s="98">
        <v>60.883209163368221</v>
      </c>
      <c r="W5" s="98">
        <v>85.964292799694988</v>
      </c>
      <c r="DA5" s="63" t="s">
        <v>1741</v>
      </c>
    </row>
    <row r="6" spans="1:105" ht="12" customHeight="1" x14ac:dyDescent="0.25">
      <c r="A6" s="97" t="s">
        <v>53</v>
      </c>
      <c r="B6" s="98">
        <v>1.132465320124866</v>
      </c>
      <c r="C6" s="98">
        <v>0.71892346576193156</v>
      </c>
      <c r="D6" s="98">
        <v>1.3203381135627548</v>
      </c>
      <c r="E6" s="98">
        <v>1.5575575426149946</v>
      </c>
      <c r="F6" s="98">
        <v>1.1670019320548815</v>
      </c>
      <c r="G6" s="98">
        <v>1.0439621697855537</v>
      </c>
      <c r="H6" s="98">
        <v>1.1134750063657406</v>
      </c>
      <c r="I6" s="98">
        <v>0.92416645085639038</v>
      </c>
      <c r="J6" s="98">
        <v>0.85854798753958306</v>
      </c>
      <c r="K6" s="98">
        <v>0.58823761531849217</v>
      </c>
      <c r="L6" s="98">
        <v>0.83639303789056041</v>
      </c>
      <c r="M6" s="98">
        <v>1.0668950099119738</v>
      </c>
      <c r="N6" s="98">
        <v>1.0239735713054512</v>
      </c>
      <c r="O6" s="98">
        <v>0.85204014924308547</v>
      </c>
      <c r="P6" s="98">
        <v>0.58682247920294861</v>
      </c>
      <c r="Q6" s="98">
        <v>0.60858678107384789</v>
      </c>
      <c r="R6" s="98">
        <v>0.6883755048120217</v>
      </c>
      <c r="S6" s="98">
        <v>0.73516560169280565</v>
      </c>
      <c r="T6" s="98">
        <v>0.53168580494109108</v>
      </c>
      <c r="U6" s="98">
        <v>0.47558478762844064</v>
      </c>
      <c r="V6" s="98">
        <v>0.47092013456079312</v>
      </c>
      <c r="W6" s="98">
        <v>0.6669741524041134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0.31907024714438614</v>
      </c>
      <c r="C7" s="122">
        <f t="shared" si="6"/>
        <v>0.4134971674658991</v>
      </c>
      <c r="D7" s="122">
        <f t="shared" si="6"/>
        <v>0.34586822827639774</v>
      </c>
      <c r="E7" s="122">
        <f t="shared" si="6"/>
        <v>0.57651890506745318</v>
      </c>
      <c r="F7" s="122">
        <f t="shared" si="6"/>
        <v>0.4058217651582125</v>
      </c>
      <c r="G7" s="122">
        <f t="shared" si="6"/>
        <v>0.50833789305239474</v>
      </c>
      <c r="H7" s="122">
        <f t="shared" si="6"/>
        <v>0.82009339708018614</v>
      </c>
      <c r="I7" s="122">
        <f t="shared" si="6"/>
        <v>1.7683126909874383</v>
      </c>
      <c r="J7" s="122">
        <f t="shared" si="6"/>
        <v>1.0775183587069668</v>
      </c>
      <c r="K7" s="122">
        <f t="shared" si="6"/>
        <v>0.79120978681752796</v>
      </c>
      <c r="L7" s="122">
        <f t="shared" si="6"/>
        <v>1.2267826192539721</v>
      </c>
      <c r="M7" s="122">
        <f t="shared" si="6"/>
        <v>1.1001997360181253</v>
      </c>
      <c r="N7" s="122">
        <f t="shared" si="6"/>
        <v>3.7536960421857724</v>
      </c>
      <c r="O7" s="122">
        <f t="shared" si="6"/>
        <v>1.7702314749661916</v>
      </c>
      <c r="P7" s="122">
        <f t="shared" si="6"/>
        <v>1.5139256146289997</v>
      </c>
      <c r="Q7" s="122">
        <f t="shared" si="6"/>
        <v>2.5192856277735167</v>
      </c>
      <c r="R7" s="122">
        <f t="shared" si="6"/>
        <v>2.6788981531153007</v>
      </c>
      <c r="S7" s="122">
        <f t="shared" si="6"/>
        <v>3.0077984003897442</v>
      </c>
      <c r="T7" s="122">
        <f t="shared" si="6"/>
        <v>2.4533489265323953</v>
      </c>
      <c r="U7" s="122">
        <f t="shared" si="6"/>
        <v>2.2436198576584694</v>
      </c>
      <c r="V7" s="122">
        <f t="shared" si="6"/>
        <v>2.216211017227347</v>
      </c>
      <c r="W7" s="122">
        <f t="shared" si="6"/>
        <v>2.4621390708639437</v>
      </c>
      <c r="DA7" s="130" t="s">
        <v>1743</v>
      </c>
    </row>
    <row r="8" spans="1:105" ht="12" customHeight="1" x14ac:dyDescent="0.25">
      <c r="A8" s="97" t="s">
        <v>53</v>
      </c>
      <c r="B8" s="98">
        <v>0.31907024714438614</v>
      </c>
      <c r="C8" s="98">
        <v>0.4134971674658991</v>
      </c>
      <c r="D8" s="98">
        <v>0.34586822827639774</v>
      </c>
      <c r="E8" s="98">
        <v>0.57651890506745318</v>
      </c>
      <c r="F8" s="98">
        <v>0.4058217651582125</v>
      </c>
      <c r="G8" s="98">
        <v>0.50833789305239474</v>
      </c>
      <c r="H8" s="98">
        <v>0.82009339708018614</v>
      </c>
      <c r="I8" s="98">
        <v>1.7683126909874383</v>
      </c>
      <c r="J8" s="98">
        <v>1.0775183587069668</v>
      </c>
      <c r="K8" s="98">
        <v>0.79120978681752796</v>
      </c>
      <c r="L8" s="98">
        <v>1.2267826192539721</v>
      </c>
      <c r="M8" s="98">
        <v>1.1001997360181253</v>
      </c>
      <c r="N8" s="98">
        <v>3.7536960421857724</v>
      </c>
      <c r="O8" s="98">
        <v>1.7702314749661916</v>
      </c>
      <c r="P8" s="98">
        <v>1.5139256146289997</v>
      </c>
      <c r="Q8" s="98">
        <v>2.5192856277735167</v>
      </c>
      <c r="R8" s="98">
        <v>2.6788981531153007</v>
      </c>
      <c r="S8" s="98">
        <v>3.0077984003897442</v>
      </c>
      <c r="T8" s="98">
        <v>2.4533489265323953</v>
      </c>
      <c r="U8" s="98">
        <v>2.2436198576584694</v>
      </c>
      <c r="V8" s="98">
        <v>2.216211017227347</v>
      </c>
      <c r="W8" s="98">
        <v>2.4621390708639437</v>
      </c>
      <c r="DA8" s="63" t="s">
        <v>1744</v>
      </c>
    </row>
    <row r="9" spans="1:105" ht="12" customHeight="1" x14ac:dyDescent="0.25">
      <c r="A9" s="121" t="s">
        <v>55</v>
      </c>
      <c r="B9" s="122">
        <v>28.863918102964085</v>
      </c>
      <c r="C9" s="122">
        <v>26.752907893060613</v>
      </c>
      <c r="D9" s="122">
        <v>30.285620673458087</v>
      </c>
      <c r="E9" s="122">
        <v>29.896718506474354</v>
      </c>
      <c r="F9" s="122">
        <v>29.480410131363541</v>
      </c>
      <c r="G9" s="122">
        <v>31.039346654488575</v>
      </c>
      <c r="H9" s="122">
        <v>30.31837104970662</v>
      </c>
      <c r="I9" s="122">
        <v>27.510461463765395</v>
      </c>
      <c r="J9" s="122">
        <v>27.845354619317142</v>
      </c>
      <c r="K9" s="122">
        <v>26.301355412441911</v>
      </c>
      <c r="L9" s="122">
        <v>28.051955171454217</v>
      </c>
      <c r="M9" s="122">
        <v>30.680577297788606</v>
      </c>
      <c r="N9" s="122">
        <v>28.71941124187164</v>
      </c>
      <c r="O9" s="122">
        <v>26.396969436223348</v>
      </c>
      <c r="P9" s="122">
        <v>23.386932080348625</v>
      </c>
      <c r="Q9" s="122">
        <v>22.970195248736452</v>
      </c>
      <c r="R9" s="122">
        <v>23.630995467668146</v>
      </c>
      <c r="S9" s="122">
        <v>24.478692546802726</v>
      </c>
      <c r="T9" s="122">
        <v>21.749020013444557</v>
      </c>
      <c r="U9" s="122">
        <v>19.938411616882835</v>
      </c>
      <c r="V9" s="122">
        <v>20.476972578106601</v>
      </c>
      <c r="W9" s="122">
        <v>22.146989854407398</v>
      </c>
      <c r="DA9" s="130" t="s">
        <v>1745</v>
      </c>
    </row>
    <row r="10" spans="1:105" ht="12" customHeight="1" x14ac:dyDescent="0.25">
      <c r="A10" s="97" t="s">
        <v>143</v>
      </c>
      <c r="B10" s="98">
        <v>0.61961566418403158</v>
      </c>
      <c r="C10" s="98">
        <v>0.52070863825431113</v>
      </c>
      <c r="D10" s="98">
        <v>0.85288952445592681</v>
      </c>
      <c r="E10" s="98">
        <v>1.0322973493473555</v>
      </c>
      <c r="F10" s="98">
        <v>0.97201369300710871</v>
      </c>
      <c r="G10" s="98">
        <v>1.0526504540224955</v>
      </c>
      <c r="H10" s="98">
        <v>1.1995059937179096</v>
      </c>
      <c r="I10" s="98">
        <v>1.236889411628749</v>
      </c>
      <c r="J10" s="98">
        <v>1.3544239026356519</v>
      </c>
      <c r="K10" s="98">
        <v>1.1103047469385168</v>
      </c>
      <c r="L10" s="98">
        <v>1.6174032145097339</v>
      </c>
      <c r="M10" s="98">
        <v>2.0368225446219754</v>
      </c>
      <c r="N10" s="98">
        <v>2.0025248374226532</v>
      </c>
      <c r="O10" s="98">
        <v>1.6640757765596617</v>
      </c>
      <c r="P10" s="98">
        <v>1.1617849841519989</v>
      </c>
      <c r="Q10" s="98">
        <v>1.4625227618664958</v>
      </c>
      <c r="R10" s="98">
        <v>1.658809121010715</v>
      </c>
      <c r="S10" s="98">
        <v>1.7610202885347988</v>
      </c>
      <c r="T10" s="98">
        <v>1.2958925730216206</v>
      </c>
      <c r="U10" s="98">
        <v>1.1741567195592852</v>
      </c>
      <c r="V10" s="98">
        <v>1.1610528159508748</v>
      </c>
      <c r="W10" s="98">
        <v>1.6457152312701859</v>
      </c>
      <c r="DA10" s="63" t="s">
        <v>1746</v>
      </c>
    </row>
    <row r="11" spans="1:105" ht="12" customHeight="1" x14ac:dyDescent="0.25">
      <c r="A11" s="97" t="s">
        <v>124</v>
      </c>
      <c r="B11" s="98">
        <v>0.20065402328981499</v>
      </c>
      <c r="C11" s="98">
        <v>0.19871997837113772</v>
      </c>
      <c r="D11" s="98">
        <v>0.17419252205120711</v>
      </c>
      <c r="E11" s="98">
        <v>0.17339830850922824</v>
      </c>
      <c r="F11" s="98">
        <v>0.17300125765539581</v>
      </c>
      <c r="G11" s="98">
        <v>0.17343990592233061</v>
      </c>
      <c r="H11" s="98">
        <v>0.16511765432384573</v>
      </c>
      <c r="I11" s="98">
        <v>0.15138061682578757</v>
      </c>
      <c r="J11" s="98">
        <v>0.14110689555255368</v>
      </c>
      <c r="K11" s="98">
        <v>0.13195475552835953</v>
      </c>
      <c r="L11" s="98">
        <v>0.12887296970199413</v>
      </c>
      <c r="M11" s="98">
        <v>0.13492618634235401</v>
      </c>
      <c r="N11" s="98">
        <v>0.1204637964989764</v>
      </c>
      <c r="O11" s="98">
        <v>0.10433290988525576</v>
      </c>
      <c r="P11" s="98">
        <v>9.3655379026999497E-2</v>
      </c>
      <c r="Q11" s="98">
        <v>8.7728613565377325E-2</v>
      </c>
      <c r="R11" s="98">
        <v>7.1773711412242758E-2</v>
      </c>
      <c r="S11" s="98">
        <v>6.254731507165126E-2</v>
      </c>
      <c r="T11" s="98">
        <v>5.0946275877783324E-2</v>
      </c>
      <c r="U11" s="98">
        <v>4.0121585349678593E-2</v>
      </c>
      <c r="V11" s="98">
        <v>3.98905814948552E-2</v>
      </c>
      <c r="W11" s="98">
        <v>4.1827797650289912E-2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7.8387134672495886E-5</v>
      </c>
      <c r="M12" s="98">
        <v>8.1859562865476711E-5</v>
      </c>
      <c r="N12" s="98">
        <v>7.8746866712858595E-5</v>
      </c>
      <c r="O12" s="98">
        <v>7.5579106248497673E-5</v>
      </c>
      <c r="P12" s="98">
        <v>7.6938867678643264E-5</v>
      </c>
      <c r="Q12" s="98">
        <v>7.7397582131115452E-5</v>
      </c>
      <c r="R12" s="98">
        <v>7.2443647475763472E-5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2.6792589699389184E-5</v>
      </c>
      <c r="M13" s="101">
        <v>2.7360996332493971E-5</v>
      </c>
      <c r="N13" s="101">
        <v>2.4746034848684664E-5</v>
      </c>
      <c r="O13" s="101">
        <v>2.4735838579329277E-5</v>
      </c>
      <c r="P13" s="101">
        <v>2.5885262263009561E-5</v>
      </c>
      <c r="Q13" s="101">
        <v>2.3806915690918848E-5</v>
      </c>
      <c r="R13" s="101">
        <v>2.3688122756500715E-5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5.1594544973106702E-5</v>
      </c>
      <c r="M14" s="104">
        <v>5.4498566532982743E-5</v>
      </c>
      <c r="N14" s="104">
        <v>5.4000831864173931E-5</v>
      </c>
      <c r="O14" s="104">
        <v>5.08432676691684E-5</v>
      </c>
      <c r="P14" s="104">
        <v>5.1053605415633709E-5</v>
      </c>
      <c r="Q14" s="104">
        <v>5.3590666440196601E-5</v>
      </c>
      <c r="R14" s="104">
        <v>4.8755524719262754E-5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28.043648415490239</v>
      </c>
      <c r="C15" s="101">
        <v>26.033479276435163</v>
      </c>
      <c r="D15" s="101">
        <v>29.258538626950955</v>
      </c>
      <c r="E15" s="101">
        <v>28.69102284861777</v>
      </c>
      <c r="F15" s="101">
        <v>28.335395180701038</v>
      </c>
      <c r="G15" s="101">
        <v>29.813256294543748</v>
      </c>
      <c r="H15" s="101">
        <v>28.953747401664863</v>
      </c>
      <c r="I15" s="101">
        <v>26.12219143531086</v>
      </c>
      <c r="J15" s="101">
        <v>26.349823821128936</v>
      </c>
      <c r="K15" s="101">
        <v>25.059095909975035</v>
      </c>
      <c r="L15" s="101">
        <v>23.960257899991362</v>
      </c>
      <c r="M15" s="101">
        <v>25.570889796559968</v>
      </c>
      <c r="N15" s="101">
        <v>23.713048338565127</v>
      </c>
      <c r="O15" s="101">
        <v>21.665149178697007</v>
      </c>
      <c r="P15" s="101">
        <v>19.37743291226035</v>
      </c>
      <c r="Q15" s="101">
        <v>18.866950920900724</v>
      </c>
      <c r="R15" s="101">
        <v>19.41080466785511</v>
      </c>
      <c r="S15" s="101">
        <v>20.161678873441041</v>
      </c>
      <c r="T15" s="101">
        <v>18.423132771455641</v>
      </c>
      <c r="U15" s="101">
        <v>16.770623543890835</v>
      </c>
      <c r="V15" s="101">
        <v>17.261433830860117</v>
      </c>
      <c r="W15" s="101">
        <v>18.346557911020877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2.3453427001164555</v>
      </c>
      <c r="M16" s="104">
        <v>2.9378569107014445</v>
      </c>
      <c r="N16" s="104">
        <v>2.8832955225181713</v>
      </c>
      <c r="O16" s="104">
        <v>2.9633359919751761</v>
      </c>
      <c r="P16" s="104">
        <v>2.7539818660415998</v>
      </c>
      <c r="Q16" s="104">
        <v>2.5529155548217251</v>
      </c>
      <c r="R16" s="104">
        <v>2.489535523742604</v>
      </c>
      <c r="S16" s="104">
        <v>2.4934460697552367</v>
      </c>
      <c r="T16" s="104">
        <v>1.9790483930895135</v>
      </c>
      <c r="U16" s="104">
        <v>1.9535097680830367</v>
      </c>
      <c r="V16" s="104">
        <v>2.0145953498007549</v>
      </c>
      <c r="W16" s="104">
        <v>2.112888914466045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0.81202952051350297</v>
      </c>
      <c r="M17" s="98">
        <v>0.98627483946764893</v>
      </c>
      <c r="N17" s="98">
        <v>0.9047032318051087</v>
      </c>
      <c r="O17" s="98">
        <v>0.96799918252946626</v>
      </c>
      <c r="P17" s="98">
        <v>0.92435902589146601</v>
      </c>
      <c r="Q17" s="98">
        <v>0.78861026863486927</v>
      </c>
      <c r="R17" s="98">
        <v>0.82301167256917307</v>
      </c>
      <c r="S17" s="98">
        <v>0.8746808562111128</v>
      </c>
      <c r="T17" s="98">
        <v>0.64599631836443927</v>
      </c>
      <c r="U17" s="98">
        <v>0.62809127401319231</v>
      </c>
      <c r="V17" s="98">
        <v>0.65477194548572049</v>
      </c>
      <c r="W17" s="98">
        <v>0.69249926699354136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1.5333131796029527</v>
      </c>
      <c r="M18" s="98">
        <v>1.9515820712337955</v>
      </c>
      <c r="N18" s="98">
        <v>1.9785922907130629</v>
      </c>
      <c r="O18" s="98">
        <v>1.9953368094457098</v>
      </c>
      <c r="P18" s="98">
        <v>1.8296228401501335</v>
      </c>
      <c r="Q18" s="98">
        <v>1.7643052861868558</v>
      </c>
      <c r="R18" s="98">
        <v>1.6665238511734308</v>
      </c>
      <c r="S18" s="98">
        <v>1.6187652135441242</v>
      </c>
      <c r="T18" s="98">
        <v>1.3330520747250743</v>
      </c>
      <c r="U18" s="98">
        <v>1.3254184940698444</v>
      </c>
      <c r="V18" s="98">
        <v>1.3598234043150343</v>
      </c>
      <c r="W18" s="98">
        <v>1.4203896474725035</v>
      </c>
      <c r="DA18" s="63" t="s">
        <v>1754</v>
      </c>
    </row>
    <row r="19" spans="1:105" ht="12" customHeight="1" x14ac:dyDescent="0.25">
      <c r="A19" s="121" t="s">
        <v>54</v>
      </c>
      <c r="B19" s="122">
        <v>18.985618960059696</v>
      </c>
      <c r="C19" s="122">
        <v>17.568875039509241</v>
      </c>
      <c r="D19" s="122">
        <v>19.476104359771053</v>
      </c>
      <c r="E19" s="122">
        <v>20.754203933072173</v>
      </c>
      <c r="F19" s="122">
        <v>20.796961855865575</v>
      </c>
      <c r="G19" s="122">
        <v>20.178173018809908</v>
      </c>
      <c r="H19" s="122">
        <v>20.018689078276822</v>
      </c>
      <c r="I19" s="122">
        <v>18.891516369578433</v>
      </c>
      <c r="J19" s="122">
        <v>17.317063788359881</v>
      </c>
      <c r="K19" s="122">
        <v>15.165481224466614</v>
      </c>
      <c r="L19" s="122">
        <v>16.144164484269627</v>
      </c>
      <c r="M19" s="122">
        <v>17.8402109182929</v>
      </c>
      <c r="N19" s="122">
        <v>17.057762547317289</v>
      </c>
      <c r="O19" s="122">
        <v>15.689675084039759</v>
      </c>
      <c r="P19" s="122">
        <v>13.682980532932405</v>
      </c>
      <c r="Q19" s="122">
        <v>14.062585570390004</v>
      </c>
      <c r="R19" s="122">
        <v>14.59475130762999</v>
      </c>
      <c r="S19" s="122">
        <v>15.035268840652517</v>
      </c>
      <c r="T19" s="122">
        <v>13.010439848758415</v>
      </c>
      <c r="U19" s="122">
        <v>11.89858090430773</v>
      </c>
      <c r="V19" s="122">
        <v>12.249795820737081</v>
      </c>
      <c r="W19" s="122">
        <v>13.110399841948404</v>
      </c>
      <c r="DA19" s="130" t="s">
        <v>1755</v>
      </c>
    </row>
    <row r="20" spans="1:105" ht="12" customHeight="1" x14ac:dyDescent="0.25">
      <c r="A20" s="97" t="s">
        <v>51</v>
      </c>
      <c r="B20" s="98">
        <v>5.5209604486464725</v>
      </c>
      <c r="C20" s="98">
        <v>4.0716663373317701</v>
      </c>
      <c r="D20" s="98">
        <v>6.9434821785477396</v>
      </c>
      <c r="E20" s="98">
        <v>7.794912794219031</v>
      </c>
      <c r="F20" s="98">
        <v>6.9046348233475161</v>
      </c>
      <c r="G20" s="98">
        <v>6.269275266120574</v>
      </c>
      <c r="H20" s="98">
        <v>6.549302585836223</v>
      </c>
      <c r="I20" s="98">
        <v>6.2467657815648661</v>
      </c>
      <c r="J20" s="98">
        <v>5.6978886181260089</v>
      </c>
      <c r="K20" s="98">
        <v>3.9857723210425782</v>
      </c>
      <c r="L20" s="98">
        <v>5.0400189266380329</v>
      </c>
      <c r="M20" s="98">
        <v>5.2399799649958307</v>
      </c>
      <c r="N20" s="98">
        <v>5.0843696218305414</v>
      </c>
      <c r="O20" s="98">
        <v>4.1598019019468371</v>
      </c>
      <c r="P20" s="98">
        <v>2.8989163186598832</v>
      </c>
      <c r="Q20" s="98">
        <v>1.0016532564538985</v>
      </c>
      <c r="R20" s="98">
        <v>1.1305250990794682</v>
      </c>
      <c r="S20" s="98">
        <v>1.1913676712393595</v>
      </c>
      <c r="T20" s="98">
        <v>0.86449493508411812</v>
      </c>
      <c r="U20" s="98">
        <v>0.77514137081821288</v>
      </c>
      <c r="V20" s="98">
        <v>0.75826127663467069</v>
      </c>
      <c r="W20" s="98">
        <v>1.0597109541911029</v>
      </c>
      <c r="DA20" s="63" t="s">
        <v>1756</v>
      </c>
    </row>
    <row r="21" spans="1:105" ht="12" customHeight="1" x14ac:dyDescent="0.25">
      <c r="A21" s="97" t="s">
        <v>50</v>
      </c>
      <c r="B21" s="98">
        <v>0.84615329045953191</v>
      </c>
      <c r="C21" s="98">
        <v>1.0045953136796784</v>
      </c>
      <c r="D21" s="98">
        <v>1.1662003345560359</v>
      </c>
      <c r="E21" s="98">
        <v>1.6416580702901755</v>
      </c>
      <c r="F21" s="98">
        <v>1.8925346895523945</v>
      </c>
      <c r="G21" s="98">
        <v>1.9061050774907125</v>
      </c>
      <c r="H21" s="98">
        <v>1.9604684592729094</v>
      </c>
      <c r="I21" s="98">
        <v>1.7066828634355402</v>
      </c>
      <c r="J21" s="98">
        <v>1.4095919505270591</v>
      </c>
      <c r="K21" s="98">
        <v>1.4689437619975019</v>
      </c>
      <c r="L21" s="98">
        <v>1.2769088459879621</v>
      </c>
      <c r="M21" s="98">
        <v>1.7317530227415607</v>
      </c>
      <c r="N21" s="98">
        <v>1.5627582464794607</v>
      </c>
      <c r="O21" s="98">
        <v>1.5300053031185774</v>
      </c>
      <c r="P21" s="98">
        <v>1.350758297439131</v>
      </c>
      <c r="Q21" s="98">
        <v>2.0257625195126048</v>
      </c>
      <c r="R21" s="98">
        <v>1.7129845630378364</v>
      </c>
      <c r="S21" s="98">
        <v>1.5082387396251726</v>
      </c>
      <c r="T21" s="98">
        <v>1.2394295602944083</v>
      </c>
      <c r="U21" s="98">
        <v>1.0115878294404825</v>
      </c>
      <c r="V21" s="98">
        <v>1.0225081223376056</v>
      </c>
      <c r="W21" s="98">
        <v>1.0550076641030708</v>
      </c>
      <c r="DA21" s="63" t="s">
        <v>1757</v>
      </c>
    </row>
    <row r="22" spans="1:105" ht="12" customHeight="1" x14ac:dyDescent="0.25">
      <c r="A22" s="109" t="s">
        <v>120</v>
      </c>
      <c r="B22" s="33">
        <v>12.618505220953693</v>
      </c>
      <c r="C22" s="33">
        <v>12.492613388497793</v>
      </c>
      <c r="D22" s="33">
        <v>11.366421846667278</v>
      </c>
      <c r="E22" s="33">
        <v>11.317633068562966</v>
      </c>
      <c r="F22" s="33">
        <v>11.999792342965662</v>
      </c>
      <c r="G22" s="33">
        <v>12.00279267519862</v>
      </c>
      <c r="H22" s="33">
        <v>11.50891803316769</v>
      </c>
      <c r="I22" s="33">
        <v>10.938067724578028</v>
      </c>
      <c r="J22" s="33">
        <v>10.209583219706815</v>
      </c>
      <c r="K22" s="33">
        <v>9.7107651414265348</v>
      </c>
      <c r="L22" s="33">
        <v>9.8272367116436321</v>
      </c>
      <c r="M22" s="33">
        <v>10.868477930555509</v>
      </c>
      <c r="N22" s="33">
        <v>10.410634679007288</v>
      </c>
      <c r="O22" s="33">
        <v>9.999867878974344</v>
      </c>
      <c r="P22" s="33">
        <v>9.4333059168333904</v>
      </c>
      <c r="Q22" s="33">
        <v>11.035169794423501</v>
      </c>
      <c r="R22" s="33">
        <v>11.751241645512685</v>
      </c>
      <c r="S22" s="33">
        <v>12.335662429787986</v>
      </c>
      <c r="T22" s="33">
        <v>10.906515353379888</v>
      </c>
      <c r="U22" s="33">
        <v>10.111851704049034</v>
      </c>
      <c r="V22" s="33">
        <v>10.469026421764804</v>
      </c>
      <c r="W22" s="33">
        <v>10.995681223654229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1.7828422204817649E-2</v>
      </c>
      <c r="C24" s="117">
        <f t="shared" si="7"/>
        <v>1.9764478169224563E-2</v>
      </c>
      <c r="D24" s="117">
        <f t="shared" si="7"/>
        <v>2.0258276081731277E-2</v>
      </c>
      <c r="E24" s="117">
        <f t="shared" si="7"/>
        <v>1.98811151800189E-2</v>
      </c>
      <c r="F24" s="117">
        <f t="shared" si="7"/>
        <v>2.0050723749959538E-2</v>
      </c>
      <c r="G24" s="117">
        <f t="shared" si="7"/>
        <v>2.0431359762507369E-2</v>
      </c>
      <c r="H24" s="117">
        <f t="shared" si="7"/>
        <v>1.9979408344398233E-2</v>
      </c>
      <c r="I24" s="117">
        <f t="shared" si="7"/>
        <v>2.0814316267278532E-2</v>
      </c>
      <c r="J24" s="117">
        <f t="shared" si="7"/>
        <v>2.1361989143683025E-2</v>
      </c>
      <c r="K24" s="117">
        <f t="shared" si="7"/>
        <v>3.0504246561958895E-2</v>
      </c>
      <c r="L24" s="117">
        <f t="shared" si="7"/>
        <v>4.5928295053604351E-2</v>
      </c>
      <c r="M24" s="117">
        <f t="shared" si="7"/>
        <v>0.23397863944026595</v>
      </c>
      <c r="N24" s="117">
        <f t="shared" si="7"/>
        <v>0.22153148641678691</v>
      </c>
      <c r="O24" s="117">
        <f t="shared" si="7"/>
        <v>0.31197350471292579</v>
      </c>
      <c r="P24" s="117">
        <f t="shared" si="7"/>
        <v>0.36063719507180908</v>
      </c>
      <c r="Q24" s="117">
        <f t="shared" si="7"/>
        <v>0.96169920450408164</v>
      </c>
      <c r="R24" s="117">
        <f t="shared" ref="R24:V24" si="8">R25+R28+R30+R39</f>
        <v>0.81907185418319672</v>
      </c>
      <c r="S24" s="117">
        <f t="shared" si="8"/>
        <v>0.59743730268142381</v>
      </c>
      <c r="T24" s="117">
        <f t="shared" si="8"/>
        <v>0.54734689630396482</v>
      </c>
      <c r="U24" s="117">
        <f t="shared" si="8"/>
        <v>0.48816490271473845</v>
      </c>
      <c r="V24" s="117">
        <f t="shared" si="8"/>
        <v>0.4926813067321234</v>
      </c>
      <c r="W24" s="117">
        <f t="shared" ref="W24" si="9">W25+W28+W30+W39</f>
        <v>0.51019654505654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1.2610841446826518E-2</v>
      </c>
      <c r="C25" s="122">
        <f t="shared" si="10"/>
        <v>1.4325017599908979E-2</v>
      </c>
      <c r="D25" s="122">
        <f t="shared" si="10"/>
        <v>1.4661365882919769E-2</v>
      </c>
      <c r="E25" s="122">
        <f t="shared" si="10"/>
        <v>1.440965554599029E-2</v>
      </c>
      <c r="F25" s="122">
        <f t="shared" si="10"/>
        <v>1.4579792865633859E-2</v>
      </c>
      <c r="G25" s="122">
        <f t="shared" si="10"/>
        <v>1.4651291867438911E-2</v>
      </c>
      <c r="H25" s="122">
        <f t="shared" si="10"/>
        <v>1.412936454992352E-2</v>
      </c>
      <c r="I25" s="122">
        <f t="shared" si="10"/>
        <v>1.4603918106260135E-2</v>
      </c>
      <c r="J25" s="122">
        <f t="shared" si="10"/>
        <v>1.4400439982376414E-2</v>
      </c>
      <c r="K25" s="122">
        <f t="shared" si="10"/>
        <v>1.6846912948688109E-2</v>
      </c>
      <c r="L25" s="122">
        <f t="shared" si="10"/>
        <v>1.9700069033593937E-2</v>
      </c>
      <c r="M25" s="122">
        <f t="shared" si="10"/>
        <v>0.17937541155053191</v>
      </c>
      <c r="N25" s="122">
        <f t="shared" si="10"/>
        <v>0.15098670386970314</v>
      </c>
      <c r="O25" s="122">
        <f t="shared" si="10"/>
        <v>0.20558757692003823</v>
      </c>
      <c r="P25" s="122">
        <f t="shared" si="10"/>
        <v>0.20169509353815884</v>
      </c>
      <c r="Q25" s="122">
        <f t="shared" si="10"/>
        <v>0.75070663358754808</v>
      </c>
      <c r="R25" s="122">
        <f t="shared" ref="R25:V25" si="11">SUM(R26:R27)</f>
        <v>0.60695046058973134</v>
      </c>
      <c r="S25" s="122">
        <f t="shared" si="11"/>
        <v>0.38783171054417731</v>
      </c>
      <c r="T25" s="122">
        <f t="shared" si="11"/>
        <v>0.35334230946509498</v>
      </c>
      <c r="U25" s="122">
        <f t="shared" si="11"/>
        <v>0.31677942162351613</v>
      </c>
      <c r="V25" s="122">
        <f t="shared" si="11"/>
        <v>0.32543344028794052</v>
      </c>
      <c r="W25" s="122">
        <f t="shared" ref="W25" si="12">SUM(W26:W27)</f>
        <v>0.33542884131927608</v>
      </c>
      <c r="DA25" s="130" t="s">
        <v>1760</v>
      </c>
    </row>
    <row r="26" spans="1:105" ht="12" customHeight="1" x14ac:dyDescent="0.25">
      <c r="A26" s="97" t="s">
        <v>74</v>
      </c>
      <c r="B26" s="98">
        <v>1.232541094535923E-2</v>
      </c>
      <c r="C26" s="98">
        <v>1.4007936476615324E-2</v>
      </c>
      <c r="D26" s="98">
        <v>1.4338663118641315E-2</v>
      </c>
      <c r="E26" s="98">
        <v>1.4096645778323745E-2</v>
      </c>
      <c r="F26" s="98">
        <v>1.4267079675481084E-2</v>
      </c>
      <c r="G26" s="98">
        <v>1.4342593878308057E-2</v>
      </c>
      <c r="H26" s="98">
        <v>1.3834390575760714E-2</v>
      </c>
      <c r="I26" s="98">
        <v>1.4304874514023926E-2</v>
      </c>
      <c r="J26" s="98">
        <v>1.4106836844514399E-2</v>
      </c>
      <c r="K26" s="98">
        <v>1.6507370080989001E-2</v>
      </c>
      <c r="L26" s="98">
        <v>1.9303769714865918E-2</v>
      </c>
      <c r="M26" s="98">
        <v>0.17578079464831006</v>
      </c>
      <c r="N26" s="98">
        <v>0.1480464026996062</v>
      </c>
      <c r="O26" s="98">
        <v>0.20157592255447104</v>
      </c>
      <c r="P26" s="98">
        <v>0.19781217379262178</v>
      </c>
      <c r="Q26" s="98">
        <v>0.73629418371816135</v>
      </c>
      <c r="R26" s="98">
        <v>0.59537959641810811</v>
      </c>
      <c r="S26" s="98">
        <v>0.38042924184356686</v>
      </c>
      <c r="T26" s="98">
        <v>0.34663590463743071</v>
      </c>
      <c r="U26" s="98">
        <v>0.31079383379448339</v>
      </c>
      <c r="V26" s="98">
        <v>0.3192599025291365</v>
      </c>
      <c r="W26" s="98">
        <v>0.32904638225520627</v>
      </c>
      <c r="DA26" s="63" t="s">
        <v>1761</v>
      </c>
    </row>
    <row r="27" spans="1:105" ht="12" customHeight="1" x14ac:dyDescent="0.25">
      <c r="A27" s="97" t="s">
        <v>53</v>
      </c>
      <c r="B27" s="98">
        <v>2.8543050146728738E-4</v>
      </c>
      <c r="C27" s="98">
        <v>3.1708112329365467E-4</v>
      </c>
      <c r="D27" s="98">
        <v>3.2270276427845445E-4</v>
      </c>
      <c r="E27" s="98">
        <v>3.1300976766654383E-4</v>
      </c>
      <c r="F27" s="98">
        <v>3.1271319015277428E-4</v>
      </c>
      <c r="G27" s="98">
        <v>3.0869798913085353E-4</v>
      </c>
      <c r="H27" s="98">
        <v>2.9497397416280595E-4</v>
      </c>
      <c r="I27" s="98">
        <v>2.9904359223620927E-4</v>
      </c>
      <c r="J27" s="98">
        <v>2.9360313786201458E-4</v>
      </c>
      <c r="K27" s="98">
        <v>3.3954286769910974E-4</v>
      </c>
      <c r="L27" s="98">
        <v>3.9629931872801921E-4</v>
      </c>
      <c r="M27" s="98">
        <v>3.5946169022218481E-3</v>
      </c>
      <c r="N27" s="98">
        <v>2.9403011700969393E-3</v>
      </c>
      <c r="O27" s="98">
        <v>4.0116543655671875E-3</v>
      </c>
      <c r="P27" s="98">
        <v>3.8829197455370473E-3</v>
      </c>
      <c r="Q27" s="98">
        <v>1.441244986938669E-2</v>
      </c>
      <c r="R27" s="98">
        <v>1.1570864171623204E-2</v>
      </c>
      <c r="S27" s="98">
        <v>7.4024687006104305E-3</v>
      </c>
      <c r="T27" s="98">
        <v>6.7064048276642627E-3</v>
      </c>
      <c r="U27" s="98">
        <v>5.9855878290327423E-3</v>
      </c>
      <c r="V27" s="98">
        <v>6.1735377588040263E-3</v>
      </c>
      <c r="W27" s="98">
        <v>6.3824590640698267E-3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3.0995749674022354E-5</v>
      </c>
      <c r="C28" s="122">
        <f t="shared" si="13"/>
        <v>3.0904424140335362E-5</v>
      </c>
      <c r="D28" s="122">
        <f t="shared" si="13"/>
        <v>1.8398381527421153E-5</v>
      </c>
      <c r="E28" s="122">
        <f t="shared" si="13"/>
        <v>2.3379817258093584E-5</v>
      </c>
      <c r="F28" s="122">
        <f t="shared" si="13"/>
        <v>0</v>
      </c>
      <c r="G28" s="122">
        <f t="shared" si="13"/>
        <v>0</v>
      </c>
      <c r="H28" s="122">
        <f t="shared" si="13"/>
        <v>3.3388877294086958E-5</v>
      </c>
      <c r="I28" s="122">
        <f t="shared" si="13"/>
        <v>7.2150242415076828E-5</v>
      </c>
      <c r="J28" s="122">
        <f t="shared" si="13"/>
        <v>1.1497620792677818E-4</v>
      </c>
      <c r="K28" s="122">
        <f t="shared" si="13"/>
        <v>2.9857018070893464E-4</v>
      </c>
      <c r="L28" s="122">
        <f t="shared" si="13"/>
        <v>1.0972025321724314E-3</v>
      </c>
      <c r="M28" s="122">
        <f t="shared" si="13"/>
        <v>1.528003170991502E-3</v>
      </c>
      <c r="N28" s="122">
        <f t="shared" si="13"/>
        <v>7.3709121164219939E-3</v>
      </c>
      <c r="O28" s="122">
        <f t="shared" si="13"/>
        <v>4.7062828159956539E-3</v>
      </c>
      <c r="P28" s="122">
        <f t="shared" si="13"/>
        <v>9.0485295932629939E-3</v>
      </c>
      <c r="Q28" s="122">
        <f t="shared" si="13"/>
        <v>2.2995471180067367E-2</v>
      </c>
      <c r="R28" s="122">
        <f t="shared" si="13"/>
        <v>2.3339774976408639E-2</v>
      </c>
      <c r="S28" s="122">
        <f t="shared" si="13"/>
        <v>2.249970796865557E-2</v>
      </c>
      <c r="T28" s="122">
        <f t="shared" si="13"/>
        <v>1.8222265733414639E-2</v>
      </c>
      <c r="U28" s="122">
        <f t="shared" si="13"/>
        <v>1.690533388185296E-2</v>
      </c>
      <c r="V28" s="122">
        <f t="shared" si="13"/>
        <v>1.557881152367372E-2</v>
      </c>
      <c r="W28" s="122">
        <f t="shared" si="13"/>
        <v>1.4652883922466355E-2</v>
      </c>
      <c r="DA28" s="130" t="s">
        <v>1763</v>
      </c>
    </row>
    <row r="29" spans="1:105" ht="12" customHeight="1" x14ac:dyDescent="0.25">
      <c r="A29" s="97" t="s">
        <v>53</v>
      </c>
      <c r="B29" s="98">
        <v>3.0995749674022354E-5</v>
      </c>
      <c r="C29" s="98">
        <v>3.0904424140335362E-5</v>
      </c>
      <c r="D29" s="98">
        <v>1.8398381527421153E-5</v>
      </c>
      <c r="E29" s="98">
        <v>2.3379817258093584E-5</v>
      </c>
      <c r="F29" s="98">
        <v>0</v>
      </c>
      <c r="G29" s="98">
        <v>0</v>
      </c>
      <c r="H29" s="98">
        <v>3.3388877294086958E-5</v>
      </c>
      <c r="I29" s="98">
        <v>7.2150242415076828E-5</v>
      </c>
      <c r="J29" s="98">
        <v>1.1497620792677818E-4</v>
      </c>
      <c r="K29" s="98">
        <v>2.9857018070893464E-4</v>
      </c>
      <c r="L29" s="98">
        <v>1.0972025321724314E-3</v>
      </c>
      <c r="M29" s="98">
        <v>1.528003170991502E-3</v>
      </c>
      <c r="N29" s="98">
        <v>7.3709121164219939E-3</v>
      </c>
      <c r="O29" s="98">
        <v>4.7062828159956539E-3</v>
      </c>
      <c r="P29" s="98">
        <v>9.0485295932629939E-3</v>
      </c>
      <c r="Q29" s="98">
        <v>2.2995471180067367E-2</v>
      </c>
      <c r="R29" s="98">
        <v>2.3339774976408639E-2</v>
      </c>
      <c r="S29" s="98">
        <v>2.249970796865557E-2</v>
      </c>
      <c r="T29" s="98">
        <v>1.8222265733414639E-2</v>
      </c>
      <c r="U29" s="98">
        <v>1.690533388185296E-2</v>
      </c>
      <c r="V29" s="98">
        <v>1.557881152367372E-2</v>
      </c>
      <c r="W29" s="98">
        <v>1.4652883922466355E-2</v>
      </c>
      <c r="DA29" s="63" t="s">
        <v>1764</v>
      </c>
    </row>
    <row r="30" spans="1:105" ht="12" customHeight="1" x14ac:dyDescent="0.25">
      <c r="A30" s="121" t="s">
        <v>55</v>
      </c>
      <c r="B30" s="122">
        <v>3.160696953472856E-3</v>
      </c>
      <c r="C30" s="122">
        <v>3.1861010186790425E-3</v>
      </c>
      <c r="D30" s="122">
        <v>3.4736251953951572E-3</v>
      </c>
      <c r="E30" s="122">
        <v>3.3146133302318324E-3</v>
      </c>
      <c r="F30" s="122">
        <v>3.2292385793652933E-3</v>
      </c>
      <c r="G30" s="122">
        <v>3.4828614383343474E-3</v>
      </c>
      <c r="H30" s="122">
        <v>3.5149839863475745E-3</v>
      </c>
      <c r="I30" s="122">
        <v>3.6553330441357959E-3</v>
      </c>
      <c r="J30" s="122">
        <v>4.2318690677350451E-3</v>
      </c>
      <c r="K30" s="122">
        <v>8.3132098433676485E-3</v>
      </c>
      <c r="L30" s="122">
        <v>1.6004028686281566E-2</v>
      </c>
      <c r="M30" s="122">
        <v>3.3437507436812133E-2</v>
      </c>
      <c r="N30" s="122">
        <v>3.9736025301175683E-2</v>
      </c>
      <c r="O30" s="122">
        <v>6.4091897572657971E-2</v>
      </c>
      <c r="P30" s="122">
        <v>9.5012452648148268E-2</v>
      </c>
      <c r="Q30" s="122">
        <v>0.11330803154221425</v>
      </c>
      <c r="R30" s="122">
        <v>0.11535885957927673</v>
      </c>
      <c r="S30" s="122">
        <v>0.11544213523127751</v>
      </c>
      <c r="T30" s="122">
        <v>0.10955881429500472</v>
      </c>
      <c r="U30" s="122">
        <v>9.6501625647335582E-2</v>
      </c>
      <c r="V30" s="122">
        <v>9.4847034378175918E-2</v>
      </c>
      <c r="W30" s="122">
        <v>0.10036536616401019</v>
      </c>
      <c r="DA30" s="130" t="s">
        <v>1765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8.178842378635369E-5</v>
      </c>
      <c r="N31" s="98">
        <v>7.8865799592744336E-5</v>
      </c>
      <c r="O31" s="98">
        <v>2.2388398962470992E-4</v>
      </c>
      <c r="P31" s="98">
        <v>3.0130570605501467E-4</v>
      </c>
      <c r="Q31" s="98">
        <v>3.0349092645094201E-4</v>
      </c>
      <c r="R31" s="98">
        <v>2.8425482017601831E-4</v>
      </c>
      <c r="S31" s="98">
        <v>2.9678660194867531E-4</v>
      </c>
      <c r="T31" s="98">
        <v>2.3002634904310077E-4</v>
      </c>
      <c r="U31" s="98">
        <v>2.2736929403855462E-4</v>
      </c>
      <c r="V31" s="98">
        <v>8.1541733656465614E-5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3.160696953472856E-3</v>
      </c>
      <c r="C35" s="101">
        <v>3.1861010186790425E-3</v>
      </c>
      <c r="D35" s="101">
        <v>3.4736251953951572E-3</v>
      </c>
      <c r="E35" s="101">
        <v>3.3146133302318324E-3</v>
      </c>
      <c r="F35" s="101">
        <v>3.2292385793652933E-3</v>
      </c>
      <c r="G35" s="101">
        <v>3.4828614383343474E-3</v>
      </c>
      <c r="H35" s="101">
        <v>3.5149839863475745E-3</v>
      </c>
      <c r="I35" s="101">
        <v>3.6553330441357959E-3</v>
      </c>
      <c r="J35" s="101">
        <v>4.2318690677350451E-3</v>
      </c>
      <c r="K35" s="101">
        <v>8.3132098433676485E-3</v>
      </c>
      <c r="L35" s="101">
        <v>1.3087443012835685E-2</v>
      </c>
      <c r="M35" s="101">
        <v>2.9142014411404314E-2</v>
      </c>
      <c r="N35" s="101">
        <v>3.5381723607016913E-2</v>
      </c>
      <c r="O35" s="101">
        <v>5.7667536193689126E-2</v>
      </c>
      <c r="P35" s="101">
        <v>8.6309567332741477E-2</v>
      </c>
      <c r="Q35" s="101">
        <v>0.10436461725706507</v>
      </c>
      <c r="R35" s="101">
        <v>0.10645826065191322</v>
      </c>
      <c r="S35" s="101">
        <v>0.10658335012789485</v>
      </c>
      <c r="T35" s="101">
        <v>0.10126134028751786</v>
      </c>
      <c r="U35" s="101">
        <v>8.8715483711909834E-2</v>
      </c>
      <c r="V35" s="101">
        <v>8.75339010654759E-2</v>
      </c>
      <c r="W35" s="101">
        <v>9.2717680287898979E-2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2.9165856734458813E-3</v>
      </c>
      <c r="M36" s="104">
        <v>4.2137046016214683E-3</v>
      </c>
      <c r="N36" s="104">
        <v>4.2754358945660282E-3</v>
      </c>
      <c r="O36" s="104">
        <v>6.2004773893441396E-3</v>
      </c>
      <c r="P36" s="104">
        <v>8.4015796093517836E-3</v>
      </c>
      <c r="Q36" s="104">
        <v>8.6399233586982246E-3</v>
      </c>
      <c r="R36" s="104">
        <v>8.6163441071874895E-3</v>
      </c>
      <c r="S36" s="104">
        <v>8.5619985014339754E-3</v>
      </c>
      <c r="T36" s="104">
        <v>8.0674476584437563E-3</v>
      </c>
      <c r="U36" s="104">
        <v>7.5587726413871986E-3</v>
      </c>
      <c r="V36" s="104">
        <v>7.2315915790435586E-3</v>
      </c>
      <c r="W36" s="104">
        <v>7.6476858761112092E-3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1.009811344767318E-3</v>
      </c>
      <c r="M37" s="98">
        <v>1.4145926625596097E-3</v>
      </c>
      <c r="N37" s="98">
        <v>1.3415207150917626E-3</v>
      </c>
      <c r="O37" s="98">
        <v>2.0254392550933687E-3</v>
      </c>
      <c r="P37" s="98">
        <v>2.8199444736404494E-3</v>
      </c>
      <c r="Q37" s="98">
        <v>2.6689219187132447E-3</v>
      </c>
      <c r="R37" s="98">
        <v>2.8484637826847463E-3</v>
      </c>
      <c r="S37" s="98">
        <v>3.003480312228155E-3</v>
      </c>
      <c r="T37" s="98">
        <v>2.6333572762294579E-3</v>
      </c>
      <c r="U37" s="98">
        <v>2.4302919882318937E-3</v>
      </c>
      <c r="V37" s="98">
        <v>2.3503694117217155E-3</v>
      </c>
      <c r="W37" s="98">
        <v>2.5065287754336319E-3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1.9067743286785633E-3</v>
      </c>
      <c r="M38" s="98">
        <v>2.7991119390618586E-3</v>
      </c>
      <c r="N38" s="98">
        <v>2.9339151794742658E-3</v>
      </c>
      <c r="O38" s="98">
        <v>4.1750381342507709E-3</v>
      </c>
      <c r="P38" s="98">
        <v>5.5816351357113343E-3</v>
      </c>
      <c r="Q38" s="98">
        <v>5.97100143998498E-3</v>
      </c>
      <c r="R38" s="98">
        <v>5.7678803245027428E-3</v>
      </c>
      <c r="S38" s="98">
        <v>5.5585181892058204E-3</v>
      </c>
      <c r="T38" s="98">
        <v>5.4340903822142992E-3</v>
      </c>
      <c r="U38" s="98">
        <v>5.1284806531553045E-3</v>
      </c>
      <c r="V38" s="98">
        <v>4.8812221673218432E-3</v>
      </c>
      <c r="W38" s="98">
        <v>5.1411571006775778E-3</v>
      </c>
      <c r="DA38" s="63" t="s">
        <v>1773</v>
      </c>
    </row>
    <row r="39" spans="1:105" ht="12" customHeight="1" x14ac:dyDescent="0.25">
      <c r="A39" s="121" t="s">
        <v>54</v>
      </c>
      <c r="B39" s="122">
        <v>2.0258880548442515E-3</v>
      </c>
      <c r="C39" s="122">
        <v>2.2224551264962088E-3</v>
      </c>
      <c r="D39" s="122">
        <v>2.1048866218889282E-3</v>
      </c>
      <c r="E39" s="122">
        <v>2.1334664865386862E-3</v>
      </c>
      <c r="F39" s="122">
        <v>2.2416923049603877E-3</v>
      </c>
      <c r="G39" s="122">
        <v>2.2972064567341106E-3</v>
      </c>
      <c r="H39" s="122">
        <v>2.3016709308330504E-3</v>
      </c>
      <c r="I39" s="122">
        <v>2.4829148744675237E-3</v>
      </c>
      <c r="J39" s="122">
        <v>2.61470388564479E-3</v>
      </c>
      <c r="K39" s="122">
        <v>5.0455535891942007E-3</v>
      </c>
      <c r="L39" s="122">
        <v>9.1269948015564178E-3</v>
      </c>
      <c r="M39" s="122">
        <v>1.9637717281930402E-2</v>
      </c>
      <c r="N39" s="122">
        <v>2.3437845129486108E-2</v>
      </c>
      <c r="O39" s="122">
        <v>3.7587747404233915E-2</v>
      </c>
      <c r="P39" s="122">
        <v>5.4881119292238989E-2</v>
      </c>
      <c r="Q39" s="122">
        <v>7.4689068194251959E-2</v>
      </c>
      <c r="R39" s="122">
        <v>7.3422759037780116E-2</v>
      </c>
      <c r="S39" s="122">
        <v>7.1663748937313435E-2</v>
      </c>
      <c r="T39" s="122">
        <v>6.6223506810450569E-2</v>
      </c>
      <c r="U39" s="122">
        <v>5.7978521562033758E-2</v>
      </c>
      <c r="V39" s="122">
        <v>5.68220205423332E-2</v>
      </c>
      <c r="W39" s="122">
        <v>5.9749453650787404E-2</v>
      </c>
      <c r="DA39" s="130" t="s">
        <v>1774</v>
      </c>
    </row>
    <row r="40" spans="1:105" ht="12" customHeight="1" x14ac:dyDescent="0.25">
      <c r="A40" s="97" t="s">
        <v>50</v>
      </c>
      <c r="B40" s="98">
        <v>1.0978073223105115E-4</v>
      </c>
      <c r="C40" s="98">
        <v>1.9578174962575585E-4</v>
      </c>
      <c r="D40" s="98">
        <v>2.264173572138304E-4</v>
      </c>
      <c r="E40" s="98">
        <v>3.0443761072485839E-4</v>
      </c>
      <c r="F40" s="98">
        <v>3.1413598659932567E-4</v>
      </c>
      <c r="G40" s="98">
        <v>3.092748491594035E-4</v>
      </c>
      <c r="H40" s="98">
        <v>3.2704063712192847E-4</v>
      </c>
      <c r="I40" s="98">
        <v>3.0913367603500441E-4</v>
      </c>
      <c r="J40" s="98">
        <v>2.458805042056678E-4</v>
      </c>
      <c r="K40" s="98">
        <v>5.9580883298391684E-4</v>
      </c>
      <c r="L40" s="98">
        <v>1.0804644094667647E-3</v>
      </c>
      <c r="M40" s="98">
        <v>2.8038907472034951E-3</v>
      </c>
      <c r="N40" s="98">
        <v>3.0251885965191408E-3</v>
      </c>
      <c r="O40" s="98">
        <v>4.704418821608488E-3</v>
      </c>
      <c r="P40" s="98">
        <v>6.5164352692081316E-3</v>
      </c>
      <c r="Q40" s="98">
        <v>1.0696161927304989E-2</v>
      </c>
      <c r="R40" s="98">
        <v>8.6746596296295806E-3</v>
      </c>
      <c r="S40" s="98">
        <v>7.8019554840973171E-3</v>
      </c>
      <c r="T40" s="98">
        <v>7.0886656515865903E-3</v>
      </c>
      <c r="U40" s="98">
        <v>5.7455853998151975E-3</v>
      </c>
      <c r="V40" s="98">
        <v>5.3929226552943228E-3</v>
      </c>
      <c r="W40" s="98">
        <v>5.2498390928695932E-3</v>
      </c>
      <c r="DA40" s="63" t="s">
        <v>1775</v>
      </c>
    </row>
    <row r="41" spans="1:105" ht="12" customHeight="1" x14ac:dyDescent="0.25">
      <c r="A41" s="109" t="s">
        <v>120</v>
      </c>
      <c r="B41" s="33">
        <v>1.9161073226132003E-3</v>
      </c>
      <c r="C41" s="33">
        <v>2.0266733768704529E-3</v>
      </c>
      <c r="D41" s="33">
        <v>1.8784692646750976E-3</v>
      </c>
      <c r="E41" s="33">
        <v>1.8290288758138278E-3</v>
      </c>
      <c r="F41" s="33">
        <v>1.9275563183610619E-3</v>
      </c>
      <c r="G41" s="33">
        <v>1.9879316075747072E-3</v>
      </c>
      <c r="H41" s="33">
        <v>1.9746302937111221E-3</v>
      </c>
      <c r="I41" s="33">
        <v>2.1737811984325192E-3</v>
      </c>
      <c r="J41" s="33">
        <v>2.3688233814391224E-3</v>
      </c>
      <c r="K41" s="33">
        <v>4.4497447562102839E-3</v>
      </c>
      <c r="L41" s="33">
        <v>8.0465303920896538E-3</v>
      </c>
      <c r="M41" s="33">
        <v>1.6833826534726905E-2</v>
      </c>
      <c r="N41" s="33">
        <v>2.0412656532966967E-2</v>
      </c>
      <c r="O41" s="33">
        <v>3.288332858262543E-2</v>
      </c>
      <c r="P41" s="33">
        <v>4.836468402303086E-2</v>
      </c>
      <c r="Q41" s="33">
        <v>6.3992906266946967E-2</v>
      </c>
      <c r="R41" s="33">
        <v>6.4748099408150531E-2</v>
      </c>
      <c r="S41" s="33">
        <v>6.3861793453216117E-2</v>
      </c>
      <c r="T41" s="33">
        <v>5.9134841158863985E-2</v>
      </c>
      <c r="U41" s="33">
        <v>5.2232936162218559E-2</v>
      </c>
      <c r="V41" s="33">
        <v>5.142909788703888E-2</v>
      </c>
      <c r="W41" s="33">
        <v>5.4499614557917811E-2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2.2577440712690926</v>
      </c>
      <c r="C43" s="117">
        <f t="shared" si="14"/>
        <v>1.763942904578419</v>
      </c>
      <c r="D43" s="117">
        <f t="shared" si="14"/>
        <v>1.7444896789554933</v>
      </c>
      <c r="E43" s="117">
        <f t="shared" si="14"/>
        <v>1.6785048822501309</v>
      </c>
      <c r="F43" s="117">
        <f t="shared" si="14"/>
        <v>1.633796895858165</v>
      </c>
      <c r="G43" s="117">
        <f t="shared" si="14"/>
        <v>0.7059880016277722</v>
      </c>
      <c r="H43" s="117">
        <f t="shared" si="14"/>
        <v>1.0722038486383467</v>
      </c>
      <c r="I43" s="117">
        <f t="shared" si="14"/>
        <v>0.66200171788346662</v>
      </c>
      <c r="J43" s="117">
        <f t="shared" si="14"/>
        <v>0.6656139166079269</v>
      </c>
      <c r="K43" s="117">
        <f t="shared" si="14"/>
        <v>1.1435963823946587</v>
      </c>
      <c r="L43" s="117">
        <f t="shared" si="14"/>
        <v>1.1904529167597147</v>
      </c>
      <c r="M43" s="117">
        <f t="shared" si="14"/>
        <v>0.74217580694232077</v>
      </c>
      <c r="N43" s="117">
        <f t="shared" si="14"/>
        <v>0.7455164376623441</v>
      </c>
      <c r="O43" s="117">
        <f t="shared" si="14"/>
        <v>0.73841480815385752</v>
      </c>
      <c r="P43" s="117">
        <f t="shared" si="14"/>
        <v>0.70971695136890489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1.6607176747870502</v>
      </c>
      <c r="C44" s="122">
        <f t="shared" si="17"/>
        <v>1.2448853455153532</v>
      </c>
      <c r="D44" s="122">
        <f t="shared" si="17"/>
        <v>1.2447270415450473</v>
      </c>
      <c r="E44" s="122">
        <f t="shared" si="17"/>
        <v>1.2443603559516503</v>
      </c>
      <c r="F44" s="122">
        <f t="shared" si="17"/>
        <v>1.2440121481979491</v>
      </c>
      <c r="G44" s="122">
        <f t="shared" si="17"/>
        <v>0.41449872397013399</v>
      </c>
      <c r="H44" s="122">
        <f t="shared" si="17"/>
        <v>0.80704451949116573</v>
      </c>
      <c r="I44" s="122">
        <f t="shared" si="17"/>
        <v>0.40751949319287933</v>
      </c>
      <c r="J44" s="122">
        <f t="shared" si="17"/>
        <v>0.40748269426492228</v>
      </c>
      <c r="K44" s="122">
        <f t="shared" si="17"/>
        <v>0.85878889090729116</v>
      </c>
      <c r="L44" s="122">
        <f t="shared" si="17"/>
        <v>0.90037933979561469</v>
      </c>
      <c r="M44" s="122">
        <f t="shared" si="17"/>
        <v>0.4705538562192137</v>
      </c>
      <c r="N44" s="122">
        <f t="shared" si="17"/>
        <v>0.50362356680749965</v>
      </c>
      <c r="O44" s="122">
        <f t="shared" si="17"/>
        <v>0.54042818122449643</v>
      </c>
      <c r="P44" s="122">
        <f t="shared" si="17"/>
        <v>0.54607266365317908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1778</v>
      </c>
    </row>
    <row r="45" spans="1:105" ht="12" customHeight="1" x14ac:dyDescent="0.25">
      <c r="A45" s="97" t="s">
        <v>216</v>
      </c>
      <c r="B45" s="98">
        <v>1.6231294233837832</v>
      </c>
      <c r="C45" s="98">
        <v>1.2173300813786916</v>
      </c>
      <c r="D45" s="98">
        <v>1.2173300813786909</v>
      </c>
      <c r="E45" s="98">
        <v>1.2173300813786909</v>
      </c>
      <c r="F45" s="98">
        <v>1.2173300813786909</v>
      </c>
      <c r="G45" s="98">
        <v>0.40576536968679927</v>
      </c>
      <c r="H45" s="98">
        <v>0.79019612348584711</v>
      </c>
      <c r="I45" s="98">
        <v>0.39917473993803609</v>
      </c>
      <c r="J45" s="98">
        <v>0.39917473993803609</v>
      </c>
      <c r="K45" s="98">
        <v>0.84148034045327424</v>
      </c>
      <c r="L45" s="98">
        <v>0.8822667271773893</v>
      </c>
      <c r="M45" s="98">
        <v>0.46112413098346278</v>
      </c>
      <c r="N45" s="98">
        <v>0.49381604783516431</v>
      </c>
      <c r="O45" s="98">
        <v>0.5298827430955767</v>
      </c>
      <c r="P45" s="98">
        <v>0.53555998190668042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1779</v>
      </c>
    </row>
    <row r="46" spans="1:105" ht="12" customHeight="1" x14ac:dyDescent="0.25">
      <c r="A46" s="97" t="s">
        <v>53</v>
      </c>
      <c r="B46" s="98">
        <v>3.7588251403267055E-2</v>
      </c>
      <c r="C46" s="98">
        <v>2.7555264136661563E-2</v>
      </c>
      <c r="D46" s="98">
        <v>2.7396960166356378E-2</v>
      </c>
      <c r="E46" s="98">
        <v>2.7030274572959336E-2</v>
      </c>
      <c r="F46" s="98">
        <v>2.668206681925819E-2</v>
      </c>
      <c r="G46" s="98">
        <v>8.7333542833347415E-3</v>
      </c>
      <c r="H46" s="98">
        <v>1.6848396005318567E-2</v>
      </c>
      <c r="I46" s="98">
        <v>8.3447532548432193E-3</v>
      </c>
      <c r="J46" s="98">
        <v>8.3079543268861963E-3</v>
      </c>
      <c r="K46" s="98">
        <v>1.7308550454016945E-2</v>
      </c>
      <c r="L46" s="98">
        <v>1.8112612618225436E-2</v>
      </c>
      <c r="M46" s="98">
        <v>9.4297252357509014E-3</v>
      </c>
      <c r="N46" s="98">
        <v>9.807518972335302E-3</v>
      </c>
      <c r="O46" s="98">
        <v>1.0545438128919719E-2</v>
      </c>
      <c r="P46" s="98">
        <v>1.0512681746498652E-2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3.9984517079488845E-3</v>
      </c>
      <c r="C47" s="122">
        <f t="shared" si="20"/>
        <v>4.2957149555066148E-3</v>
      </c>
      <c r="D47" s="122">
        <f t="shared" si="20"/>
        <v>2.7781556106405937E-3</v>
      </c>
      <c r="E47" s="122">
        <f t="shared" si="20"/>
        <v>3.0861358780683531E-3</v>
      </c>
      <c r="F47" s="122">
        <f t="shared" si="20"/>
        <v>1.3931863559477676E-3</v>
      </c>
      <c r="G47" s="122">
        <f t="shared" si="20"/>
        <v>1.1209420543715728E-3</v>
      </c>
      <c r="H47" s="122">
        <f t="shared" si="20"/>
        <v>1.1463688919292738E-3</v>
      </c>
      <c r="I47" s="122">
        <f t="shared" si="20"/>
        <v>1.8166104037864259E-3</v>
      </c>
      <c r="J47" s="122">
        <f t="shared" si="20"/>
        <v>9.3624226910165415E-4</v>
      </c>
      <c r="K47" s="122">
        <f t="shared" si="20"/>
        <v>2.3351070730192065E-3</v>
      </c>
      <c r="L47" s="122">
        <f t="shared" si="20"/>
        <v>8.287005751434812E-3</v>
      </c>
      <c r="M47" s="122">
        <f t="shared" si="20"/>
        <v>7.379264679845305E-3</v>
      </c>
      <c r="N47" s="122">
        <f t="shared" si="20"/>
        <v>2.3879399535378251E-2</v>
      </c>
      <c r="O47" s="122">
        <f t="shared" si="20"/>
        <v>1.1018488271337031E-2</v>
      </c>
      <c r="P47" s="122">
        <f t="shared" si="20"/>
        <v>8.8671745666656695E-3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1781</v>
      </c>
    </row>
    <row r="48" spans="1:105" ht="12" customHeight="1" x14ac:dyDescent="0.25">
      <c r="A48" s="97" t="s">
        <v>53</v>
      </c>
      <c r="B48" s="98">
        <v>3.9984517079488845E-3</v>
      </c>
      <c r="C48" s="98">
        <v>4.2957149555066148E-3</v>
      </c>
      <c r="D48" s="98">
        <v>2.7781556106405937E-3</v>
      </c>
      <c r="E48" s="98">
        <v>3.0861358780683531E-3</v>
      </c>
      <c r="F48" s="98">
        <v>1.3931863559477676E-3</v>
      </c>
      <c r="G48" s="98">
        <v>1.1209420543715728E-3</v>
      </c>
      <c r="H48" s="98">
        <v>1.1463688919292738E-3</v>
      </c>
      <c r="I48" s="98">
        <v>1.8166104037864259E-3</v>
      </c>
      <c r="J48" s="98">
        <v>9.3624226910165415E-4</v>
      </c>
      <c r="K48" s="98">
        <v>2.3351070730192065E-3</v>
      </c>
      <c r="L48" s="98">
        <v>8.287005751434812E-3</v>
      </c>
      <c r="M48" s="98">
        <v>7.379264679845305E-3</v>
      </c>
      <c r="N48" s="98">
        <v>2.3879399535378251E-2</v>
      </c>
      <c r="O48" s="98">
        <v>1.1018488271337031E-2</v>
      </c>
      <c r="P48" s="98">
        <v>8.8671745666656695E-3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1782</v>
      </c>
    </row>
    <row r="49" spans="1:105" ht="12" customHeight="1" x14ac:dyDescent="0.25">
      <c r="A49" s="121" t="s">
        <v>55</v>
      </c>
      <c r="B49" s="122">
        <v>0.36147432273659746</v>
      </c>
      <c r="C49" s="122">
        <v>0.3032133068172837</v>
      </c>
      <c r="D49" s="122">
        <v>0.30936853775567286</v>
      </c>
      <c r="E49" s="122">
        <v>0.26259557451606175</v>
      </c>
      <c r="F49" s="122">
        <v>0.22942438478568219</v>
      </c>
      <c r="G49" s="122">
        <v>0.17502308420988438</v>
      </c>
      <c r="H49" s="122">
        <v>0.15958043340244915</v>
      </c>
      <c r="I49" s="122">
        <v>0.15056018560369944</v>
      </c>
      <c r="J49" s="122">
        <v>0.15928137418059032</v>
      </c>
      <c r="K49" s="122">
        <v>0.17601241506886789</v>
      </c>
      <c r="L49" s="122">
        <v>0.17961809899962569</v>
      </c>
      <c r="M49" s="122">
        <v>0.16671234291335699</v>
      </c>
      <c r="N49" s="122">
        <v>0.13726213921928063</v>
      </c>
      <c r="O49" s="122">
        <v>0.11798916778202324</v>
      </c>
      <c r="P49" s="122">
        <v>9.8543744838787375E-2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0.36147432273659746</v>
      </c>
      <c r="C54" s="101">
        <v>0.3032133068172837</v>
      </c>
      <c r="D54" s="101">
        <v>0.30936853775567286</v>
      </c>
      <c r="E54" s="101">
        <v>0.26259557451606175</v>
      </c>
      <c r="F54" s="101">
        <v>0.22942438478568219</v>
      </c>
      <c r="G54" s="101">
        <v>0.17502308420988438</v>
      </c>
      <c r="H54" s="101">
        <v>0.15958043340244915</v>
      </c>
      <c r="I54" s="101">
        <v>0.15056018560369944</v>
      </c>
      <c r="J54" s="101">
        <v>0.15928137418059032</v>
      </c>
      <c r="K54" s="101">
        <v>0.17601241506886789</v>
      </c>
      <c r="L54" s="101">
        <v>0.16677150144487179</v>
      </c>
      <c r="M54" s="101">
        <v>0.15208511940926725</v>
      </c>
      <c r="N54" s="101">
        <v>0.12328428445893429</v>
      </c>
      <c r="O54" s="101">
        <v>0.10347943572051303</v>
      </c>
      <c r="P54" s="101">
        <v>8.6470456658275963E-2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1.2846597554753897E-2</v>
      </c>
      <c r="M55" s="104">
        <v>1.4627223504089733E-2</v>
      </c>
      <c r="N55" s="104">
        <v>1.3977854760346329E-2</v>
      </c>
      <c r="O55" s="104">
        <v>1.4509732061510211E-2</v>
      </c>
      <c r="P55" s="104">
        <v>1.2073288180511413E-2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4.4478857832157158E-3</v>
      </c>
      <c r="M56" s="98">
        <v>4.910539536763567E-3</v>
      </c>
      <c r="N56" s="98">
        <v>4.3858877026741036E-3</v>
      </c>
      <c r="O56" s="98">
        <v>4.7397287423022452E-3</v>
      </c>
      <c r="P56" s="98">
        <v>4.0523334737440535E-3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8.3987117715381802E-3</v>
      </c>
      <c r="M57" s="98">
        <v>9.7166839673261673E-3</v>
      </c>
      <c r="N57" s="98">
        <v>9.5919670576722262E-3</v>
      </c>
      <c r="O57" s="98">
        <v>9.7700033192079667E-3</v>
      </c>
      <c r="P57" s="98">
        <v>8.0209547067673602E-3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0.23155362203749594</v>
      </c>
      <c r="C58" s="122">
        <v>0.21154853729027551</v>
      </c>
      <c r="D58" s="122">
        <v>0.18761594404413265</v>
      </c>
      <c r="E58" s="122">
        <v>0.16846281590435055</v>
      </c>
      <c r="F58" s="122">
        <v>0.1589671765185858</v>
      </c>
      <c r="G58" s="122">
        <v>0.11534525139338229</v>
      </c>
      <c r="H58" s="122">
        <v>0.10443252685280252</v>
      </c>
      <c r="I58" s="122">
        <v>0.10210542868310145</v>
      </c>
      <c r="J58" s="122">
        <v>9.7913605893312633E-2</v>
      </c>
      <c r="K58" s="122">
        <v>0.10645996934548052</v>
      </c>
      <c r="L58" s="122">
        <v>0.10216847221303935</v>
      </c>
      <c r="M58" s="122">
        <v>9.7530343129904773E-2</v>
      </c>
      <c r="N58" s="122">
        <v>8.0751332100185605E-2</v>
      </c>
      <c r="O58" s="122">
        <v>6.8978970876000856E-2</v>
      </c>
      <c r="P58" s="122">
        <v>5.6233368310272792E-2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1792</v>
      </c>
    </row>
    <row r="59" spans="1:105" ht="12" customHeight="1" x14ac:dyDescent="0.25">
      <c r="A59" s="97" t="s">
        <v>50</v>
      </c>
      <c r="B59" s="98">
        <v>1.4564243809319453E-2</v>
      </c>
      <c r="C59" s="98">
        <v>1.4722787571856842E-2</v>
      </c>
      <c r="D59" s="98">
        <v>1.5736006326361213E-2</v>
      </c>
      <c r="E59" s="98">
        <v>1.8005310120013055E-2</v>
      </c>
      <c r="F59" s="98">
        <v>1.8758406056931163E-2</v>
      </c>
      <c r="G59" s="98">
        <v>1.4933557002268338E-2</v>
      </c>
      <c r="H59" s="98">
        <v>1.5230749671678381E-2</v>
      </c>
      <c r="I59" s="98">
        <v>1.3690205652978767E-2</v>
      </c>
      <c r="J59" s="98">
        <v>1.1679323949769223E-2</v>
      </c>
      <c r="K59" s="98">
        <v>1.388692895339437E-2</v>
      </c>
      <c r="L59" s="98">
        <v>1.1645005302030689E-2</v>
      </c>
      <c r="M59" s="98">
        <v>1.3168272616330705E-2</v>
      </c>
      <c r="N59" s="98">
        <v>1.0655888190724137E-2</v>
      </c>
      <c r="O59" s="98">
        <v>9.4943725308825888E-3</v>
      </c>
      <c r="P59" s="98">
        <v>7.2668126638442184E-3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1793</v>
      </c>
    </row>
    <row r="60" spans="1:105" ht="12" customHeight="1" x14ac:dyDescent="0.25">
      <c r="A60" s="109" t="s">
        <v>120</v>
      </c>
      <c r="B60" s="33">
        <v>0.21698937822817649</v>
      </c>
      <c r="C60" s="33">
        <v>0.19682574971841865</v>
      </c>
      <c r="D60" s="33">
        <v>0.17187993771777144</v>
      </c>
      <c r="E60" s="33">
        <v>0.1504575057843375</v>
      </c>
      <c r="F60" s="33">
        <v>0.14020877046165464</v>
      </c>
      <c r="G60" s="33">
        <v>0.10041169439111396</v>
      </c>
      <c r="H60" s="33">
        <v>8.9201777181124139E-2</v>
      </c>
      <c r="I60" s="33">
        <v>8.8415223030122683E-2</v>
      </c>
      <c r="J60" s="33">
        <v>8.6234281943543406E-2</v>
      </c>
      <c r="K60" s="33">
        <v>9.2573040392086151E-2</v>
      </c>
      <c r="L60" s="33">
        <v>9.0523466911008654E-2</v>
      </c>
      <c r="M60" s="33">
        <v>8.4362070513574069E-2</v>
      </c>
      <c r="N60" s="33">
        <v>7.0095443909461472E-2</v>
      </c>
      <c r="O60" s="33">
        <v>5.9484598345118274E-2</v>
      </c>
      <c r="P60" s="33">
        <v>4.8966555646428572E-2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0.12754559261868745</v>
      </c>
      <c r="C62" s="117">
        <f t="shared" si="21"/>
        <v>0.45789917392352303</v>
      </c>
      <c r="D62" s="117">
        <f t="shared" si="21"/>
        <v>0.8325719368304334</v>
      </c>
      <c r="E62" s="117">
        <f t="shared" si="21"/>
        <v>2.0505965424211809</v>
      </c>
      <c r="F62" s="117">
        <f t="shared" si="21"/>
        <v>3.9362210101116952</v>
      </c>
      <c r="G62" s="117">
        <f t="shared" si="21"/>
        <v>9.3555761591572075</v>
      </c>
      <c r="H62" s="117">
        <f t="shared" si="21"/>
        <v>16.236481632820812</v>
      </c>
      <c r="I62" s="117">
        <f t="shared" si="21"/>
        <v>22.247186814336651</v>
      </c>
      <c r="J62" s="117">
        <f t="shared" si="21"/>
        <v>26.863127168089054</v>
      </c>
      <c r="K62" s="117">
        <f t="shared" si="21"/>
        <v>34.658040933072641</v>
      </c>
      <c r="L62" s="117">
        <f t="shared" si="21"/>
        <v>34.308615284530617</v>
      </c>
      <c r="M62" s="117">
        <f t="shared" si="21"/>
        <v>38.278298607976296</v>
      </c>
      <c r="N62" s="117">
        <f t="shared" si="21"/>
        <v>37.033384711168246</v>
      </c>
      <c r="O62" s="117">
        <f t="shared" si="21"/>
        <v>31.354405509253787</v>
      </c>
      <c r="P62" s="117">
        <f t="shared" si="21"/>
        <v>32.025206878053169</v>
      </c>
      <c r="Q62" s="117">
        <f t="shared" si="21"/>
        <v>37.507787662352662</v>
      </c>
      <c r="R62" s="117">
        <f t="shared" ref="R62:V62" si="22">R63+R66+R68+R77</f>
        <v>43.926233219144862</v>
      </c>
      <c r="S62" s="117">
        <f t="shared" si="22"/>
        <v>52.837818848384345</v>
      </c>
      <c r="T62" s="117">
        <f t="shared" si="22"/>
        <v>61.472286928996738</v>
      </c>
      <c r="U62" s="117">
        <f t="shared" si="22"/>
        <v>65.459072385047676</v>
      </c>
      <c r="V62" s="117">
        <f t="shared" si="22"/>
        <v>81.310255339313002</v>
      </c>
      <c r="W62" s="117">
        <f t="shared" ref="W62" si="23">W63+W66+W68+W77</f>
        <v>98.670566011152701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7.4659558189488787E-2</v>
      </c>
      <c r="C63" s="122">
        <f t="shared" si="24"/>
        <v>0.3250565370411348</v>
      </c>
      <c r="D63" s="122">
        <f t="shared" si="24"/>
        <v>0.56324902489567041</v>
      </c>
      <c r="E63" s="122">
        <f t="shared" si="24"/>
        <v>1.4325690492405356</v>
      </c>
      <c r="F63" s="122">
        <f t="shared" si="24"/>
        <v>2.6622978076113912</v>
      </c>
      <c r="G63" s="122">
        <f t="shared" si="24"/>
        <v>6.5549232432232252</v>
      </c>
      <c r="H63" s="122">
        <f t="shared" si="24"/>
        <v>11.591783684497413</v>
      </c>
      <c r="I63" s="122">
        <f t="shared" si="24"/>
        <v>15.382743268491552</v>
      </c>
      <c r="J63" s="122">
        <f t="shared" si="24"/>
        <v>18.308524355275676</v>
      </c>
      <c r="K63" s="122">
        <f t="shared" si="24"/>
        <v>23.849552736285347</v>
      </c>
      <c r="L63" s="122">
        <f t="shared" si="24"/>
        <v>23.634351964408378</v>
      </c>
      <c r="M63" s="122">
        <f t="shared" si="24"/>
        <v>27.101010844108909</v>
      </c>
      <c r="N63" s="122">
        <f t="shared" si="24"/>
        <v>25.892487971154623</v>
      </c>
      <c r="O63" s="122">
        <f t="shared" si="24"/>
        <v>21.870769783687717</v>
      </c>
      <c r="P63" s="122">
        <f t="shared" si="24"/>
        <v>22.262033814202798</v>
      </c>
      <c r="Q63" s="122">
        <f t="shared" si="24"/>
        <v>24.86012552258887</v>
      </c>
      <c r="R63" s="122">
        <f t="shared" ref="R63:V63" si="25">SUM(R64:R65)</f>
        <v>29.120227286842219</v>
      </c>
      <c r="S63" s="122">
        <f t="shared" si="25"/>
        <v>35.572127756226173</v>
      </c>
      <c r="T63" s="122">
        <f t="shared" si="25"/>
        <v>41.018677513508429</v>
      </c>
      <c r="U63" s="122">
        <f t="shared" si="25"/>
        <v>42.392651930421607</v>
      </c>
      <c r="V63" s="122">
        <f t="shared" si="25"/>
        <v>54.057515303676475</v>
      </c>
      <c r="W63" s="122">
        <f t="shared" ref="W63" si="26">SUM(W64:W65)</f>
        <v>66.042813999480515</v>
      </c>
      <c r="DA63" s="130" t="s">
        <v>1796</v>
      </c>
    </row>
    <row r="64" spans="1:105" ht="12" customHeight="1" x14ac:dyDescent="0.25">
      <c r="A64" s="97" t="s">
        <v>217</v>
      </c>
      <c r="B64" s="98">
        <v>7.2969733190641109E-2</v>
      </c>
      <c r="C64" s="98">
        <v>0.31786148187417967</v>
      </c>
      <c r="D64" s="98">
        <v>0.55085167946670688</v>
      </c>
      <c r="E64" s="98">
        <v>1.4014504632453388</v>
      </c>
      <c r="F64" s="98">
        <v>2.6051957864628417</v>
      </c>
      <c r="G64" s="98">
        <v>6.4168131269005055</v>
      </c>
      <c r="H64" s="98">
        <v>11.349785929469549</v>
      </c>
      <c r="I64" s="98">
        <v>15.067751718142802</v>
      </c>
      <c r="J64" s="98">
        <v>17.935241302333498</v>
      </c>
      <c r="K64" s="98">
        <v>23.368874433139602</v>
      </c>
      <c r="L64" s="98">
        <v>23.158908067937698</v>
      </c>
      <c r="M64" s="98">
        <v>26.557916610593587</v>
      </c>
      <c r="N64" s="98">
        <v>25.388260044276993</v>
      </c>
      <c r="O64" s="98">
        <v>21.444002902169526</v>
      </c>
      <c r="P64" s="98">
        <v>21.833457743478363</v>
      </c>
      <c r="Q64" s="98">
        <v>24.382848119126059</v>
      </c>
      <c r="R64" s="98">
        <v>28.565081164610991</v>
      </c>
      <c r="S64" s="98">
        <v>34.89316944732434</v>
      </c>
      <c r="T64" s="98">
        <v>40.24014675301887</v>
      </c>
      <c r="U64" s="98">
        <v>41.591637331257644</v>
      </c>
      <c r="V64" s="98">
        <v>53.032033375393091</v>
      </c>
      <c r="W64" s="98">
        <v>64.786167268776623</v>
      </c>
      <c r="DA64" s="63" t="s">
        <v>1797</v>
      </c>
    </row>
    <row r="65" spans="1:105" ht="12" customHeight="1" x14ac:dyDescent="0.25">
      <c r="A65" s="97" t="s">
        <v>53</v>
      </c>
      <c r="B65" s="98">
        <v>1.6898249988476811E-3</v>
      </c>
      <c r="C65" s="98">
        <v>7.1950551669551447E-3</v>
      </c>
      <c r="D65" s="98">
        <v>1.2397345428963501E-2</v>
      </c>
      <c r="E65" s="98">
        <v>3.1118585995196679E-2</v>
      </c>
      <c r="F65" s="98">
        <v>5.710202114854946E-2</v>
      </c>
      <c r="G65" s="98">
        <v>0.13811011632271952</v>
      </c>
      <c r="H65" s="98">
        <v>0.24199775502786383</v>
      </c>
      <c r="I65" s="98">
        <v>0.31499155034875137</v>
      </c>
      <c r="J65" s="98">
        <v>0.37328305294217695</v>
      </c>
      <c r="K65" s="98">
        <v>0.48067830314574472</v>
      </c>
      <c r="L65" s="98">
        <v>0.47544389647067914</v>
      </c>
      <c r="M65" s="98">
        <v>0.54309423351532193</v>
      </c>
      <c r="N65" s="98">
        <v>0.50422792687762918</v>
      </c>
      <c r="O65" s="98">
        <v>0.42676688151818998</v>
      </c>
      <c r="P65" s="98">
        <v>0.42857607072443488</v>
      </c>
      <c r="Q65" s="98">
        <v>0.47727740346281056</v>
      </c>
      <c r="R65" s="98">
        <v>0.55514612223122728</v>
      </c>
      <c r="S65" s="98">
        <v>0.67895830890183351</v>
      </c>
      <c r="T65" s="98">
        <v>0.77853076048955583</v>
      </c>
      <c r="U65" s="98">
        <v>0.80101459916396345</v>
      </c>
      <c r="V65" s="98">
        <v>1.025481928283386</v>
      </c>
      <c r="W65" s="98">
        <v>1.2566467307038898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4.3394049543631292E-4</v>
      </c>
      <c r="C66" s="122">
        <f t="shared" si="27"/>
        <v>1.84508678318808E-3</v>
      </c>
      <c r="D66" s="122">
        <f t="shared" si="27"/>
        <v>5.0412442754174018E-3</v>
      </c>
      <c r="E66" s="122">
        <f t="shared" si="27"/>
        <v>1.7816755605236916E-2</v>
      </c>
      <c r="F66" s="122">
        <f t="shared" si="27"/>
        <v>2.2798655492718943E-2</v>
      </c>
      <c r="G66" s="122">
        <f t="shared" si="27"/>
        <v>4.9483373317152177E-2</v>
      </c>
      <c r="H66" s="122">
        <f t="shared" si="27"/>
        <v>0.12629390247564454</v>
      </c>
      <c r="I66" s="122">
        <f t="shared" si="27"/>
        <v>0.38542591170915391</v>
      </c>
      <c r="J66" s="122">
        <f t="shared" si="27"/>
        <v>0.36408801212928565</v>
      </c>
      <c r="K66" s="122">
        <f t="shared" si="27"/>
        <v>0.42415842541340992</v>
      </c>
      <c r="L66" s="122">
        <f t="shared" si="27"/>
        <v>0.63483671821788146</v>
      </c>
      <c r="M66" s="122">
        <f t="shared" si="27"/>
        <v>0.4413046339236531</v>
      </c>
      <c r="N66" s="122">
        <f t="shared" si="27"/>
        <v>1.1404087296968424</v>
      </c>
      <c r="O66" s="122">
        <f t="shared" si="27"/>
        <v>0.44562150523806021</v>
      </c>
      <c r="P66" s="122">
        <f t="shared" si="27"/>
        <v>0.41318531148071258</v>
      </c>
      <c r="Q66" s="122">
        <f t="shared" si="27"/>
        <v>0.79592812763309595</v>
      </c>
      <c r="R66" s="122">
        <f t="shared" si="27"/>
        <v>1.0059702236685448</v>
      </c>
      <c r="S66" s="122">
        <f t="shared" si="27"/>
        <v>1.3433764253049048</v>
      </c>
      <c r="T66" s="122">
        <f t="shared" si="27"/>
        <v>1.3932519429886674</v>
      </c>
      <c r="U66" s="122">
        <f t="shared" si="27"/>
        <v>1.8169674045829318</v>
      </c>
      <c r="V66" s="122">
        <f t="shared" si="27"/>
        <v>2.2247437376804156</v>
      </c>
      <c r="W66" s="122">
        <f t="shared" si="27"/>
        <v>2.6377565935780352</v>
      </c>
      <c r="DA66" s="130" t="s">
        <v>1799</v>
      </c>
    </row>
    <row r="67" spans="1:105" ht="12" customHeight="1" x14ac:dyDescent="0.25">
      <c r="A67" s="97" t="s">
        <v>53</v>
      </c>
      <c r="B67" s="98">
        <v>4.3394049543631292E-4</v>
      </c>
      <c r="C67" s="98">
        <v>1.84508678318808E-3</v>
      </c>
      <c r="D67" s="98">
        <v>5.0412442754174018E-3</v>
      </c>
      <c r="E67" s="98">
        <v>1.7816755605236916E-2</v>
      </c>
      <c r="F67" s="98">
        <v>2.2798655492718943E-2</v>
      </c>
      <c r="G67" s="98">
        <v>4.9483373317152177E-2</v>
      </c>
      <c r="H67" s="98">
        <v>0.12629390247564454</v>
      </c>
      <c r="I67" s="98">
        <v>0.38542591170915391</v>
      </c>
      <c r="J67" s="98">
        <v>0.36408801212928565</v>
      </c>
      <c r="K67" s="98">
        <v>0.42415842541340992</v>
      </c>
      <c r="L67" s="98">
        <v>0.63483671821788146</v>
      </c>
      <c r="M67" s="98">
        <v>0.4413046339236531</v>
      </c>
      <c r="N67" s="98">
        <v>1.1404087296968424</v>
      </c>
      <c r="O67" s="98">
        <v>0.44562150523806021</v>
      </c>
      <c r="P67" s="98">
        <v>0.41318531148071258</v>
      </c>
      <c r="Q67" s="98">
        <v>0.79592812763309595</v>
      </c>
      <c r="R67" s="98">
        <v>1.0059702236685448</v>
      </c>
      <c r="S67" s="98">
        <v>1.3433764253049048</v>
      </c>
      <c r="T67" s="98">
        <v>1.3932519429886674</v>
      </c>
      <c r="U67" s="98">
        <v>1.8169674045829318</v>
      </c>
      <c r="V67" s="98">
        <v>2.2247437376804156</v>
      </c>
      <c r="W67" s="98">
        <v>2.6377565935780352</v>
      </c>
      <c r="DA67" s="63" t="s">
        <v>1800</v>
      </c>
    </row>
    <row r="68" spans="1:105" ht="12" customHeight="1" x14ac:dyDescent="0.25">
      <c r="A68" s="121" t="s">
        <v>55</v>
      </c>
      <c r="B68" s="122">
        <v>3.4312141161670508E-2</v>
      </c>
      <c r="C68" s="122">
        <v>7.9484122403465585E-2</v>
      </c>
      <c r="D68" s="122">
        <v>0.16311339189548851</v>
      </c>
      <c r="E68" s="122">
        <v>0.36525010135873431</v>
      </c>
      <c r="F68" s="122">
        <v>0.74238679721442513</v>
      </c>
      <c r="G68" s="122">
        <v>1.6666355637998702</v>
      </c>
      <c r="H68" s="122">
        <v>2.732082855872155</v>
      </c>
      <c r="I68" s="122">
        <v>3.8562958021684293</v>
      </c>
      <c r="J68" s="122">
        <v>5.0364435992126575</v>
      </c>
      <c r="K68" s="122">
        <v>6.4814706658582741</v>
      </c>
      <c r="L68" s="122">
        <v>6.3710480397674845</v>
      </c>
      <c r="M68" s="122">
        <v>6.7699920383906331</v>
      </c>
      <c r="N68" s="122">
        <v>6.2967329674055978</v>
      </c>
      <c r="O68" s="122">
        <v>5.6321582552297436</v>
      </c>
      <c r="P68" s="122">
        <v>5.698150491264391</v>
      </c>
      <c r="Q68" s="122">
        <v>7.4374073504476961</v>
      </c>
      <c r="R68" s="122">
        <v>8.5570227203351443</v>
      </c>
      <c r="S68" s="122">
        <v>9.7706646988415091</v>
      </c>
      <c r="T68" s="122">
        <v>11.887589058246041</v>
      </c>
      <c r="U68" s="122">
        <v>13.255373231319973</v>
      </c>
      <c r="V68" s="122">
        <v>15.621538132225435</v>
      </c>
      <c r="W68" s="122">
        <v>18.770984918931386</v>
      </c>
      <c r="DA68" s="130" t="s">
        <v>1801</v>
      </c>
    </row>
    <row r="69" spans="1:105" ht="12" customHeight="1" x14ac:dyDescent="0.25">
      <c r="A69" s="97" t="s">
        <v>134</v>
      </c>
      <c r="B69" s="98">
        <v>8.9050002664463977E-3</v>
      </c>
      <c r="C69" s="98">
        <v>4.5240534995870704E-2</v>
      </c>
      <c r="D69" s="98">
        <v>6.2621165953928609E-2</v>
      </c>
      <c r="E69" s="98">
        <v>0.14526561277967856</v>
      </c>
      <c r="F69" s="98">
        <v>0.30160569946781451</v>
      </c>
      <c r="G69" s="98">
        <v>0.79463476119673604</v>
      </c>
      <c r="H69" s="98">
        <v>1.3383810671121796</v>
      </c>
      <c r="I69" s="98">
        <v>1.9474201276231857</v>
      </c>
      <c r="J69" s="98">
        <v>2.4477174186989359</v>
      </c>
      <c r="K69" s="98">
        <v>3.3936009027259488</v>
      </c>
      <c r="L69" s="98">
        <v>3.0907816431857715</v>
      </c>
      <c r="M69" s="98">
        <v>3.328683846210831</v>
      </c>
      <c r="N69" s="98">
        <v>3.1826737675892844</v>
      </c>
      <c r="O69" s="98">
        <v>2.705166777251045</v>
      </c>
      <c r="P69" s="98">
        <v>2.8040316472294076</v>
      </c>
      <c r="Q69" s="98">
        <v>4.7030675455143758</v>
      </c>
      <c r="R69" s="98">
        <v>5.5085841175411163</v>
      </c>
      <c r="S69" s="98">
        <v>5.8668911083132587</v>
      </c>
      <c r="T69" s="98">
        <v>7.1821906907661095</v>
      </c>
      <c r="U69" s="98">
        <v>7.7823405906494605</v>
      </c>
      <c r="V69" s="98">
        <v>8.8965542641923623</v>
      </c>
      <c r="W69" s="98">
        <v>10.02511228740136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2.2310262305923006E-3</v>
      </c>
      <c r="M70" s="98">
        <v>2.7211833114327722E-3</v>
      </c>
      <c r="N70" s="98">
        <v>2.7332681484543361E-3</v>
      </c>
      <c r="O70" s="98">
        <v>2.2531952856848312E-3</v>
      </c>
      <c r="P70" s="98">
        <v>2.2819030274226432E-3</v>
      </c>
      <c r="Q70" s="98">
        <v>5.0211391936913008E-3</v>
      </c>
      <c r="R70" s="98">
        <v>5.6506174805068185E-3</v>
      </c>
      <c r="S70" s="98">
        <v>5.4887345998282204E-3</v>
      </c>
      <c r="T70" s="98">
        <v>7.2525057240129705E-3</v>
      </c>
      <c r="U70" s="98">
        <v>8.0147241746315635E-3</v>
      </c>
      <c r="V70" s="98">
        <v>9.1719632010215206E-3</v>
      </c>
      <c r="W70" s="98">
        <v>1.027720324203114E-2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7.7224834332735224E-4</v>
      </c>
      <c r="M71" s="101">
        <v>9.1333993877141986E-4</v>
      </c>
      <c r="N71" s="101">
        <v>8.5765355713969733E-4</v>
      </c>
      <c r="O71" s="101">
        <v>7.36171044029436E-4</v>
      </c>
      <c r="P71" s="101">
        <v>7.6813451788031823E-4</v>
      </c>
      <c r="Q71" s="101">
        <v>1.5543352064607905E-3</v>
      </c>
      <c r="R71" s="101">
        <v>1.868799104965348E-3</v>
      </c>
      <c r="S71" s="101">
        <v>1.9258091046645517E-3</v>
      </c>
      <c r="T71" s="101">
        <v>2.3675782908677383E-3</v>
      </c>
      <c r="U71" s="101">
        <v>2.5759364012680652E-3</v>
      </c>
      <c r="V71" s="101">
        <v>2.9807383966675028E-3</v>
      </c>
      <c r="W71" s="101">
        <v>3.3667437959118878E-3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1.4587778872649484E-3</v>
      </c>
      <c r="M72" s="104">
        <v>1.8078433726613525E-3</v>
      </c>
      <c r="N72" s="104">
        <v>1.8756145913146386E-3</v>
      </c>
      <c r="O72" s="104">
        <v>1.5170242416553954E-3</v>
      </c>
      <c r="P72" s="104">
        <v>1.5137685095423248E-3</v>
      </c>
      <c r="Q72" s="104">
        <v>3.4668039872305101E-3</v>
      </c>
      <c r="R72" s="104">
        <v>3.78181837554147E-3</v>
      </c>
      <c r="S72" s="104">
        <v>3.5629254951636685E-3</v>
      </c>
      <c r="T72" s="104">
        <v>4.8849274331452322E-3</v>
      </c>
      <c r="U72" s="104">
        <v>5.4387877733634987E-3</v>
      </c>
      <c r="V72" s="104">
        <v>6.1912248043540169E-3</v>
      </c>
      <c r="W72" s="104">
        <v>6.9104594461192517E-3</v>
      </c>
      <c r="DA72" s="132" t="s">
        <v>1805</v>
      </c>
    </row>
    <row r="73" spans="1:105" ht="12" customHeight="1" x14ac:dyDescent="0.25">
      <c r="A73" s="106" t="s">
        <v>122</v>
      </c>
      <c r="B73" s="101">
        <v>2.5407140895224108E-2</v>
      </c>
      <c r="C73" s="101">
        <v>3.424358740759488E-2</v>
      </c>
      <c r="D73" s="101">
        <v>0.10049222594155989</v>
      </c>
      <c r="E73" s="101">
        <v>0.21998448857905575</v>
      </c>
      <c r="F73" s="101">
        <v>0.44078109774661056</v>
      </c>
      <c r="G73" s="101">
        <v>0.87200080260313417</v>
      </c>
      <c r="H73" s="101">
        <v>1.3937017887599754</v>
      </c>
      <c r="I73" s="101">
        <v>1.9088756745452435</v>
      </c>
      <c r="J73" s="101">
        <v>2.5887261805137216</v>
      </c>
      <c r="K73" s="101">
        <v>3.0878697631323253</v>
      </c>
      <c r="L73" s="101">
        <v>3.1549573602700356</v>
      </c>
      <c r="M73" s="101">
        <v>3.2825050672302409</v>
      </c>
      <c r="N73" s="101">
        <v>2.9539627229050862</v>
      </c>
      <c r="O73" s="101">
        <v>2.7381003152039027</v>
      </c>
      <c r="P73" s="101">
        <v>2.6730245868693059</v>
      </c>
      <c r="Q73" s="101">
        <v>2.5135569287905239</v>
      </c>
      <c r="R73" s="101">
        <v>2.7757938230694839</v>
      </c>
      <c r="S73" s="101">
        <v>3.5049932376164552</v>
      </c>
      <c r="T73" s="101">
        <v>4.1776334716472565</v>
      </c>
      <c r="U73" s="101">
        <v>4.8635659805200149</v>
      </c>
      <c r="V73" s="101">
        <v>6.0282260546234037</v>
      </c>
      <c r="W73" s="101">
        <v>7.8710985131833278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0.12307801008108483</v>
      </c>
      <c r="M74" s="104">
        <v>0.15608194163812802</v>
      </c>
      <c r="N74" s="104">
        <v>0.15736320876277238</v>
      </c>
      <c r="O74" s="104">
        <v>0.18663796748911046</v>
      </c>
      <c r="P74" s="104">
        <v>0.21881235413825406</v>
      </c>
      <c r="Q74" s="104">
        <v>0.21576173694910528</v>
      </c>
      <c r="R74" s="104">
        <v>0.26699416224403671</v>
      </c>
      <c r="S74" s="104">
        <v>0.3932916183119689</v>
      </c>
      <c r="T74" s="104">
        <v>0.52051239010866257</v>
      </c>
      <c r="U74" s="104">
        <v>0.60145193597586688</v>
      </c>
      <c r="V74" s="104">
        <v>0.68758585020864871</v>
      </c>
      <c r="W74" s="104">
        <v>0.86449691510466553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4.2613379062657594E-2</v>
      </c>
      <c r="M75" s="98">
        <v>5.2398634995531081E-2</v>
      </c>
      <c r="N75" s="98">
        <v>4.9376486878654688E-2</v>
      </c>
      <c r="O75" s="98">
        <v>6.096689691876616E-2</v>
      </c>
      <c r="P75" s="98">
        <v>7.3443175867738228E-2</v>
      </c>
      <c r="Q75" s="98">
        <v>6.6650039017229407E-2</v>
      </c>
      <c r="R75" s="98">
        <v>8.8265184384406004E-2</v>
      </c>
      <c r="S75" s="98">
        <v>0.1379635411483093</v>
      </c>
      <c r="T75" s="98">
        <v>0.16990442924356644</v>
      </c>
      <c r="U75" s="98">
        <v>0.1933784611148798</v>
      </c>
      <c r="V75" s="98">
        <v>0.22347511368677397</v>
      </c>
      <c r="W75" s="98">
        <v>0.28333883335246185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8.0464631018427241E-2</v>
      </c>
      <c r="M76" s="98">
        <v>0.10368330664259695</v>
      </c>
      <c r="N76" s="98">
        <v>0.1079867218841177</v>
      </c>
      <c r="O76" s="98">
        <v>0.1256710705703443</v>
      </c>
      <c r="P76" s="98">
        <v>0.14536917827051582</v>
      </c>
      <c r="Q76" s="98">
        <v>0.14911169793187587</v>
      </c>
      <c r="R76" s="98">
        <v>0.17872897785963071</v>
      </c>
      <c r="S76" s="98">
        <v>0.25532807716365957</v>
      </c>
      <c r="T76" s="98">
        <v>0.3506079608650961</v>
      </c>
      <c r="U76" s="98">
        <v>0.40807347486098711</v>
      </c>
      <c r="V76" s="98">
        <v>0.46411073652187479</v>
      </c>
      <c r="W76" s="98">
        <v>0.58115808175220374</v>
      </c>
      <c r="DA76" s="63" t="s">
        <v>1809</v>
      </c>
    </row>
    <row r="77" spans="1:105" ht="12" customHeight="1" x14ac:dyDescent="0.25">
      <c r="A77" s="121" t="s">
        <v>54</v>
      </c>
      <c r="B77" s="122">
        <v>1.813995277209186E-2</v>
      </c>
      <c r="C77" s="122">
        <v>5.1513427695734582E-2</v>
      </c>
      <c r="D77" s="122">
        <v>0.10116827576385698</v>
      </c>
      <c r="E77" s="122">
        <v>0.23496063621667396</v>
      </c>
      <c r="F77" s="122">
        <v>0.50873774979316011</v>
      </c>
      <c r="G77" s="122">
        <v>1.0845339788169601</v>
      </c>
      <c r="H77" s="122">
        <v>1.7863211899755993</v>
      </c>
      <c r="I77" s="122">
        <v>2.6227218319675139</v>
      </c>
      <c r="J77" s="122">
        <v>3.154071201471436</v>
      </c>
      <c r="K77" s="122">
        <v>3.9028591055156121</v>
      </c>
      <c r="L77" s="122">
        <v>3.6683785621368767</v>
      </c>
      <c r="M77" s="122">
        <v>3.9659910915531014</v>
      </c>
      <c r="N77" s="122">
        <v>3.703755042911185</v>
      </c>
      <c r="O77" s="122">
        <v>3.4058559650982696</v>
      </c>
      <c r="P77" s="122">
        <v>3.6518372611052632</v>
      </c>
      <c r="Q77" s="122">
        <v>4.4143266616829973</v>
      </c>
      <c r="R77" s="122">
        <v>5.2430129882989549</v>
      </c>
      <c r="S77" s="122">
        <v>6.1516499680117622</v>
      </c>
      <c r="T77" s="122">
        <v>7.1727684142535963</v>
      </c>
      <c r="U77" s="122">
        <v>7.9940798187231605</v>
      </c>
      <c r="V77" s="122">
        <v>9.4064581657306867</v>
      </c>
      <c r="W77" s="122">
        <v>11.219010499162763</v>
      </c>
      <c r="DA77" s="130" t="s">
        <v>1810</v>
      </c>
    </row>
    <row r="78" spans="1:105" ht="12" customHeight="1" x14ac:dyDescent="0.25">
      <c r="A78" s="97" t="s">
        <v>192</v>
      </c>
      <c r="B78" s="98">
        <v>5.3137649799055399E-3</v>
      </c>
      <c r="C78" s="98">
        <v>2.6358834606342488E-2</v>
      </c>
      <c r="D78" s="98">
        <v>4.2113898255633594E-2</v>
      </c>
      <c r="E78" s="98">
        <v>0.10064629833625847</v>
      </c>
      <c r="F78" s="98">
        <v>0.21851481368514467</v>
      </c>
      <c r="G78" s="98">
        <v>0.53675307988717225</v>
      </c>
      <c r="H78" s="98">
        <v>0.92190531553079824</v>
      </c>
      <c r="I78" s="98">
        <v>1.3796738895169178</v>
      </c>
      <c r="J78" s="98">
        <v>1.6055895787430008</v>
      </c>
      <c r="K78" s="98">
        <v>2.1113092940822451</v>
      </c>
      <c r="L78" s="98">
        <v>1.8551203696330807</v>
      </c>
      <c r="M78" s="98">
        <v>2.0546041457318354</v>
      </c>
      <c r="N78" s="98">
        <v>1.9635086307779555</v>
      </c>
      <c r="O78" s="98">
        <v>1.6534648260863651</v>
      </c>
      <c r="P78" s="98">
        <v>1.6636833257016332</v>
      </c>
      <c r="Q78" s="98">
        <v>1.7615340234940153</v>
      </c>
      <c r="R78" s="98">
        <v>1.9873493347611437</v>
      </c>
      <c r="S78" s="98">
        <v>2.0558088184435164</v>
      </c>
      <c r="T78" s="98">
        <v>2.4485622570928087</v>
      </c>
      <c r="U78" s="98">
        <v>2.5905731102532155</v>
      </c>
      <c r="V78" s="98">
        <v>2.8991120496063139</v>
      </c>
      <c r="W78" s="98">
        <v>3.202853392680773</v>
      </c>
      <c r="DA78" s="63" t="s">
        <v>1811</v>
      </c>
    </row>
    <row r="79" spans="1:105" ht="12" customHeight="1" x14ac:dyDescent="0.25">
      <c r="A79" s="109" t="s">
        <v>120</v>
      </c>
      <c r="B79" s="33">
        <v>1.2826187792186319E-2</v>
      </c>
      <c r="C79" s="33">
        <v>2.515459308939209E-2</v>
      </c>
      <c r="D79" s="33">
        <v>5.9054377508223385E-2</v>
      </c>
      <c r="E79" s="33">
        <v>0.13431433788041547</v>
      </c>
      <c r="F79" s="33">
        <v>0.29022293610801547</v>
      </c>
      <c r="G79" s="33">
        <v>0.54778089892978787</v>
      </c>
      <c r="H79" s="33">
        <v>0.86441587444480106</v>
      </c>
      <c r="I79" s="33">
        <v>1.243047942450596</v>
      </c>
      <c r="J79" s="33">
        <v>1.548481622728435</v>
      </c>
      <c r="K79" s="33">
        <v>1.791549811433367</v>
      </c>
      <c r="L79" s="33">
        <v>1.8132581925037961</v>
      </c>
      <c r="M79" s="33">
        <v>1.911386945821266</v>
      </c>
      <c r="N79" s="33">
        <v>1.7402464121332295</v>
      </c>
      <c r="O79" s="33">
        <v>1.7523911390119047</v>
      </c>
      <c r="P79" s="33">
        <v>1.9881539354036297</v>
      </c>
      <c r="Q79" s="33">
        <v>2.6527926381889819</v>
      </c>
      <c r="R79" s="33">
        <v>3.2556636535378112</v>
      </c>
      <c r="S79" s="33">
        <v>4.0958411495682459</v>
      </c>
      <c r="T79" s="33">
        <v>4.7242061571607881</v>
      </c>
      <c r="U79" s="33">
        <v>5.4035067084699451</v>
      </c>
      <c r="V79" s="33">
        <v>6.5073461161243724</v>
      </c>
      <c r="W79" s="33">
        <v>8.016157106481991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262.91624327997795</v>
      </c>
      <c r="C81" s="117">
        <f t="shared" si="28"/>
        <v>263.24080479147955</v>
      </c>
      <c r="D81" s="117">
        <f t="shared" si="28"/>
        <v>323.84123289246725</v>
      </c>
      <c r="E81" s="117">
        <f t="shared" si="28"/>
        <v>344.69266021577573</v>
      </c>
      <c r="F81" s="117">
        <f t="shared" si="28"/>
        <v>367.83050280305071</v>
      </c>
      <c r="G81" s="117">
        <f t="shared" si="28"/>
        <v>370.41200475734007</v>
      </c>
      <c r="H81" s="117">
        <f t="shared" si="28"/>
        <v>399.72073364762963</v>
      </c>
      <c r="I81" s="117">
        <f t="shared" si="28"/>
        <v>405.0722307066743</v>
      </c>
      <c r="J81" s="117">
        <f t="shared" si="28"/>
        <v>438.49454118533936</v>
      </c>
      <c r="K81" s="117">
        <f t="shared" si="28"/>
        <v>457.85919817271309</v>
      </c>
      <c r="L81" s="117">
        <f t="shared" si="28"/>
        <v>504.14926597831425</v>
      </c>
      <c r="M81" s="117">
        <f t="shared" si="28"/>
        <v>538.53496159311987</v>
      </c>
      <c r="N81" s="117">
        <f t="shared" si="28"/>
        <v>572.0953258509611</v>
      </c>
      <c r="O81" s="117">
        <f t="shared" si="28"/>
        <v>574.37975511891693</v>
      </c>
      <c r="P81" s="117">
        <f t="shared" si="28"/>
        <v>576.16823572922135</v>
      </c>
      <c r="Q81" s="117">
        <f t="shared" si="28"/>
        <v>597.23263297236383</v>
      </c>
      <c r="R81" s="117">
        <f t="shared" ref="R81:V81" si="29">R82+R85+R87+R100</f>
        <v>629.24421511415903</v>
      </c>
      <c r="S81" s="117">
        <f t="shared" si="29"/>
        <v>644.56863331757052</v>
      </c>
      <c r="T81" s="117">
        <f t="shared" si="29"/>
        <v>642.95109168136844</v>
      </c>
      <c r="U81" s="117">
        <f t="shared" si="29"/>
        <v>632.25368374031223</v>
      </c>
      <c r="V81" s="117">
        <f t="shared" si="29"/>
        <v>737.01232909817145</v>
      </c>
      <c r="W81" s="117">
        <f t="shared" ref="W81" si="30">W82+W85+W87+W100</f>
        <v>692.78585983320067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189.11907978388257</v>
      </c>
      <c r="C82" s="122">
        <f t="shared" si="31"/>
        <v>186.41805070428157</v>
      </c>
      <c r="D82" s="122">
        <f t="shared" si="31"/>
        <v>233.46751085649268</v>
      </c>
      <c r="E82" s="122">
        <f t="shared" si="31"/>
        <v>248.17228824502934</v>
      </c>
      <c r="F82" s="122">
        <f t="shared" si="31"/>
        <v>264.92602783891721</v>
      </c>
      <c r="G82" s="122">
        <f t="shared" si="31"/>
        <v>263.00144103325999</v>
      </c>
      <c r="H82" s="122">
        <f t="shared" si="31"/>
        <v>285.295485935724</v>
      </c>
      <c r="I82" s="122">
        <f t="shared" si="31"/>
        <v>279.26505609998571</v>
      </c>
      <c r="J82" s="122">
        <f t="shared" si="31"/>
        <v>300.81274507174646</v>
      </c>
      <c r="K82" s="122">
        <f t="shared" si="31"/>
        <v>313.46759914758275</v>
      </c>
      <c r="L82" s="122">
        <f t="shared" si="31"/>
        <v>351.52311887636159</v>
      </c>
      <c r="M82" s="122">
        <f t="shared" si="31"/>
        <v>379.05895553303594</v>
      </c>
      <c r="N82" s="122">
        <f t="shared" si="31"/>
        <v>399.2415814327548</v>
      </c>
      <c r="O82" s="122">
        <f t="shared" si="31"/>
        <v>405.7950771685708</v>
      </c>
      <c r="P82" s="122">
        <f t="shared" si="31"/>
        <v>400.93352844384123</v>
      </c>
      <c r="Q82" s="122">
        <f t="shared" si="31"/>
        <v>395.0832375739904</v>
      </c>
      <c r="R82" s="122">
        <f t="shared" ref="R82:V82" si="32">SUM(R83:R84)</f>
        <v>422.79408230134425</v>
      </c>
      <c r="S82" s="122">
        <f t="shared" si="32"/>
        <v>429.65298985976284</v>
      </c>
      <c r="T82" s="122">
        <f t="shared" si="32"/>
        <v>424.69658846084138</v>
      </c>
      <c r="U82" s="122">
        <f t="shared" si="32"/>
        <v>413.91459073564084</v>
      </c>
      <c r="V82" s="122">
        <f t="shared" si="32"/>
        <v>500.40515020060263</v>
      </c>
      <c r="W82" s="122">
        <f t="shared" ref="W82" si="33">SUM(W83:W84)</f>
        <v>447.96236853648196</v>
      </c>
      <c r="DA82" s="130" t="s">
        <v>1814</v>
      </c>
    </row>
    <row r="83" spans="1:105" ht="12" customHeight="1" x14ac:dyDescent="0.25">
      <c r="A83" s="97" t="s">
        <v>204</v>
      </c>
      <c r="B83" s="98">
        <v>187.38331892609733</v>
      </c>
      <c r="C83" s="98">
        <v>184.74530613436986</v>
      </c>
      <c r="D83" s="98">
        <v>231.38451547160651</v>
      </c>
      <c r="E83" s="98">
        <v>245.98747116417803</v>
      </c>
      <c r="F83" s="98">
        <v>262.62350105162847</v>
      </c>
      <c r="G83" s="98">
        <v>260.75651898508852</v>
      </c>
      <c r="H83" s="98">
        <v>282.88285834675662</v>
      </c>
      <c r="I83" s="98">
        <v>276.94920536926048</v>
      </c>
      <c r="J83" s="98">
        <v>298.32911630006021</v>
      </c>
      <c r="K83" s="98">
        <v>310.90953893743688</v>
      </c>
      <c r="L83" s="98">
        <v>348.65997427170549</v>
      </c>
      <c r="M83" s="98">
        <v>375.98349638796458</v>
      </c>
      <c r="N83" s="98">
        <v>396.09489696684676</v>
      </c>
      <c r="O83" s="98">
        <v>402.59022450323988</v>
      </c>
      <c r="P83" s="98">
        <v>397.81003124811178</v>
      </c>
      <c r="Q83" s="98">
        <v>392.0138772671167</v>
      </c>
      <c r="R83" s="98">
        <v>419.53273020532976</v>
      </c>
      <c r="S83" s="98">
        <v>426.33470726798157</v>
      </c>
      <c r="T83" s="98">
        <v>421.43516655077144</v>
      </c>
      <c r="U83" s="98">
        <v>410.75032953621314</v>
      </c>
      <c r="V83" s="98">
        <v>496.56431889285011</v>
      </c>
      <c r="W83" s="98">
        <v>444.51350611561071</v>
      </c>
      <c r="DA83" s="63" t="s">
        <v>1815</v>
      </c>
    </row>
    <row r="84" spans="1:105" ht="12" customHeight="1" x14ac:dyDescent="0.25">
      <c r="A84" s="97" t="s">
        <v>53</v>
      </c>
      <c r="B84" s="98">
        <v>1.7357608577852335</v>
      </c>
      <c r="C84" s="98">
        <v>1.6727445699117089</v>
      </c>
      <c r="D84" s="98">
        <v>2.0829953848861629</v>
      </c>
      <c r="E84" s="98">
        <v>2.1848170808512943</v>
      </c>
      <c r="F84" s="98">
        <v>2.3025267872887492</v>
      </c>
      <c r="G84" s="98">
        <v>2.244922048171492</v>
      </c>
      <c r="H84" s="98">
        <v>2.4126275889673905</v>
      </c>
      <c r="I84" s="98">
        <v>2.3158507307252227</v>
      </c>
      <c r="J84" s="98">
        <v>2.4836287716862611</v>
      </c>
      <c r="K84" s="98">
        <v>2.5580602101458556</v>
      </c>
      <c r="L84" s="98">
        <v>2.8631446046561004</v>
      </c>
      <c r="M84" s="98">
        <v>3.0754591450713731</v>
      </c>
      <c r="N84" s="98">
        <v>3.1466844659080486</v>
      </c>
      <c r="O84" s="98">
        <v>3.2048526653309328</v>
      </c>
      <c r="P84" s="98">
        <v>3.1234971957294491</v>
      </c>
      <c r="Q84" s="98">
        <v>3.0693603068736932</v>
      </c>
      <c r="R84" s="98">
        <v>3.2613520960144671</v>
      </c>
      <c r="S84" s="98">
        <v>3.3182825917812724</v>
      </c>
      <c r="T84" s="98">
        <v>3.2614219100699495</v>
      </c>
      <c r="U84" s="98">
        <v>3.1642611994276764</v>
      </c>
      <c r="V84" s="98">
        <v>3.8408313077525209</v>
      </c>
      <c r="W84" s="98">
        <v>3.448862420871242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0.49717182477131866</v>
      </c>
      <c r="C85" s="122">
        <f t="shared" si="34"/>
        <v>0.74722647024481881</v>
      </c>
      <c r="D85" s="122">
        <f t="shared" si="34"/>
        <v>0.77622475710507666</v>
      </c>
      <c r="E85" s="122">
        <f t="shared" si="34"/>
        <v>1.4686746227151606</v>
      </c>
      <c r="F85" s="122">
        <f t="shared" si="34"/>
        <v>1.0920365093265334</v>
      </c>
      <c r="G85" s="122">
        <f t="shared" si="34"/>
        <v>1.3524074630587817</v>
      </c>
      <c r="H85" s="122">
        <f t="shared" si="34"/>
        <v>2.2439131966075281</v>
      </c>
      <c r="I85" s="122">
        <f t="shared" si="34"/>
        <v>5.331556285310791</v>
      </c>
      <c r="J85" s="122">
        <f t="shared" si="34"/>
        <v>4.1128748573840204</v>
      </c>
      <c r="K85" s="122">
        <f t="shared" si="34"/>
        <v>4.1345528455106653</v>
      </c>
      <c r="L85" s="122">
        <f t="shared" si="34"/>
        <v>6.1643618781666598</v>
      </c>
      <c r="M85" s="122">
        <f t="shared" si="34"/>
        <v>4.7147112565294131</v>
      </c>
      <c r="N85" s="122">
        <f t="shared" si="34"/>
        <v>14.781912059388372</v>
      </c>
      <c r="O85" s="122">
        <f t="shared" si="34"/>
        <v>7.5929308029491489</v>
      </c>
      <c r="P85" s="122">
        <f t="shared" si="34"/>
        <v>7.7893194524997176</v>
      </c>
      <c r="Q85" s="122">
        <f t="shared" si="34"/>
        <v>15.127542682229764</v>
      </c>
      <c r="R85" s="122">
        <f t="shared" si="34"/>
        <v>16.589148697557594</v>
      </c>
      <c r="S85" s="122">
        <f t="shared" si="34"/>
        <v>17.781389239819674</v>
      </c>
      <c r="T85" s="122">
        <f t="shared" si="34"/>
        <v>16.172499115720328</v>
      </c>
      <c r="U85" s="122">
        <f t="shared" si="34"/>
        <v>18.007776948246644</v>
      </c>
      <c r="V85" s="122">
        <f t="shared" si="34"/>
        <v>18.830430250654196</v>
      </c>
      <c r="W85" s="122">
        <f t="shared" si="34"/>
        <v>19.669400102002587</v>
      </c>
      <c r="DA85" s="130" t="s">
        <v>1817</v>
      </c>
    </row>
    <row r="86" spans="1:105" ht="12" customHeight="1" x14ac:dyDescent="0.25">
      <c r="A86" s="97" t="s">
        <v>53</v>
      </c>
      <c r="B86" s="98">
        <v>0.49717182477131866</v>
      </c>
      <c r="C86" s="98">
        <v>0.74722647024481881</v>
      </c>
      <c r="D86" s="98">
        <v>0.77622475710507666</v>
      </c>
      <c r="E86" s="98">
        <v>1.4686746227151606</v>
      </c>
      <c r="F86" s="98">
        <v>1.0920365093265334</v>
      </c>
      <c r="G86" s="98">
        <v>1.3524074630587817</v>
      </c>
      <c r="H86" s="98">
        <v>2.2439131966075281</v>
      </c>
      <c r="I86" s="98">
        <v>5.331556285310791</v>
      </c>
      <c r="J86" s="98">
        <v>4.1128748573840204</v>
      </c>
      <c r="K86" s="98">
        <v>4.1345528455106653</v>
      </c>
      <c r="L86" s="98">
        <v>6.1643618781666598</v>
      </c>
      <c r="M86" s="98">
        <v>4.7147112565294131</v>
      </c>
      <c r="N86" s="98">
        <v>14.781912059388372</v>
      </c>
      <c r="O86" s="98">
        <v>7.5929308029491489</v>
      </c>
      <c r="P86" s="98">
        <v>7.7893194524997176</v>
      </c>
      <c r="Q86" s="98">
        <v>15.127542682229764</v>
      </c>
      <c r="R86" s="98">
        <v>16.589148697557594</v>
      </c>
      <c r="S86" s="98">
        <v>17.781389239819674</v>
      </c>
      <c r="T86" s="98">
        <v>16.172499115720328</v>
      </c>
      <c r="U86" s="98">
        <v>18.007776948246644</v>
      </c>
      <c r="V86" s="98">
        <v>18.830430250654196</v>
      </c>
      <c r="W86" s="98">
        <v>19.669400102002587</v>
      </c>
      <c r="DA86" s="63" t="s">
        <v>1818</v>
      </c>
    </row>
    <row r="87" spans="1:105" ht="12" customHeight="1" x14ac:dyDescent="0.25">
      <c r="A87" s="121" t="s">
        <v>55</v>
      </c>
      <c r="B87" s="122">
        <v>44.635689910743217</v>
      </c>
      <c r="C87" s="122">
        <v>45.025905705604458</v>
      </c>
      <c r="D87" s="122">
        <v>55.535051331131925</v>
      </c>
      <c r="E87" s="122">
        <v>57.766833392457713</v>
      </c>
      <c r="F87" s="122">
        <v>59.984798640628313</v>
      </c>
      <c r="G87" s="122">
        <v>63.91771005577931</v>
      </c>
      <c r="H87" s="122">
        <v>67.737860957416203</v>
      </c>
      <c r="I87" s="122">
        <v>71.704717461424579</v>
      </c>
      <c r="J87" s="122">
        <v>82.542435496199317</v>
      </c>
      <c r="K87" s="122">
        <v>87.390760345464059</v>
      </c>
      <c r="L87" s="122">
        <v>93.296735465628586</v>
      </c>
      <c r="M87" s="122">
        <v>97.815652502695286</v>
      </c>
      <c r="N87" s="122">
        <v>99.873836227935811</v>
      </c>
      <c r="O87" s="122">
        <v>102.33957057720052</v>
      </c>
      <c r="P87" s="122">
        <v>107.7390466110552</v>
      </c>
      <c r="Q87" s="122">
        <v>112.15170072399937</v>
      </c>
      <c r="R87" s="122">
        <v>115.85620729610552</v>
      </c>
      <c r="S87" s="122">
        <v>121.84777459086656</v>
      </c>
      <c r="T87" s="122">
        <v>126.08432709764421</v>
      </c>
      <c r="U87" s="122">
        <v>125.24411230594502</v>
      </c>
      <c r="V87" s="122">
        <v>135.48069664050325</v>
      </c>
      <c r="W87" s="122">
        <v>141.13631487393647</v>
      </c>
      <c r="DA87" s="130" t="s">
        <v>1819</v>
      </c>
    </row>
    <row r="88" spans="1:105" ht="12" customHeight="1" x14ac:dyDescent="0.25">
      <c r="A88" s="97" t="s">
        <v>132</v>
      </c>
      <c r="B88" s="98">
        <v>3.4179175020152006</v>
      </c>
      <c r="C88" s="98">
        <v>4.1237483683365364</v>
      </c>
      <c r="D88" s="98">
        <v>4.3066187092345798</v>
      </c>
      <c r="E88" s="98">
        <v>4.3829796195927795</v>
      </c>
      <c r="F88" s="98">
        <v>5.4995450095168898</v>
      </c>
      <c r="G88" s="98">
        <v>6.1582731557513508</v>
      </c>
      <c r="H88" s="98">
        <v>6.7103341036178001</v>
      </c>
      <c r="I88" s="98">
        <v>7.5973604930820056</v>
      </c>
      <c r="J88" s="98">
        <v>9.1160203433470404</v>
      </c>
      <c r="K88" s="98">
        <v>10.65973205464692</v>
      </c>
      <c r="L88" s="98">
        <v>11.58368099481627</v>
      </c>
      <c r="M88" s="98">
        <v>12.369094778883518</v>
      </c>
      <c r="N88" s="98">
        <v>12.999640133431681</v>
      </c>
      <c r="O88" s="98">
        <v>13.223194712844325</v>
      </c>
      <c r="P88" s="98">
        <v>12.973814252057984</v>
      </c>
      <c r="Q88" s="98">
        <v>9.5506413551479508</v>
      </c>
      <c r="R88" s="98">
        <v>10.174156344950205</v>
      </c>
      <c r="S88" s="98">
        <v>10.354628717342974</v>
      </c>
      <c r="T88" s="98">
        <v>10.263875723711228</v>
      </c>
      <c r="U88" s="98">
        <v>10.05174774296904</v>
      </c>
      <c r="V88" s="98">
        <v>12.197295501543776</v>
      </c>
      <c r="W88" s="98">
        <v>10.937637530431983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8.6273854243820482E-3</v>
      </c>
      <c r="M89" s="98">
        <v>1.0792104386507182E-2</v>
      </c>
      <c r="N89" s="98">
        <v>1.2798977503964257E-2</v>
      </c>
      <c r="O89" s="98">
        <v>1.4972766234214927E-2</v>
      </c>
      <c r="P89" s="98">
        <v>1.504134825647347E-2</v>
      </c>
      <c r="Q89" s="98">
        <v>1.1584044245955945E-2</v>
      </c>
      <c r="R89" s="98">
        <v>1.2958957370696427E-2</v>
      </c>
      <c r="S89" s="98">
        <v>1.3141049660785534E-2</v>
      </c>
      <c r="T89" s="98">
        <v>1.1747221998639703E-2</v>
      </c>
      <c r="U89" s="98">
        <v>1.00669571766265E-2</v>
      </c>
      <c r="V89" s="98">
        <v>1.3276046892602375E-2</v>
      </c>
      <c r="W89" s="98">
        <v>1.0509505600921005E-2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2.9863709815313522E-3</v>
      </c>
      <c r="M90" s="101">
        <v>3.6224699915261499E-3</v>
      </c>
      <c r="N90" s="101">
        <v>4.0226796163866756E-3</v>
      </c>
      <c r="O90" s="101">
        <v>4.8975261088226646E-3</v>
      </c>
      <c r="P90" s="101">
        <v>5.0531859614105839E-3</v>
      </c>
      <c r="Q90" s="101">
        <v>3.5836615716906468E-3</v>
      </c>
      <c r="R90" s="101">
        <v>4.2855813921794314E-3</v>
      </c>
      <c r="S90" s="101">
        <v>4.5997885344079507E-3</v>
      </c>
      <c r="T90" s="101">
        <v>3.8208129130593207E-3</v>
      </c>
      <c r="U90" s="101">
        <v>3.2457331904440665E-3</v>
      </c>
      <c r="V90" s="101">
        <v>4.3135716168813659E-3</v>
      </c>
      <c r="W90" s="101">
        <v>3.4488993518356444E-3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5.6410144428506951E-3</v>
      </c>
      <c r="M91" s="104">
        <v>7.1696343949810325E-3</v>
      </c>
      <c r="N91" s="104">
        <v>8.7762978875775815E-3</v>
      </c>
      <c r="O91" s="104">
        <v>1.0075240125392263E-2</v>
      </c>
      <c r="P91" s="104">
        <v>9.9881622950628874E-3</v>
      </c>
      <c r="Q91" s="104">
        <v>8.0003826742652984E-3</v>
      </c>
      <c r="R91" s="104">
        <v>8.6733759785169954E-3</v>
      </c>
      <c r="S91" s="104">
        <v>8.5412611263775834E-3</v>
      </c>
      <c r="T91" s="104">
        <v>7.9264090855803819E-3</v>
      </c>
      <c r="U91" s="104">
        <v>6.8212239861824338E-3</v>
      </c>
      <c r="V91" s="104">
        <v>8.9624752757210095E-3</v>
      </c>
      <c r="W91" s="104">
        <v>7.0606062490853605E-3</v>
      </c>
      <c r="DA91" s="132" t="s">
        <v>1823</v>
      </c>
    </row>
    <row r="92" spans="1:105" ht="12" customHeight="1" x14ac:dyDescent="0.25">
      <c r="A92" s="106" t="s">
        <v>124</v>
      </c>
      <c r="B92" s="101">
        <v>0.29276434199288437</v>
      </c>
      <c r="C92" s="101">
        <v>0.305130702153464</v>
      </c>
      <c r="D92" s="101">
        <v>0.28703283809300451</v>
      </c>
      <c r="E92" s="101">
        <v>0.30425764616440681</v>
      </c>
      <c r="F92" s="101">
        <v>0.31626041739435395</v>
      </c>
      <c r="G92" s="101">
        <v>0.32166348054856136</v>
      </c>
      <c r="H92" s="101">
        <v>0.33895645814949765</v>
      </c>
      <c r="I92" s="101">
        <v>0.35305373966170928</v>
      </c>
      <c r="J92" s="101">
        <v>0.35858892605784576</v>
      </c>
      <c r="K92" s="101">
        <v>0.362780803835479</v>
      </c>
      <c r="L92" s="101">
        <v>0.3649328173733094</v>
      </c>
      <c r="M92" s="101">
        <v>0.37290840060044578</v>
      </c>
      <c r="N92" s="101">
        <v>0.37246262592400453</v>
      </c>
      <c r="O92" s="101">
        <v>0.36380631042969525</v>
      </c>
      <c r="P92" s="101">
        <v>0.36138589824077305</v>
      </c>
      <c r="Q92" s="101">
        <v>0.3343254452588883</v>
      </c>
      <c r="R92" s="101">
        <v>0.27580175170211474</v>
      </c>
      <c r="S92" s="101">
        <v>0.25589634831371233</v>
      </c>
      <c r="T92" s="101">
        <v>0.25231971198265568</v>
      </c>
      <c r="U92" s="101">
        <v>0.24231671677508904</v>
      </c>
      <c r="V92" s="101">
        <v>0.26537701948337078</v>
      </c>
      <c r="W92" s="101">
        <v>0.28039729357873727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1.5426724412938834E-4</v>
      </c>
      <c r="M93" s="104">
        <v>2.4296060606159256E-4</v>
      </c>
      <c r="N93" s="104">
        <v>3.1246893646601171E-4</v>
      </c>
      <c r="O93" s="104">
        <v>3.7547831410692905E-4</v>
      </c>
      <c r="P93" s="104">
        <v>3.8223363253713134E-4</v>
      </c>
      <c r="Q93" s="104">
        <v>3.8451253391371597E-4</v>
      </c>
      <c r="R93" s="104">
        <v>3.5990130040069166E-4</v>
      </c>
      <c r="S93" s="104">
        <v>2.2577868125791111E-4</v>
      </c>
      <c r="T93" s="104">
        <v>1.6338118839801798E-4</v>
      </c>
      <c r="U93" s="104">
        <v>1.6146999001140599E-4</v>
      </c>
      <c r="V93" s="104">
        <v>1.699975494819702E-4</v>
      </c>
      <c r="W93" s="104">
        <v>1.7880905956243245E-4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5.2728282431586975E-5</v>
      </c>
      <c r="M94" s="98">
        <v>8.1207912902199361E-5</v>
      </c>
      <c r="N94" s="98">
        <v>9.8192696594704538E-5</v>
      </c>
      <c r="O94" s="98">
        <v>1.2288807619992607E-4</v>
      </c>
      <c r="P94" s="98">
        <v>1.2859843304807188E-4</v>
      </c>
      <c r="Q94" s="98">
        <v>1.1827317113702558E-4</v>
      </c>
      <c r="R94" s="98">
        <v>1.1768300577311559E-4</v>
      </c>
      <c r="S94" s="98">
        <v>6.581719381640254E-5</v>
      </c>
      <c r="T94" s="98">
        <v>1.5871710355283341E-6</v>
      </c>
      <c r="U94" s="98">
        <v>7.8441874021767144E-7</v>
      </c>
      <c r="V94" s="98">
        <v>7.7579363335346837E-7</v>
      </c>
      <c r="W94" s="98">
        <v>8.2426208539783135E-7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1.0153896169780138E-4</v>
      </c>
      <c r="M95" s="98">
        <v>1.617526931593932E-4</v>
      </c>
      <c r="N95" s="98">
        <v>2.142762398713072E-4</v>
      </c>
      <c r="O95" s="98">
        <v>2.5259023790700298E-4</v>
      </c>
      <c r="P95" s="98">
        <v>2.5363519948905943E-4</v>
      </c>
      <c r="Q95" s="98">
        <v>2.662393627766904E-4</v>
      </c>
      <c r="R95" s="98">
        <v>2.4221829462757607E-4</v>
      </c>
      <c r="S95" s="98">
        <v>1.5996148744150857E-4</v>
      </c>
      <c r="T95" s="98">
        <v>1.6179401736248966E-4</v>
      </c>
      <c r="U95" s="98">
        <v>1.6068557127118832E-4</v>
      </c>
      <c r="V95" s="98">
        <v>1.6922175584861674E-4</v>
      </c>
      <c r="W95" s="98">
        <v>1.7798479747703461E-4</v>
      </c>
      <c r="DA95" s="63" t="s">
        <v>1827</v>
      </c>
    </row>
    <row r="96" spans="1:105" ht="12" customHeight="1" x14ac:dyDescent="0.25">
      <c r="A96" s="106" t="s">
        <v>122</v>
      </c>
      <c r="B96" s="101">
        <v>40.925008066735131</v>
      </c>
      <c r="C96" s="101">
        <v>40.59702663511446</v>
      </c>
      <c r="D96" s="101">
        <v>50.941399783804343</v>
      </c>
      <c r="E96" s="101">
        <v>53.079596126700523</v>
      </c>
      <c r="F96" s="101">
        <v>54.168993213717073</v>
      </c>
      <c r="G96" s="101">
        <v>57.437773419479399</v>
      </c>
      <c r="H96" s="101">
        <v>60.688570395648902</v>
      </c>
      <c r="I96" s="101">
        <v>63.754303228680868</v>
      </c>
      <c r="J96" s="101">
        <v>73.067826226794423</v>
      </c>
      <c r="K96" s="101">
        <v>76.368247486981659</v>
      </c>
      <c r="L96" s="101">
        <v>75.444873202655003</v>
      </c>
      <c r="M96" s="101">
        <v>78.002142547545461</v>
      </c>
      <c r="N96" s="101">
        <v>79.330268687589864</v>
      </c>
      <c r="O96" s="101">
        <v>80.632397036882566</v>
      </c>
      <c r="P96" s="101">
        <v>85.360104453878037</v>
      </c>
      <c r="Q96" s="101">
        <v>93.127008184356029</v>
      </c>
      <c r="R96" s="101">
        <v>95.863369608962032</v>
      </c>
      <c r="S96" s="101">
        <v>101.01440229558028</v>
      </c>
      <c r="T96" s="101">
        <v>104.80681292698362</v>
      </c>
      <c r="U96" s="101">
        <v>103.77943588238233</v>
      </c>
      <c r="V96" s="101">
        <v>111.1807806826606</v>
      </c>
      <c r="W96" s="101">
        <v>117.34962255967139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5.894466798115495</v>
      </c>
      <c r="M97" s="104">
        <v>7.0604717106732995</v>
      </c>
      <c r="N97" s="104">
        <v>7.1583533345498243</v>
      </c>
      <c r="O97" s="104">
        <v>8.1048242724956054</v>
      </c>
      <c r="P97" s="104">
        <v>9.0283184249893935</v>
      </c>
      <c r="Q97" s="104">
        <v>9.1277571824566266</v>
      </c>
      <c r="R97" s="104">
        <v>9.5295607318200677</v>
      </c>
      <c r="S97" s="104">
        <v>10.20948040128755</v>
      </c>
      <c r="T97" s="104">
        <v>10.74940813177966</v>
      </c>
      <c r="U97" s="104">
        <v>11.160383536651926</v>
      </c>
      <c r="V97" s="104">
        <v>11.823797392373423</v>
      </c>
      <c r="W97" s="104">
        <v>12.557969175593881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2.0408450532703899</v>
      </c>
      <c r="M98" s="98">
        <v>2.3702875309020932</v>
      </c>
      <c r="N98" s="98">
        <v>2.2461053144195318</v>
      </c>
      <c r="O98" s="98">
        <v>2.6475105393267988</v>
      </c>
      <c r="P98" s="98">
        <v>3.0303059463337489</v>
      </c>
      <c r="Q98" s="98">
        <v>2.8196165870412608</v>
      </c>
      <c r="R98" s="98">
        <v>3.1503626447371067</v>
      </c>
      <c r="S98" s="98">
        <v>3.5814037316417071</v>
      </c>
      <c r="T98" s="98">
        <v>3.5087965013760773</v>
      </c>
      <c r="U98" s="98">
        <v>3.588279735550119</v>
      </c>
      <c r="V98" s="98">
        <v>3.842901167422538</v>
      </c>
      <c r="W98" s="98">
        <v>4.1158739531859911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3.8536217448451056</v>
      </c>
      <c r="M99" s="98">
        <v>4.6901841797712063</v>
      </c>
      <c r="N99" s="98">
        <v>4.9122480201302929</v>
      </c>
      <c r="O99" s="98">
        <v>5.4573137331688057</v>
      </c>
      <c r="P99" s="98">
        <v>5.998012478655645</v>
      </c>
      <c r="Q99" s="98">
        <v>6.3081405954153649</v>
      </c>
      <c r="R99" s="98">
        <v>6.379198087082961</v>
      </c>
      <c r="S99" s="98">
        <v>6.6280766696458429</v>
      </c>
      <c r="T99" s="98">
        <v>7.2406116304035821</v>
      </c>
      <c r="U99" s="98">
        <v>7.5721038011018065</v>
      </c>
      <c r="V99" s="98">
        <v>7.980896224950885</v>
      </c>
      <c r="W99" s="98">
        <v>8.4420952224078896</v>
      </c>
      <c r="DA99" s="63" t="s">
        <v>1831</v>
      </c>
    </row>
    <row r="100" spans="1:105" ht="12" customHeight="1" x14ac:dyDescent="0.25">
      <c r="A100" s="121" t="s">
        <v>54</v>
      </c>
      <c r="B100" s="122">
        <v>28.664301760580855</v>
      </c>
      <c r="C100" s="122">
        <v>31.049621911348691</v>
      </c>
      <c r="D100" s="122">
        <v>34.062445947737544</v>
      </c>
      <c r="E100" s="122">
        <v>37.28486395557357</v>
      </c>
      <c r="F100" s="122">
        <v>41.827639814178681</v>
      </c>
      <c r="G100" s="122">
        <v>42.14044620524195</v>
      </c>
      <c r="H100" s="122">
        <v>44.443473557881887</v>
      </c>
      <c r="I100" s="122">
        <v>48.770900859953194</v>
      </c>
      <c r="J100" s="122">
        <v>51.026485760009564</v>
      </c>
      <c r="K100" s="122">
        <v>52.866285834155626</v>
      </c>
      <c r="L100" s="122">
        <v>53.16504975815738</v>
      </c>
      <c r="M100" s="122">
        <v>56.945642300859234</v>
      </c>
      <c r="N100" s="122">
        <v>58.197996130882125</v>
      </c>
      <c r="O100" s="122">
        <v>58.652176570196502</v>
      </c>
      <c r="P100" s="122">
        <v>59.706341221825156</v>
      </c>
      <c r="Q100" s="122">
        <v>74.870151992144287</v>
      </c>
      <c r="R100" s="122">
        <v>74.004776819151687</v>
      </c>
      <c r="S100" s="122">
        <v>75.286479627121324</v>
      </c>
      <c r="T100" s="122">
        <v>75.997677007162537</v>
      </c>
      <c r="U100" s="122">
        <v>75.087203750479745</v>
      </c>
      <c r="V100" s="122">
        <v>82.296052006411372</v>
      </c>
      <c r="W100" s="122">
        <v>84.017776320779561</v>
      </c>
      <c r="DA100" s="130" t="s">
        <v>1832</v>
      </c>
    </row>
    <row r="101" spans="1:105" ht="12" customHeight="1" x14ac:dyDescent="0.25">
      <c r="A101" s="97" t="s">
        <v>207</v>
      </c>
      <c r="B101" s="98">
        <v>3.8516427213185738</v>
      </c>
      <c r="C101" s="98">
        <v>4.2989733369474505</v>
      </c>
      <c r="D101" s="98">
        <v>4.949130640342724</v>
      </c>
      <c r="E101" s="98">
        <v>4.9365375792906372</v>
      </c>
      <c r="F101" s="98">
        <v>6.1547537386452937</v>
      </c>
      <c r="G101" s="98">
        <v>6.099936856214895</v>
      </c>
      <c r="H101" s="98">
        <v>6.4344500586395847</v>
      </c>
      <c r="I101" s="98">
        <v>7.1095352207121216</v>
      </c>
      <c r="J101" s="98">
        <v>7.4945977345817729</v>
      </c>
      <c r="K101" s="98">
        <v>7.8902890471557017</v>
      </c>
      <c r="L101" s="98">
        <v>7.852471144659452</v>
      </c>
      <c r="M101" s="98">
        <v>8.1864463038920956</v>
      </c>
      <c r="N101" s="98">
        <v>8.3197746485695276</v>
      </c>
      <c r="O101" s="98">
        <v>8.2232409651987854</v>
      </c>
      <c r="P101" s="98">
        <v>8.0456794471990758</v>
      </c>
      <c r="Q101" s="98">
        <v>12.671533263432289</v>
      </c>
      <c r="R101" s="98">
        <v>13.41941246762604</v>
      </c>
      <c r="S101" s="98">
        <v>13.458607115796644</v>
      </c>
      <c r="T101" s="98">
        <v>13.104057790523447</v>
      </c>
      <c r="U101" s="98">
        <v>12.626906251515447</v>
      </c>
      <c r="V101" s="98">
        <v>15.098302986364297</v>
      </c>
      <c r="W101" s="98">
        <v>13.412122918374296</v>
      </c>
      <c r="DA101" s="63" t="s">
        <v>1833</v>
      </c>
    </row>
    <row r="102" spans="1:105" ht="12" customHeight="1" x14ac:dyDescent="0.25">
      <c r="A102" s="97" t="s">
        <v>50</v>
      </c>
      <c r="B102" s="98">
        <v>1.5592889270324404</v>
      </c>
      <c r="C102" s="98">
        <v>2.0874641708597337</v>
      </c>
      <c r="D102" s="98">
        <v>3.3933924050160811</v>
      </c>
      <c r="E102" s="98">
        <v>4.9041854711667439</v>
      </c>
      <c r="F102" s="98">
        <v>5.5889279672971446</v>
      </c>
      <c r="G102" s="98">
        <v>5.5750767951900233</v>
      </c>
      <c r="H102" s="98">
        <v>5.9596148101818835</v>
      </c>
      <c r="I102" s="98">
        <v>5.6539666107727937</v>
      </c>
      <c r="J102" s="98">
        <v>5.3020852325229528</v>
      </c>
      <c r="K102" s="98">
        <v>5.9326977072643201</v>
      </c>
      <c r="L102" s="98">
        <v>5.185308769832405</v>
      </c>
      <c r="M102" s="98">
        <v>6.5842865165982358</v>
      </c>
      <c r="N102" s="98">
        <v>6.3235923601657129</v>
      </c>
      <c r="O102" s="98">
        <v>6.4364575293932376</v>
      </c>
      <c r="P102" s="98">
        <v>6.2874516832028586</v>
      </c>
      <c r="Q102" s="98">
        <v>9.4534829664596849</v>
      </c>
      <c r="R102" s="98">
        <v>7.594545999461622</v>
      </c>
      <c r="S102" s="98">
        <v>6.7878870320095253</v>
      </c>
      <c r="T102" s="98">
        <v>6.334148079631726</v>
      </c>
      <c r="U102" s="98">
        <v>5.7251566517269783</v>
      </c>
      <c r="V102" s="98">
        <v>6.0159550253879006</v>
      </c>
      <c r="W102" s="98">
        <v>6.1972250555688237</v>
      </c>
      <c r="DA102" s="63" t="s">
        <v>1834</v>
      </c>
    </row>
    <row r="103" spans="1:105" ht="12" customHeight="1" x14ac:dyDescent="0.25">
      <c r="A103" s="109" t="s">
        <v>120</v>
      </c>
      <c r="B103" s="33">
        <v>23.253370112229842</v>
      </c>
      <c r="C103" s="33">
        <v>24.663184403541507</v>
      </c>
      <c r="D103" s="33">
        <v>25.719922902378741</v>
      </c>
      <c r="E103" s="33">
        <v>27.444140905116186</v>
      </c>
      <c r="F103" s="33">
        <v>30.083958108236246</v>
      </c>
      <c r="G103" s="33">
        <v>30.465432553837033</v>
      </c>
      <c r="H103" s="33">
        <v>32.049408689060421</v>
      </c>
      <c r="I103" s="33">
        <v>36.007399028468278</v>
      </c>
      <c r="J103" s="33">
        <v>38.229802792904835</v>
      </c>
      <c r="K103" s="33">
        <v>39.043299079735604</v>
      </c>
      <c r="L103" s="33">
        <v>40.127269843665523</v>
      </c>
      <c r="M103" s="33">
        <v>42.174909480368903</v>
      </c>
      <c r="N103" s="33">
        <v>43.554629122146885</v>
      </c>
      <c r="O103" s="33">
        <v>43.992478075604481</v>
      </c>
      <c r="P103" s="33">
        <v>45.373210091423225</v>
      </c>
      <c r="Q103" s="33">
        <v>52.745135762252318</v>
      </c>
      <c r="R103" s="33">
        <v>52.990818352064025</v>
      </c>
      <c r="S103" s="33">
        <v>55.039985479315156</v>
      </c>
      <c r="T103" s="33">
        <v>56.559471137007357</v>
      </c>
      <c r="U103" s="33">
        <v>56.735140847237311</v>
      </c>
      <c r="V103" s="33">
        <v>61.181793994659181</v>
      </c>
      <c r="W103" s="33">
        <v>64.408428346836445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398.64536777703853</v>
      </c>
      <c r="C124" s="117">
        <f t="shared" si="42"/>
        <v>386.64431758458687</v>
      </c>
      <c r="D124" s="117">
        <f t="shared" si="42"/>
        <v>342.98240963743268</v>
      </c>
      <c r="E124" s="117">
        <f t="shared" si="42"/>
        <v>366.42196346240024</v>
      </c>
      <c r="F124" s="117">
        <f t="shared" si="42"/>
        <v>332.07672002351603</v>
      </c>
      <c r="G124" s="117">
        <f t="shared" si="42"/>
        <v>341.82952306848864</v>
      </c>
      <c r="H124" s="117">
        <f t="shared" si="42"/>
        <v>328.90119751863466</v>
      </c>
      <c r="I124" s="117">
        <f t="shared" si="42"/>
        <v>301.01168650445464</v>
      </c>
      <c r="J124" s="117">
        <f t="shared" si="42"/>
        <v>281.78366361452782</v>
      </c>
      <c r="K124" s="117">
        <f t="shared" si="42"/>
        <v>288.77508452955323</v>
      </c>
      <c r="L124" s="117">
        <f t="shared" si="42"/>
        <v>283.48551408937885</v>
      </c>
      <c r="M124" s="117">
        <f t="shared" si="42"/>
        <v>288.41747753420731</v>
      </c>
      <c r="N124" s="117">
        <f t="shared" si="42"/>
        <v>281.67301409119784</v>
      </c>
      <c r="O124" s="117">
        <f t="shared" si="42"/>
        <v>260.79879196625058</v>
      </c>
      <c r="P124" s="117">
        <f t="shared" si="42"/>
        <v>256.74562584587699</v>
      </c>
      <c r="Q124" s="117">
        <f t="shared" si="42"/>
        <v>280.79380768429394</v>
      </c>
      <c r="R124" s="117">
        <f t="shared" ref="R124:V124" si="43">R125+R128+R130+R139</f>
        <v>275.07809649612864</v>
      </c>
      <c r="S124" s="117">
        <f t="shared" si="43"/>
        <v>288.08298179032067</v>
      </c>
      <c r="T124" s="117">
        <f t="shared" si="43"/>
        <v>275.78422133337159</v>
      </c>
      <c r="U124" s="117">
        <f t="shared" si="43"/>
        <v>264.36084797323122</v>
      </c>
      <c r="V124" s="117">
        <f t="shared" si="43"/>
        <v>282.31280876356692</v>
      </c>
      <c r="W124" s="117">
        <f t="shared" ref="W124" si="44">W125+W128+W130+W139</f>
        <v>292.18831515524164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290.48843211868689</v>
      </c>
      <c r="C125" s="122">
        <f t="shared" si="45"/>
        <v>271.0677226269342</v>
      </c>
      <c r="D125" s="122">
        <f t="shared" si="45"/>
        <v>250.71473162433378</v>
      </c>
      <c r="E125" s="122">
        <f t="shared" si="45"/>
        <v>272.86588968585954</v>
      </c>
      <c r="F125" s="122">
        <f t="shared" si="45"/>
        <v>237.70124518171394</v>
      </c>
      <c r="G125" s="122">
        <f t="shared" si="45"/>
        <v>243.27320753681286</v>
      </c>
      <c r="H125" s="122">
        <f t="shared" si="45"/>
        <v>235.75536244317627</v>
      </c>
      <c r="I125" s="122">
        <f t="shared" si="45"/>
        <v>208.99524639542128</v>
      </c>
      <c r="J125" s="122">
        <f t="shared" si="45"/>
        <v>193.2942476323604</v>
      </c>
      <c r="K125" s="122">
        <f t="shared" si="45"/>
        <v>196.79885842516677</v>
      </c>
      <c r="L125" s="122">
        <f t="shared" si="45"/>
        <v>197.36093323440431</v>
      </c>
      <c r="M125" s="122">
        <f t="shared" si="45"/>
        <v>203.65215905495501</v>
      </c>
      <c r="N125" s="122">
        <f t="shared" si="45"/>
        <v>197.03748918413515</v>
      </c>
      <c r="O125" s="122">
        <f t="shared" si="45"/>
        <v>183.52928070667664</v>
      </c>
      <c r="P125" s="122">
        <f t="shared" si="45"/>
        <v>177.89702111702019</v>
      </c>
      <c r="Q125" s="122">
        <f t="shared" si="45"/>
        <v>187.00150416825866</v>
      </c>
      <c r="R125" s="122">
        <f t="shared" ref="R125:V125" si="46">SUM(R126:R127)</f>
        <v>185.06717182791959</v>
      </c>
      <c r="S125" s="122">
        <f t="shared" si="46"/>
        <v>193.01768527254674</v>
      </c>
      <c r="T125" s="122">
        <f t="shared" si="46"/>
        <v>182.46296541661604</v>
      </c>
      <c r="U125" s="122">
        <f t="shared" si="46"/>
        <v>173.694629906697</v>
      </c>
      <c r="V125" s="122">
        <f t="shared" si="46"/>
        <v>189.47646272260783</v>
      </c>
      <c r="W125" s="122">
        <f t="shared" ref="W125" si="47">SUM(W126:W127)</f>
        <v>192.23950036167315</v>
      </c>
      <c r="DA125" s="130" t="s">
        <v>1855</v>
      </c>
    </row>
    <row r="126" spans="1:105" ht="12" customHeight="1" x14ac:dyDescent="0.25">
      <c r="A126" s="97" t="s">
        <v>203</v>
      </c>
      <c r="B126" s="98">
        <v>289.14921501983537</v>
      </c>
      <c r="C126" s="98">
        <v>269.84608516529318</v>
      </c>
      <c r="D126" s="98">
        <v>249.59128244197427</v>
      </c>
      <c r="E126" s="98">
        <v>271.65947405768276</v>
      </c>
      <c r="F126" s="98">
        <v>236.66378148507525</v>
      </c>
      <c r="G126" s="98">
        <v>242.23049424361602</v>
      </c>
      <c r="H126" s="98">
        <v>234.75428611318043</v>
      </c>
      <c r="I126" s="98">
        <v>208.12507490286652</v>
      </c>
      <c r="J126" s="98">
        <v>192.49298304750565</v>
      </c>
      <c r="K126" s="98">
        <v>195.99257757592946</v>
      </c>
      <c r="L126" s="98">
        <v>196.55389733666595</v>
      </c>
      <c r="M126" s="98">
        <v>202.82263762422542</v>
      </c>
      <c r="N126" s="98">
        <v>196.25792629062263</v>
      </c>
      <c r="O126" s="98">
        <v>182.80167679895757</v>
      </c>
      <c r="P126" s="98">
        <v>177.20135247613382</v>
      </c>
      <c r="Q126" s="98">
        <v>186.27227395841905</v>
      </c>
      <c r="R126" s="98">
        <v>184.3506219095473</v>
      </c>
      <c r="S126" s="98">
        <v>192.26944177898375</v>
      </c>
      <c r="T126" s="98">
        <v>181.75966039389186</v>
      </c>
      <c r="U126" s="98">
        <v>173.02815899899605</v>
      </c>
      <c r="V126" s="98">
        <v>188.74650342829872</v>
      </c>
      <c r="W126" s="98">
        <v>191.49661463508374</v>
      </c>
      <c r="DA126" s="63" t="s">
        <v>1856</v>
      </c>
    </row>
    <row r="127" spans="1:105" ht="12" customHeight="1" x14ac:dyDescent="0.25">
      <c r="A127" s="97" t="s">
        <v>53</v>
      </c>
      <c r="B127" s="98">
        <v>1.3392170988515253</v>
      </c>
      <c r="C127" s="98">
        <v>1.2216374616410393</v>
      </c>
      <c r="D127" s="98">
        <v>1.1234491823595008</v>
      </c>
      <c r="E127" s="98">
        <v>1.2064156281767913</v>
      </c>
      <c r="F127" s="98">
        <v>1.037463696638695</v>
      </c>
      <c r="G127" s="98">
        <v>1.0427132931968386</v>
      </c>
      <c r="H127" s="98">
        <v>1.0010763299958314</v>
      </c>
      <c r="I127" s="98">
        <v>0.87017149255475434</v>
      </c>
      <c r="J127" s="98">
        <v>0.80126458485474461</v>
      </c>
      <c r="K127" s="98">
        <v>0.80628084923730337</v>
      </c>
      <c r="L127" s="98">
        <v>0.80703589773836892</v>
      </c>
      <c r="M127" s="98">
        <v>0.82952143072959694</v>
      </c>
      <c r="N127" s="98">
        <v>0.77956289351250985</v>
      </c>
      <c r="O127" s="98">
        <v>0.72760390771906136</v>
      </c>
      <c r="P127" s="98">
        <v>0.69566864088636193</v>
      </c>
      <c r="Q127" s="98">
        <v>0.72923020983960474</v>
      </c>
      <c r="R127" s="98">
        <v>0.71654991837229776</v>
      </c>
      <c r="S127" s="98">
        <v>0.74824349356299813</v>
      </c>
      <c r="T127" s="98">
        <v>0.70330502272417339</v>
      </c>
      <c r="U127" s="98">
        <v>0.66647090770094752</v>
      </c>
      <c r="V127" s="98">
        <v>0.72995929430912088</v>
      </c>
      <c r="W127" s="98">
        <v>0.7428857265894081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0.75037610385840714</v>
      </c>
      <c r="C128" s="122">
        <f t="shared" si="48"/>
        <v>0.94488675526611754</v>
      </c>
      <c r="D128" s="122">
        <f t="shared" si="48"/>
        <v>0.61087545453399283</v>
      </c>
      <c r="E128" s="122">
        <f t="shared" si="48"/>
        <v>0.77877391668288376</v>
      </c>
      <c r="F128" s="122">
        <f t="shared" si="48"/>
        <v>0.4489126485200795</v>
      </c>
      <c r="G128" s="122">
        <f t="shared" si="48"/>
        <v>0.55800934723926943</v>
      </c>
      <c r="H128" s="122">
        <f t="shared" si="48"/>
        <v>0.98663943077281369</v>
      </c>
      <c r="I128" s="122">
        <f t="shared" si="48"/>
        <v>2.381460437250678</v>
      </c>
      <c r="J128" s="122">
        <f t="shared" si="48"/>
        <v>1.7990919121484781</v>
      </c>
      <c r="K128" s="122">
        <f t="shared" si="48"/>
        <v>1.8353125290741203</v>
      </c>
      <c r="L128" s="122">
        <f t="shared" si="48"/>
        <v>3.0122309818995525</v>
      </c>
      <c r="M128" s="122">
        <f t="shared" si="48"/>
        <v>2.391347116455107</v>
      </c>
      <c r="N128" s="122">
        <f t="shared" si="48"/>
        <v>7.615761822612571</v>
      </c>
      <c r="O128" s="122">
        <f t="shared" si="48"/>
        <v>3.5970872084582308</v>
      </c>
      <c r="P128" s="122">
        <f t="shared" si="48"/>
        <v>3.6780639216542212</v>
      </c>
      <c r="Q128" s="122">
        <f t="shared" si="48"/>
        <v>6.7107587907472599</v>
      </c>
      <c r="R128" s="122">
        <f t="shared" si="48"/>
        <v>6.880376378930861</v>
      </c>
      <c r="S128" s="122">
        <f t="shared" si="48"/>
        <v>7.2518300749269242</v>
      </c>
      <c r="T128" s="122">
        <f t="shared" si="48"/>
        <v>6.4686510679739451</v>
      </c>
      <c r="U128" s="122">
        <f t="shared" si="48"/>
        <v>6.8818830202410695</v>
      </c>
      <c r="V128" s="122">
        <f t="shared" si="48"/>
        <v>7.1204585946840462</v>
      </c>
      <c r="W128" s="122">
        <f t="shared" si="48"/>
        <v>7.3584421600456409</v>
      </c>
      <c r="DA128" s="130" t="s">
        <v>1858</v>
      </c>
    </row>
    <row r="129" spans="1:105" ht="12" customHeight="1" x14ac:dyDescent="0.25">
      <c r="A129" s="97" t="s">
        <v>53</v>
      </c>
      <c r="B129" s="98">
        <v>0.75037610385840714</v>
      </c>
      <c r="C129" s="98">
        <v>0.94488675526611754</v>
      </c>
      <c r="D129" s="98">
        <v>0.61087545453399283</v>
      </c>
      <c r="E129" s="98">
        <v>0.77877391668288376</v>
      </c>
      <c r="F129" s="98">
        <v>0.4489126485200795</v>
      </c>
      <c r="G129" s="98">
        <v>0.55800934723926943</v>
      </c>
      <c r="H129" s="98">
        <v>0.98663943077281369</v>
      </c>
      <c r="I129" s="98">
        <v>2.381460437250678</v>
      </c>
      <c r="J129" s="98">
        <v>1.7990919121484781</v>
      </c>
      <c r="K129" s="98">
        <v>1.8353125290741203</v>
      </c>
      <c r="L129" s="98">
        <v>3.0122309818995525</v>
      </c>
      <c r="M129" s="98">
        <v>2.391347116455107</v>
      </c>
      <c r="N129" s="98">
        <v>7.615761822612571</v>
      </c>
      <c r="O129" s="98">
        <v>3.5970872084582308</v>
      </c>
      <c r="P129" s="98">
        <v>3.6780639216542212</v>
      </c>
      <c r="Q129" s="98">
        <v>6.7107587907472599</v>
      </c>
      <c r="R129" s="98">
        <v>6.880376378930861</v>
      </c>
      <c r="S129" s="98">
        <v>7.2518300749269242</v>
      </c>
      <c r="T129" s="98">
        <v>6.4686510679739451</v>
      </c>
      <c r="U129" s="98">
        <v>6.8818830202410695</v>
      </c>
      <c r="V129" s="98">
        <v>7.1204585946840462</v>
      </c>
      <c r="W129" s="98">
        <v>7.3584421600456409</v>
      </c>
      <c r="DA129" s="63" t="s">
        <v>1859</v>
      </c>
    </row>
    <row r="130" spans="1:105" ht="12" customHeight="1" x14ac:dyDescent="0.25">
      <c r="A130" s="121" t="s">
        <v>55</v>
      </c>
      <c r="B130" s="122">
        <v>63.949848731609045</v>
      </c>
      <c r="C130" s="122">
        <v>71.18487898055551</v>
      </c>
      <c r="D130" s="122">
        <v>54.29701431301342</v>
      </c>
      <c r="E130" s="122">
        <v>55.580851853135151</v>
      </c>
      <c r="F130" s="122">
        <v>55.905094884084178</v>
      </c>
      <c r="G130" s="122">
        <v>60.306035599083657</v>
      </c>
      <c r="H130" s="122">
        <v>55.465825783547139</v>
      </c>
      <c r="I130" s="122">
        <v>53.830536869734523</v>
      </c>
      <c r="J130" s="122">
        <v>52.678424496420334</v>
      </c>
      <c r="K130" s="122">
        <v>57.030417909075972</v>
      </c>
      <c r="L130" s="122">
        <v>52.660934792293688</v>
      </c>
      <c r="M130" s="122">
        <v>51.158279743732031</v>
      </c>
      <c r="N130" s="122">
        <v>48.686819469442788</v>
      </c>
      <c r="O130" s="122">
        <v>46.057404182984399</v>
      </c>
      <c r="P130" s="122">
        <v>47.080071774242342</v>
      </c>
      <c r="Q130" s="122">
        <v>54.310835181661346</v>
      </c>
      <c r="R130" s="122">
        <v>50.733480531973939</v>
      </c>
      <c r="S130" s="122">
        <v>54.485660150119969</v>
      </c>
      <c r="T130" s="122">
        <v>54.449181972376664</v>
      </c>
      <c r="U130" s="122">
        <v>52.223826131476613</v>
      </c>
      <c r="V130" s="122">
        <v>53.276320645028733</v>
      </c>
      <c r="W130" s="122">
        <v>58.152072545803087</v>
      </c>
      <c r="DA130" s="130" t="s">
        <v>1860</v>
      </c>
    </row>
    <row r="131" spans="1:105" ht="12" customHeight="1" x14ac:dyDescent="0.25">
      <c r="A131" s="97" t="s">
        <v>128</v>
      </c>
      <c r="B131" s="98">
        <v>56.176783183513486</v>
      </c>
      <c r="C131" s="98">
        <v>64.391723218033292</v>
      </c>
      <c r="D131" s="98">
        <v>50.08746563312414</v>
      </c>
      <c r="E131" s="98">
        <v>52.339090594866455</v>
      </c>
      <c r="F131" s="98">
        <v>53.633360469703398</v>
      </c>
      <c r="G131" s="98">
        <v>58.797477302841791</v>
      </c>
      <c r="H131" s="98">
        <v>54.305283966701296</v>
      </c>
      <c r="I131" s="98">
        <v>52.798058329844295</v>
      </c>
      <c r="J131" s="98">
        <v>51.616128442317049</v>
      </c>
      <c r="K131" s="98">
        <v>55.971411167930704</v>
      </c>
      <c r="L131" s="98">
        <v>51.628790361612467</v>
      </c>
      <c r="M131" s="98">
        <v>50.069448564192811</v>
      </c>
      <c r="N131" s="98">
        <v>47.498858562900587</v>
      </c>
      <c r="O131" s="98">
        <v>44.448876539645866</v>
      </c>
      <c r="P131" s="98">
        <v>45.068832085855846</v>
      </c>
      <c r="Q131" s="98">
        <v>52.526497172747916</v>
      </c>
      <c r="R131" s="98">
        <v>48.885681571547444</v>
      </c>
      <c r="S131" s="98">
        <v>52.562597219217963</v>
      </c>
      <c r="T131" s="98">
        <v>52.149645492244488</v>
      </c>
      <c r="U131" s="98">
        <v>49.7404965608129</v>
      </c>
      <c r="V131" s="98">
        <v>50.734026549973578</v>
      </c>
      <c r="W131" s="98">
        <v>55.706391349120814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3.8377568589586214E-2</v>
      </c>
      <c r="M132" s="98">
        <v>4.1920272967706403E-2</v>
      </c>
      <c r="N132" s="98">
        <v>4.303851209469689E-2</v>
      </c>
      <c r="O132" s="98">
        <v>4.3602356284065842E-2</v>
      </c>
      <c r="P132" s="98">
        <v>4.5483743744976227E-2</v>
      </c>
      <c r="Q132" s="98">
        <v>5.7069903637638808E-2</v>
      </c>
      <c r="R132" s="98">
        <v>5.2211266518278704E-2</v>
      </c>
      <c r="S132" s="98">
        <v>5.4782347274990484E-2</v>
      </c>
      <c r="T132" s="98">
        <v>5.3667820564772088E-2</v>
      </c>
      <c r="U132" s="98">
        <v>5.226938641093113E-2</v>
      </c>
      <c r="V132" s="98">
        <v>5.218254729069402E-2</v>
      </c>
      <c r="W132" s="98">
        <v>5.8789578477291909E-2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1.3281447153535866E-2</v>
      </c>
      <c r="M133" s="101">
        <v>1.4050506521676722E-2</v>
      </c>
      <c r="N133" s="101">
        <v>1.3507119256106009E-2</v>
      </c>
      <c r="O133" s="101">
        <v>1.4238589505736874E-2</v>
      </c>
      <c r="P133" s="101">
        <v>1.5259349665173727E-2</v>
      </c>
      <c r="Q133" s="101">
        <v>1.7657456376627689E-2</v>
      </c>
      <c r="R133" s="101">
        <v>1.7268524173133307E-2</v>
      </c>
      <c r="S133" s="101">
        <v>1.9217099876846336E-2</v>
      </c>
      <c r="T133" s="101">
        <v>1.751519552973603E-2</v>
      </c>
      <c r="U133" s="101">
        <v>1.6808432501586257E-2</v>
      </c>
      <c r="V133" s="101">
        <v>1.697232077037247E-2</v>
      </c>
      <c r="W133" s="101">
        <v>1.9264518285205267E-2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2.5096121436050348E-2</v>
      </c>
      <c r="M134" s="104">
        <v>2.7869766446029683E-2</v>
      </c>
      <c r="N134" s="104">
        <v>2.9531392838590881E-2</v>
      </c>
      <c r="O134" s="104">
        <v>2.936376677832897E-2</v>
      </c>
      <c r="P134" s="104">
        <v>3.0224394079802503E-2</v>
      </c>
      <c r="Q134" s="104">
        <v>3.9412447261011119E-2</v>
      </c>
      <c r="R134" s="104">
        <v>3.4942742345145397E-2</v>
      </c>
      <c r="S134" s="104">
        <v>3.5565247398144151E-2</v>
      </c>
      <c r="T134" s="104">
        <v>3.6152625035036058E-2</v>
      </c>
      <c r="U134" s="104">
        <v>3.5460953909344874E-2</v>
      </c>
      <c r="V134" s="104">
        <v>3.5210226520321554E-2</v>
      </c>
      <c r="W134" s="104">
        <v>3.9525060192086646E-2</v>
      </c>
      <c r="DA134" s="132" t="s">
        <v>1864</v>
      </c>
    </row>
    <row r="135" spans="1:105" ht="12" customHeight="1" x14ac:dyDescent="0.25">
      <c r="A135" s="106" t="s">
        <v>122</v>
      </c>
      <c r="B135" s="101">
        <v>7.7730655480955617</v>
      </c>
      <c r="C135" s="101">
        <v>6.7931557625222236</v>
      </c>
      <c r="D135" s="101">
        <v>4.2095486798892816</v>
      </c>
      <c r="E135" s="101">
        <v>3.2417612582686965</v>
      </c>
      <c r="F135" s="101">
        <v>2.2717344143807821</v>
      </c>
      <c r="G135" s="101">
        <v>1.5085582962418664</v>
      </c>
      <c r="H135" s="101">
        <v>1.1605418168458403</v>
      </c>
      <c r="I135" s="101">
        <v>1.0324785398902279</v>
      </c>
      <c r="J135" s="101">
        <v>1.0622960541032871</v>
      </c>
      <c r="K135" s="101">
        <v>1.0590067411452699</v>
      </c>
      <c r="L135" s="101">
        <v>0.9937668620916319</v>
      </c>
      <c r="M135" s="101">
        <v>1.0430328155505326</v>
      </c>
      <c r="N135" s="101">
        <v>1.130889784418289</v>
      </c>
      <c r="O135" s="101">
        <v>1.4990271133747353</v>
      </c>
      <c r="P135" s="101">
        <v>1.8512128991769981</v>
      </c>
      <c r="Q135" s="101">
        <v>1.6121628870355553</v>
      </c>
      <c r="R135" s="101">
        <v>1.6626428862131952</v>
      </c>
      <c r="S135" s="101">
        <v>1.7121366941484031</v>
      </c>
      <c r="T135" s="101">
        <v>2.015197336486418</v>
      </c>
      <c r="U135" s="101">
        <v>2.1771997804118106</v>
      </c>
      <c r="V135" s="101">
        <v>2.2321996450528281</v>
      </c>
      <c r="W135" s="101">
        <v>2.1358644170236003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3.8780910209764746E-3</v>
      </c>
      <c r="N136" s="104">
        <v>1.4032610029216842E-2</v>
      </c>
      <c r="O136" s="104">
        <v>6.5898173679727695E-2</v>
      </c>
      <c r="P136" s="104">
        <v>0.11454304546452013</v>
      </c>
      <c r="Q136" s="104">
        <v>0.11510521824023642</v>
      </c>
      <c r="R136" s="104">
        <v>0.13294480769502881</v>
      </c>
      <c r="S136" s="104">
        <v>0.15614388947860933</v>
      </c>
      <c r="T136" s="104">
        <v>0.23067132308099139</v>
      </c>
      <c r="U136" s="104">
        <v>0.25386040384096592</v>
      </c>
      <c r="V136" s="104">
        <v>0.25791190271163289</v>
      </c>
      <c r="W136" s="104">
        <v>0.25102720118137972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1.3019230396218565E-3</v>
      </c>
      <c r="N137" s="98">
        <v>4.4030684835960144E-3</v>
      </c>
      <c r="O137" s="98">
        <v>2.1526205069187308E-2</v>
      </c>
      <c r="P137" s="98">
        <v>3.8445749855430034E-2</v>
      </c>
      <c r="Q137" s="98">
        <v>3.555666261904495E-2</v>
      </c>
      <c r="R137" s="98">
        <v>4.3950016979868264E-2</v>
      </c>
      <c r="S137" s="98">
        <v>5.4774022425393712E-2</v>
      </c>
      <c r="T137" s="98">
        <v>7.5295190346482216E-2</v>
      </c>
      <c r="U137" s="98">
        <v>8.1621042840466798E-2</v>
      </c>
      <c r="V137" s="98">
        <v>8.3825011468988742E-2</v>
      </c>
      <c r="W137" s="98">
        <v>8.2274156309574104E-2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2.5761679813546181E-3</v>
      </c>
      <c r="N138" s="98">
        <v>9.6295415456208264E-3</v>
      </c>
      <c r="O138" s="98">
        <v>4.4371968610540387E-2</v>
      </c>
      <c r="P138" s="98">
        <v>7.6097295609090093E-2</v>
      </c>
      <c r="Q138" s="98">
        <v>7.954855562119148E-2</v>
      </c>
      <c r="R138" s="98">
        <v>8.899479071516056E-2</v>
      </c>
      <c r="S138" s="98">
        <v>0.10136986705321561</v>
      </c>
      <c r="T138" s="98">
        <v>0.15537613273450918</v>
      </c>
      <c r="U138" s="98">
        <v>0.17223936100049914</v>
      </c>
      <c r="V138" s="98">
        <v>0.17408689124264415</v>
      </c>
      <c r="W138" s="98">
        <v>0.16875304487180562</v>
      </c>
      <c r="DA138" s="63" t="s">
        <v>1868</v>
      </c>
    </row>
    <row r="139" spans="1:105" ht="12" customHeight="1" x14ac:dyDescent="0.25">
      <c r="A139" s="121" t="s">
        <v>54</v>
      </c>
      <c r="B139" s="122">
        <v>43.456710822884212</v>
      </c>
      <c r="C139" s="122">
        <v>43.446829221831003</v>
      </c>
      <c r="D139" s="122">
        <v>37.359788245551506</v>
      </c>
      <c r="E139" s="122">
        <v>37.196448006722683</v>
      </c>
      <c r="F139" s="122">
        <v>38.021467309197789</v>
      </c>
      <c r="G139" s="122">
        <v>37.692270585352844</v>
      </c>
      <c r="H139" s="122">
        <v>36.693369861138422</v>
      </c>
      <c r="I139" s="122">
        <v>35.804442802048193</v>
      </c>
      <c r="J139" s="122">
        <v>34.011899573598633</v>
      </c>
      <c r="K139" s="122">
        <v>33.110495666236375</v>
      </c>
      <c r="L139" s="122">
        <v>30.45141508078127</v>
      </c>
      <c r="M139" s="122">
        <v>31.215691619065172</v>
      </c>
      <c r="N139" s="122">
        <v>28.332943615007316</v>
      </c>
      <c r="O139" s="122">
        <v>27.615019868131295</v>
      </c>
      <c r="P139" s="122">
        <v>28.09046903296025</v>
      </c>
      <c r="Q139" s="122">
        <v>32.770709543626623</v>
      </c>
      <c r="R139" s="122">
        <v>32.397067757304207</v>
      </c>
      <c r="S139" s="122">
        <v>33.327806292727054</v>
      </c>
      <c r="T139" s="122">
        <v>32.403422876404932</v>
      </c>
      <c r="U139" s="122">
        <v>31.560508914816548</v>
      </c>
      <c r="V139" s="122">
        <v>32.439566801246315</v>
      </c>
      <c r="W139" s="122">
        <v>34.438300087719796</v>
      </c>
      <c r="DA139" s="130" t="s">
        <v>1869</v>
      </c>
    </row>
    <row r="140" spans="1:105" ht="12" customHeight="1" x14ac:dyDescent="0.25">
      <c r="A140" s="97" t="s">
        <v>50</v>
      </c>
      <c r="B140" s="98">
        <v>2.7309054949796283</v>
      </c>
      <c r="C140" s="98">
        <v>3.2278537060798369</v>
      </c>
      <c r="D140" s="98">
        <v>3.0398417017266848</v>
      </c>
      <c r="E140" s="98">
        <v>4.1785801715476678</v>
      </c>
      <c r="F140" s="98">
        <v>4.6778438530200717</v>
      </c>
      <c r="G140" s="98">
        <v>4.729784450316064</v>
      </c>
      <c r="H140" s="98">
        <v>4.9282220808813593</v>
      </c>
      <c r="I140" s="98">
        <v>4.4258668397931613</v>
      </c>
      <c r="J140" s="98">
        <v>3.804754922078502</v>
      </c>
      <c r="K140" s="98">
        <v>4.0944899631628546</v>
      </c>
      <c r="L140" s="98">
        <v>3.32614965874291</v>
      </c>
      <c r="M140" s="98">
        <v>4.0230324579830921</v>
      </c>
      <c r="N140" s="98">
        <v>3.5094896843738348</v>
      </c>
      <c r="O140" s="98">
        <v>3.5355418142141315</v>
      </c>
      <c r="P140" s="98">
        <v>3.4187194099620153</v>
      </c>
      <c r="Q140" s="98">
        <v>4.9978806990696247</v>
      </c>
      <c r="R140" s="98">
        <v>4.0779906736470046</v>
      </c>
      <c r="S140" s="98">
        <v>3.658374078662197</v>
      </c>
      <c r="T140" s="98">
        <v>3.3406990905087293</v>
      </c>
      <c r="U140" s="98">
        <v>2.9381373338594736</v>
      </c>
      <c r="V140" s="98">
        <v>2.9488301341273226</v>
      </c>
      <c r="W140" s="98">
        <v>3.0777706665857179</v>
      </c>
      <c r="DA140" s="63" t="s">
        <v>1870</v>
      </c>
    </row>
    <row r="141" spans="1:105" ht="12" customHeight="1" x14ac:dyDescent="0.25">
      <c r="A141" s="109" t="s">
        <v>120</v>
      </c>
      <c r="B141" s="33">
        <v>40.725805327904581</v>
      </c>
      <c r="C141" s="33">
        <v>40.218975515751168</v>
      </c>
      <c r="D141" s="33">
        <v>34.31994654382482</v>
      </c>
      <c r="E141" s="33">
        <v>33.017867835175018</v>
      </c>
      <c r="F141" s="33">
        <v>33.343623456177717</v>
      </c>
      <c r="G141" s="33">
        <v>32.962486135036777</v>
      </c>
      <c r="H141" s="33">
        <v>31.76514778025706</v>
      </c>
      <c r="I141" s="33">
        <v>31.378575962255031</v>
      </c>
      <c r="J141" s="33">
        <v>30.207144651520128</v>
      </c>
      <c r="K141" s="33">
        <v>29.016005703073517</v>
      </c>
      <c r="L141" s="33">
        <v>27.12526542203836</v>
      </c>
      <c r="M141" s="33">
        <v>27.19265916108208</v>
      </c>
      <c r="N141" s="33">
        <v>24.82345393063348</v>
      </c>
      <c r="O141" s="33">
        <v>24.079478053917164</v>
      </c>
      <c r="P141" s="33">
        <v>24.671749622998234</v>
      </c>
      <c r="Q141" s="33">
        <v>27.772828844556997</v>
      </c>
      <c r="R141" s="33">
        <v>28.319077083657202</v>
      </c>
      <c r="S141" s="33">
        <v>29.669432214064859</v>
      </c>
      <c r="T141" s="33">
        <v>29.062723785896203</v>
      </c>
      <c r="U141" s="33">
        <v>28.622371580957076</v>
      </c>
      <c r="V141" s="33">
        <v>29.490736667118995</v>
      </c>
      <c r="W141" s="33">
        <v>31.360529421134075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1873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1875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1876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1885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1887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171.38429382871348</v>
      </c>
      <c r="C161" s="117">
        <f t="shared" si="54"/>
        <v>165.8405497358745</v>
      </c>
      <c r="D161" s="117">
        <f t="shared" si="54"/>
        <v>136.55853773573276</v>
      </c>
      <c r="E161" s="117">
        <f t="shared" si="54"/>
        <v>132.34492868390942</v>
      </c>
      <c r="F161" s="117">
        <f t="shared" si="54"/>
        <v>97.456207747055842</v>
      </c>
      <c r="G161" s="117">
        <f t="shared" si="54"/>
        <v>98.531734871716779</v>
      </c>
      <c r="H161" s="117">
        <f t="shared" si="54"/>
        <v>102.63808422972576</v>
      </c>
      <c r="I161" s="117">
        <f t="shared" si="54"/>
        <v>93.849334286895427</v>
      </c>
      <c r="J161" s="117">
        <f t="shared" si="54"/>
        <v>115.00503093111801</v>
      </c>
      <c r="K161" s="117">
        <f t="shared" si="54"/>
        <v>123.16008380102262</v>
      </c>
      <c r="L161" s="117">
        <f t="shared" si="54"/>
        <v>135.89420659117212</v>
      </c>
      <c r="M161" s="117">
        <f t="shared" si="54"/>
        <v>148.37831285364157</v>
      </c>
      <c r="N161" s="117">
        <f t="shared" si="54"/>
        <v>141.26203092521544</v>
      </c>
      <c r="O161" s="117">
        <f t="shared" si="54"/>
        <v>123.62275646931081</v>
      </c>
      <c r="P161" s="117">
        <f t="shared" si="54"/>
        <v>123.36315085324168</v>
      </c>
      <c r="Q161" s="117">
        <f t="shared" si="54"/>
        <v>103.15667184356654</v>
      </c>
      <c r="R161" s="117">
        <f t="shared" ref="R161:V161" si="55">R162+R164+R166+R175</f>
        <v>101.53457489517511</v>
      </c>
      <c r="S161" s="117">
        <f t="shared" si="55"/>
        <v>104.74957958033384</v>
      </c>
      <c r="T161" s="117">
        <f t="shared" si="55"/>
        <v>102.15578645237683</v>
      </c>
      <c r="U161" s="117">
        <f t="shared" si="55"/>
        <v>106.88587194067684</v>
      </c>
      <c r="V161" s="117">
        <f t="shared" si="55"/>
        <v>113.43317048598625</v>
      </c>
      <c r="W161" s="117">
        <f t="shared" ref="W161" si="56">W162+W164+W166+W175</f>
        <v>123.12837447526643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125.83707903744674</v>
      </c>
      <c r="C162" s="122">
        <f t="shared" si="57"/>
        <v>123.92365788746648</v>
      </c>
      <c r="D162" s="122">
        <f t="shared" si="57"/>
        <v>95.897213823833255</v>
      </c>
      <c r="E162" s="122">
        <f t="shared" si="57"/>
        <v>97.26462467461927</v>
      </c>
      <c r="F162" s="122">
        <f t="shared" si="57"/>
        <v>67.891930201248854</v>
      </c>
      <c r="G162" s="122">
        <f t="shared" si="57"/>
        <v>69.664240971222881</v>
      </c>
      <c r="H162" s="122">
        <f t="shared" si="57"/>
        <v>73.376577869532738</v>
      </c>
      <c r="I162" s="122">
        <f t="shared" si="57"/>
        <v>63.013802176096952</v>
      </c>
      <c r="J162" s="122">
        <f t="shared" si="57"/>
        <v>79.358398408461909</v>
      </c>
      <c r="K162" s="122">
        <f t="shared" si="57"/>
        <v>84.315485511789134</v>
      </c>
      <c r="L162" s="122">
        <f t="shared" si="57"/>
        <v>94.072684696105483</v>
      </c>
      <c r="M162" s="122">
        <f t="shared" si="57"/>
        <v>104.82662901057464</v>
      </c>
      <c r="N162" s="122">
        <f t="shared" si="57"/>
        <v>96.1210269504232</v>
      </c>
      <c r="O162" s="122">
        <f t="shared" si="57"/>
        <v>85.471845985679536</v>
      </c>
      <c r="P162" s="122">
        <f t="shared" si="57"/>
        <v>86.444991309909241</v>
      </c>
      <c r="Q162" s="122">
        <f t="shared" si="57"/>
        <v>66.306414807279495</v>
      </c>
      <c r="R162" s="122">
        <f t="shared" si="57"/>
        <v>66.816765955288886</v>
      </c>
      <c r="S162" s="122">
        <f t="shared" si="57"/>
        <v>69.354124493139238</v>
      </c>
      <c r="T162" s="122">
        <f t="shared" si="57"/>
        <v>66.270148268828663</v>
      </c>
      <c r="U162" s="122">
        <f t="shared" si="57"/>
        <v>69.394076217645136</v>
      </c>
      <c r="V162" s="122">
        <f t="shared" si="57"/>
        <v>73.214548829766372</v>
      </c>
      <c r="W162" s="122">
        <f t="shared" si="57"/>
        <v>79.205473836264758</v>
      </c>
      <c r="DA162" s="130" t="s">
        <v>1890</v>
      </c>
    </row>
    <row r="163" spans="1:105" ht="12" customHeight="1" x14ac:dyDescent="0.25">
      <c r="A163" s="97" t="s">
        <v>53</v>
      </c>
      <c r="B163" s="33">
        <v>125.83707903744674</v>
      </c>
      <c r="C163" s="33">
        <v>123.92365788746648</v>
      </c>
      <c r="D163" s="33">
        <v>95.897213823833255</v>
      </c>
      <c r="E163" s="33">
        <v>97.26462467461927</v>
      </c>
      <c r="F163" s="33">
        <v>67.891930201248854</v>
      </c>
      <c r="G163" s="33">
        <v>69.664240971222881</v>
      </c>
      <c r="H163" s="33">
        <v>73.376577869532738</v>
      </c>
      <c r="I163" s="33">
        <v>63.013802176096952</v>
      </c>
      <c r="J163" s="33">
        <v>79.358398408461909</v>
      </c>
      <c r="K163" s="33">
        <v>84.315485511789134</v>
      </c>
      <c r="L163" s="33">
        <v>94.072684696105483</v>
      </c>
      <c r="M163" s="33">
        <v>104.82662901057464</v>
      </c>
      <c r="N163" s="33">
        <v>96.1210269504232</v>
      </c>
      <c r="O163" s="33">
        <v>85.471845985679536</v>
      </c>
      <c r="P163" s="33">
        <v>86.444991309909241</v>
      </c>
      <c r="Q163" s="33">
        <v>66.306414807279495</v>
      </c>
      <c r="R163" s="33">
        <v>66.816765955288886</v>
      </c>
      <c r="S163" s="33">
        <v>69.354124493139238</v>
      </c>
      <c r="T163" s="33">
        <v>66.270148268828663</v>
      </c>
      <c r="U163" s="33">
        <v>69.394076217645136</v>
      </c>
      <c r="V163" s="33">
        <v>73.214548829766372</v>
      </c>
      <c r="W163" s="33">
        <v>79.205473836264758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1.4854713031275211</v>
      </c>
      <c r="C164" s="122">
        <f t="shared" si="58"/>
        <v>1.6041676786290517</v>
      </c>
      <c r="D164" s="122">
        <f t="shared" si="58"/>
        <v>1.0342715130516817</v>
      </c>
      <c r="E164" s="122">
        <f t="shared" si="58"/>
        <v>1.1715823471504654</v>
      </c>
      <c r="F164" s="122">
        <f t="shared" si="58"/>
        <v>0.53852571562619411</v>
      </c>
      <c r="G164" s="122">
        <f t="shared" si="58"/>
        <v>0.43942553262690065</v>
      </c>
      <c r="H164" s="122">
        <f t="shared" si="58"/>
        <v>0.50973501898340501</v>
      </c>
      <c r="I164" s="122">
        <f t="shared" si="58"/>
        <v>1.3299449927038431</v>
      </c>
      <c r="J164" s="122">
        <f t="shared" si="58"/>
        <v>1.3029406722692103</v>
      </c>
      <c r="K164" s="122">
        <f t="shared" si="58"/>
        <v>1.4007989331145216</v>
      </c>
      <c r="L164" s="122">
        <f t="shared" si="58"/>
        <v>2.6704456536568597</v>
      </c>
      <c r="M164" s="122">
        <f t="shared" si="58"/>
        <v>2.4020363094802528</v>
      </c>
      <c r="N164" s="122">
        <f t="shared" si="58"/>
        <v>7.8595445864019249</v>
      </c>
      <c r="O164" s="122">
        <f t="shared" si="58"/>
        <v>3.2237085335247069</v>
      </c>
      <c r="P164" s="122">
        <f t="shared" si="58"/>
        <v>2.8533343657239172</v>
      </c>
      <c r="Q164" s="122">
        <f t="shared" si="58"/>
        <v>4.2671254292890097</v>
      </c>
      <c r="R164" s="122">
        <f t="shared" si="58"/>
        <v>3.4567428712622794</v>
      </c>
      <c r="S164" s="122">
        <f t="shared" si="58"/>
        <v>3.3781885165941659</v>
      </c>
      <c r="T164" s="122">
        <f t="shared" si="58"/>
        <v>3.5854820566447216</v>
      </c>
      <c r="U164" s="122">
        <f t="shared" si="58"/>
        <v>4.6936848298826996</v>
      </c>
      <c r="V164" s="122">
        <f t="shared" si="58"/>
        <v>5.679285311377356</v>
      </c>
      <c r="W164" s="122">
        <f t="shared" si="58"/>
        <v>6.5413168314670065</v>
      </c>
      <c r="DA164" s="130" t="s">
        <v>1892</v>
      </c>
    </row>
    <row r="165" spans="1:105" ht="12" customHeight="1" x14ac:dyDescent="0.25">
      <c r="A165" s="97" t="s">
        <v>53</v>
      </c>
      <c r="B165" s="98">
        <v>1.4854713031275211</v>
      </c>
      <c r="C165" s="98">
        <v>1.6041676786290517</v>
      </c>
      <c r="D165" s="98">
        <v>1.0342715130516817</v>
      </c>
      <c r="E165" s="98">
        <v>1.1715823471504654</v>
      </c>
      <c r="F165" s="98">
        <v>0.53852571562619411</v>
      </c>
      <c r="G165" s="98">
        <v>0.43942553262690065</v>
      </c>
      <c r="H165" s="98">
        <v>0.50973501898340501</v>
      </c>
      <c r="I165" s="98">
        <v>1.3299449927038431</v>
      </c>
      <c r="J165" s="98">
        <v>1.3029406722692103</v>
      </c>
      <c r="K165" s="98">
        <v>1.4007989331145216</v>
      </c>
      <c r="L165" s="98">
        <v>2.6704456536568597</v>
      </c>
      <c r="M165" s="98">
        <v>2.4020363094802528</v>
      </c>
      <c r="N165" s="98">
        <v>7.8595445864019249</v>
      </c>
      <c r="O165" s="98">
        <v>3.2237085335247069</v>
      </c>
      <c r="P165" s="98">
        <v>2.8533343657239172</v>
      </c>
      <c r="Q165" s="98">
        <v>4.2671254292890097</v>
      </c>
      <c r="R165" s="98">
        <v>3.4567428712622794</v>
      </c>
      <c r="S165" s="98">
        <v>3.3781885165941659</v>
      </c>
      <c r="T165" s="98">
        <v>3.5854820566447216</v>
      </c>
      <c r="U165" s="98">
        <v>4.6936848298826996</v>
      </c>
      <c r="V165" s="98">
        <v>5.679285311377356</v>
      </c>
      <c r="W165" s="98">
        <v>6.5413168314670065</v>
      </c>
      <c r="DA165" s="63" t="s">
        <v>1893</v>
      </c>
    </row>
    <row r="166" spans="1:105" ht="12" customHeight="1" x14ac:dyDescent="0.25">
      <c r="A166" s="121" t="s">
        <v>55</v>
      </c>
      <c r="B166" s="122">
        <v>26.855807675330912</v>
      </c>
      <c r="C166" s="122">
        <v>23.751986370273567</v>
      </c>
      <c r="D166" s="122">
        <v>24.663572861663305</v>
      </c>
      <c r="E166" s="122">
        <v>20.653900771117836</v>
      </c>
      <c r="F166" s="122">
        <v>17.146354857430218</v>
      </c>
      <c r="G166" s="122">
        <v>17.13685940421033</v>
      </c>
      <c r="H166" s="122">
        <v>17.383933147552764</v>
      </c>
      <c r="I166" s="122">
        <v>17.572393984411129</v>
      </c>
      <c r="J166" s="122">
        <v>21.23617379861815</v>
      </c>
      <c r="K166" s="122">
        <v>23.312693791990732</v>
      </c>
      <c r="L166" s="122">
        <v>24.936746167142907</v>
      </c>
      <c r="M166" s="122">
        <v>25.949361016142017</v>
      </c>
      <c r="N166" s="122">
        <v>23.473573787590361</v>
      </c>
      <c r="O166" s="122">
        <v>22.053786925175309</v>
      </c>
      <c r="P166" s="122">
        <v>21.698794354178197</v>
      </c>
      <c r="Q166" s="122">
        <v>19.751228264313617</v>
      </c>
      <c r="R166" s="122">
        <v>19.230566625542238</v>
      </c>
      <c r="S166" s="122">
        <v>19.885970287352247</v>
      </c>
      <c r="T166" s="122">
        <v>20.24987502511366</v>
      </c>
      <c r="U166" s="122">
        <v>20.581739592865276</v>
      </c>
      <c r="V166" s="122">
        <v>21.67105228772628</v>
      </c>
      <c r="W166" s="122">
        <v>23.465453043688186</v>
      </c>
      <c r="DA166" s="130" t="s">
        <v>1894</v>
      </c>
    </row>
    <row r="167" spans="1:105" ht="12" customHeight="1" x14ac:dyDescent="0.25">
      <c r="A167" s="97" t="s">
        <v>124</v>
      </c>
      <c r="B167" s="98">
        <v>0.19077017525832854</v>
      </c>
      <c r="C167" s="98">
        <v>0.18206144243347916</v>
      </c>
      <c r="D167" s="98">
        <v>0.15205795850810969</v>
      </c>
      <c r="E167" s="98">
        <v>0.13207942482840632</v>
      </c>
      <c r="F167" s="98">
        <v>0.11085480235685254</v>
      </c>
      <c r="G167" s="98">
        <v>0.10409005901105732</v>
      </c>
      <c r="H167" s="98">
        <v>0.10199064738233544</v>
      </c>
      <c r="I167" s="98">
        <v>9.9937325623188536E-2</v>
      </c>
      <c r="J167" s="98">
        <v>0.10379677384994637</v>
      </c>
      <c r="K167" s="98">
        <v>0.10928630614770403</v>
      </c>
      <c r="L167" s="98">
        <v>0.11083699465916642</v>
      </c>
      <c r="M167" s="98">
        <v>0.1123743531199026</v>
      </c>
      <c r="N167" s="98">
        <v>9.9910002929037289E-2</v>
      </c>
      <c r="O167" s="98">
        <v>8.79833147435337E-2</v>
      </c>
      <c r="P167" s="98">
        <v>8.360394017698243E-2</v>
      </c>
      <c r="Q167" s="98">
        <v>7.123956989939384E-2</v>
      </c>
      <c r="R167" s="98">
        <v>5.4869220395850786E-2</v>
      </c>
      <c r="S167" s="98">
        <v>4.8914545701132586E-2</v>
      </c>
      <c r="T167" s="98">
        <v>4.5507332588849952E-2</v>
      </c>
      <c r="U167" s="98">
        <v>4.4564267578641355E-2</v>
      </c>
      <c r="V167" s="98">
        <v>4.6962313196880705E-2</v>
      </c>
      <c r="W167" s="98">
        <v>5.105924003083917E-2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7.8387134672495886E-5</v>
      </c>
      <c r="M168" s="98">
        <v>8.1859562865476711E-5</v>
      </c>
      <c r="N168" s="98">
        <v>7.8746866712858595E-5</v>
      </c>
      <c r="O168" s="98">
        <v>7.5579106248497673E-5</v>
      </c>
      <c r="P168" s="98">
        <v>7.6938867678643264E-5</v>
      </c>
      <c r="Q168" s="98">
        <v>7.7397582131115452E-5</v>
      </c>
      <c r="R168" s="98">
        <v>7.2443647475763472E-5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2.6792589699389184E-5</v>
      </c>
      <c r="M169" s="101">
        <v>2.7360996332493971E-5</v>
      </c>
      <c r="N169" s="101">
        <v>2.4746034848684664E-5</v>
      </c>
      <c r="O169" s="101">
        <v>2.4735838579329277E-5</v>
      </c>
      <c r="P169" s="101">
        <v>2.5885262263009561E-5</v>
      </c>
      <c r="Q169" s="101">
        <v>2.3806915690918848E-5</v>
      </c>
      <c r="R169" s="101">
        <v>2.3688122756500715E-5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5.1594544973106702E-5</v>
      </c>
      <c r="M170" s="104">
        <v>5.4498566532982743E-5</v>
      </c>
      <c r="N170" s="104">
        <v>5.4000831864173931E-5</v>
      </c>
      <c r="O170" s="104">
        <v>5.08432676691684E-5</v>
      </c>
      <c r="P170" s="104">
        <v>5.1053605415633709E-5</v>
      </c>
      <c r="Q170" s="104">
        <v>5.3590666440196601E-5</v>
      </c>
      <c r="R170" s="104">
        <v>4.8755524719262754E-5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26.665037500072582</v>
      </c>
      <c r="C171" s="101">
        <v>23.569924927840088</v>
      </c>
      <c r="D171" s="101">
        <v>24.511514903155195</v>
      </c>
      <c r="E171" s="101">
        <v>20.521821346289428</v>
      </c>
      <c r="F171" s="101">
        <v>17.035500055073367</v>
      </c>
      <c r="G171" s="101">
        <v>17.032769345199274</v>
      </c>
      <c r="H171" s="101">
        <v>17.281942500170427</v>
      </c>
      <c r="I171" s="101">
        <v>17.472456658787941</v>
      </c>
      <c r="J171" s="101">
        <v>21.132377024768203</v>
      </c>
      <c r="K171" s="101">
        <v>23.203407485843027</v>
      </c>
      <c r="L171" s="101">
        <v>23.389952028934879</v>
      </c>
      <c r="M171" s="101">
        <v>24.096832054267946</v>
      </c>
      <c r="N171" s="101">
        <v>21.655977763143188</v>
      </c>
      <c r="O171" s="101">
        <v>20.066541598786447</v>
      </c>
      <c r="P171" s="101">
        <v>19.613764084379046</v>
      </c>
      <c r="Q171" s="101">
        <v>17.811823252117726</v>
      </c>
      <c r="R171" s="101">
        <v>17.259906821505318</v>
      </c>
      <c r="S171" s="101">
        <v>17.812639251328413</v>
      </c>
      <c r="T171" s="101">
        <v>18.218455488919869</v>
      </c>
      <c r="U171" s="101">
        <v>18.44088376355387</v>
      </c>
      <c r="V171" s="101">
        <v>19.437779687210071</v>
      </c>
      <c r="W171" s="101">
        <v>21.059676210812047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1.4358787564141893</v>
      </c>
      <c r="M172" s="104">
        <v>1.7400727491913019</v>
      </c>
      <c r="N172" s="104">
        <v>1.7176072746514235</v>
      </c>
      <c r="O172" s="104">
        <v>1.8991864325390786</v>
      </c>
      <c r="P172" s="104">
        <v>2.0013493907544908</v>
      </c>
      <c r="Q172" s="104">
        <v>1.8680880447143675</v>
      </c>
      <c r="R172" s="104">
        <v>1.9157181399935952</v>
      </c>
      <c r="S172" s="104">
        <v>2.0244164903226993</v>
      </c>
      <c r="T172" s="104">
        <v>1.9859122036049395</v>
      </c>
      <c r="U172" s="104">
        <v>2.0962915617327615</v>
      </c>
      <c r="V172" s="104">
        <v>2.186310287319325</v>
      </c>
      <c r="W172" s="104">
        <v>2.354717592845299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0.49714523085630236</v>
      </c>
      <c r="M173" s="98">
        <v>0.58416390707092758</v>
      </c>
      <c r="N173" s="98">
        <v>0.53894054224173427</v>
      </c>
      <c r="O173" s="98">
        <v>0.62038557866788224</v>
      </c>
      <c r="P173" s="98">
        <v>0.67174203146272815</v>
      </c>
      <c r="Q173" s="98">
        <v>0.57706311984873315</v>
      </c>
      <c r="R173" s="98">
        <v>0.63331427711342303</v>
      </c>
      <c r="S173" s="98">
        <v>0.71014904655915467</v>
      </c>
      <c r="T173" s="98">
        <v>0.64823678723745992</v>
      </c>
      <c r="U173" s="98">
        <v>0.67399838957747493</v>
      </c>
      <c r="V173" s="98">
        <v>0.71058172570739653</v>
      </c>
      <c r="W173" s="98">
        <v>0.77175860778002559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0.93873352555788692</v>
      </c>
      <c r="M174" s="33">
        <v>1.1559088421203745</v>
      </c>
      <c r="N174" s="33">
        <v>1.1786667324096893</v>
      </c>
      <c r="O174" s="33">
        <v>1.2788008538711964</v>
      </c>
      <c r="P174" s="33">
        <v>1.3296073592917628</v>
      </c>
      <c r="Q174" s="33">
        <v>1.2910249248656345</v>
      </c>
      <c r="R174" s="33">
        <v>1.2824038628801722</v>
      </c>
      <c r="S174" s="33">
        <v>1.3142674437635447</v>
      </c>
      <c r="T174" s="33">
        <v>1.3376754163674796</v>
      </c>
      <c r="U174" s="33">
        <v>1.4222931721552867</v>
      </c>
      <c r="V174" s="33">
        <v>1.4757285616119284</v>
      </c>
      <c r="W174" s="33">
        <v>1.5829589850652734</v>
      </c>
      <c r="DA174" s="60" t="s">
        <v>1902</v>
      </c>
    </row>
    <row r="175" spans="1:105" ht="12" customHeight="1" x14ac:dyDescent="0.25">
      <c r="A175" s="121" t="s">
        <v>54</v>
      </c>
      <c r="B175" s="122">
        <v>17.205935812808292</v>
      </c>
      <c r="C175" s="122">
        <v>16.560737799505418</v>
      </c>
      <c r="D175" s="122">
        <v>14.963479537184526</v>
      </c>
      <c r="E175" s="122">
        <v>13.25482089102184</v>
      </c>
      <c r="F175" s="122">
        <v>11.87939697275057</v>
      </c>
      <c r="G175" s="122">
        <v>11.291208963656668</v>
      </c>
      <c r="H175" s="122">
        <v>11.367838193656853</v>
      </c>
      <c r="I175" s="122">
        <v>11.933193133683504</v>
      </c>
      <c r="J175" s="122">
        <v>13.10751805176873</v>
      </c>
      <c r="K175" s="122">
        <v>14.131105564128251</v>
      </c>
      <c r="L175" s="122">
        <v>14.214330074266893</v>
      </c>
      <c r="M175" s="122">
        <v>15.200286517444692</v>
      </c>
      <c r="N175" s="122">
        <v>13.807885600799954</v>
      </c>
      <c r="O175" s="122">
        <v>12.873415024931266</v>
      </c>
      <c r="P175" s="122">
        <v>12.366030823430329</v>
      </c>
      <c r="Q175" s="122">
        <v>12.831903342684411</v>
      </c>
      <c r="R175" s="122">
        <v>12.030499443081709</v>
      </c>
      <c r="S175" s="122">
        <v>12.13129628324819</v>
      </c>
      <c r="T175" s="122">
        <v>12.050281101789787</v>
      </c>
      <c r="U175" s="122">
        <v>12.216371300283731</v>
      </c>
      <c r="V175" s="122">
        <v>12.868284057116242</v>
      </c>
      <c r="W175" s="122">
        <v>13.91613076384648</v>
      </c>
      <c r="DA175" s="130" t="s">
        <v>1903</v>
      </c>
    </row>
    <row r="176" spans="1:105" ht="12" customHeight="1" x14ac:dyDescent="0.25">
      <c r="A176" s="97" t="s">
        <v>50</v>
      </c>
      <c r="B176" s="98">
        <v>1.0812670253210332</v>
      </c>
      <c r="C176" s="98">
        <v>1.1974011807111227</v>
      </c>
      <c r="D176" s="98">
        <v>1.3150697469241293</v>
      </c>
      <c r="E176" s="98">
        <v>1.4462526152920634</v>
      </c>
      <c r="F176" s="98">
        <v>1.4040083538209289</v>
      </c>
      <c r="G176" s="98">
        <v>1.3876720660569348</v>
      </c>
      <c r="H176" s="98">
        <v>1.4938281901909349</v>
      </c>
      <c r="I176" s="98">
        <v>1.4090754573212689</v>
      </c>
      <c r="J176" s="98">
        <v>1.434958622544277</v>
      </c>
      <c r="K176" s="98">
        <v>1.7426491735805747</v>
      </c>
      <c r="L176" s="98">
        <v>1.5742366445930756</v>
      </c>
      <c r="M176" s="98">
        <v>2.0377776700077694</v>
      </c>
      <c r="N176" s="98">
        <v>1.7989938694195822</v>
      </c>
      <c r="O176" s="98">
        <v>1.7026147064277755</v>
      </c>
      <c r="P176" s="98">
        <v>1.5518594392016094</v>
      </c>
      <c r="Q176" s="98">
        <v>2.0340251631178261</v>
      </c>
      <c r="R176" s="98">
        <v>1.5538543314713544</v>
      </c>
      <c r="S176" s="98">
        <v>1.3415648215750242</v>
      </c>
      <c r="T176" s="98">
        <v>1.2132014973835383</v>
      </c>
      <c r="U176" s="98">
        <v>1.1044291935200345</v>
      </c>
      <c r="V176" s="98">
        <v>1.1422509790727513</v>
      </c>
      <c r="W176" s="98">
        <v>1.2213750649561088</v>
      </c>
      <c r="DA176" s="63" t="s">
        <v>1904</v>
      </c>
    </row>
    <row r="177" spans="1:105" ht="12" customHeight="1" x14ac:dyDescent="0.25">
      <c r="A177" s="109" t="s">
        <v>120</v>
      </c>
      <c r="B177" s="33">
        <v>16.124668787487259</v>
      </c>
      <c r="C177" s="33">
        <v>15.363336618794294</v>
      </c>
      <c r="D177" s="33">
        <v>13.648409790260397</v>
      </c>
      <c r="E177" s="33">
        <v>11.808568275729776</v>
      </c>
      <c r="F177" s="33">
        <v>10.475388618929641</v>
      </c>
      <c r="G177" s="33">
        <v>9.903536897599734</v>
      </c>
      <c r="H177" s="33">
        <v>9.8740100034659175</v>
      </c>
      <c r="I177" s="33">
        <v>10.524117676362236</v>
      </c>
      <c r="J177" s="33">
        <v>11.672559429224453</v>
      </c>
      <c r="K177" s="33">
        <v>12.388456390547677</v>
      </c>
      <c r="L177" s="33">
        <v>12.640093429673819</v>
      </c>
      <c r="M177" s="33">
        <v>13.162508847436921</v>
      </c>
      <c r="N177" s="33">
        <v>12.008891731380372</v>
      </c>
      <c r="O177" s="33">
        <v>11.17080031850349</v>
      </c>
      <c r="P177" s="33">
        <v>10.81417138422872</v>
      </c>
      <c r="Q177" s="33">
        <v>10.797878179566585</v>
      </c>
      <c r="R177" s="33">
        <v>10.476645111610354</v>
      </c>
      <c r="S177" s="33">
        <v>10.789731461673165</v>
      </c>
      <c r="T177" s="33">
        <v>10.837079604406249</v>
      </c>
      <c r="U177" s="33">
        <v>11.111942106763696</v>
      </c>
      <c r="V177" s="33">
        <v>11.726033078043491</v>
      </c>
      <c r="W177" s="33">
        <v>12.694755698890372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0.55006843864927202</v>
      </c>
      <c r="C3" s="119">
        <f>IF(RES_hhdet_tes!C3=0,"",RES_hhdet_tes!C3/RES_hhdet_fec!C3)</f>
        <v>0.5579075846070719</v>
      </c>
      <c r="D3" s="119">
        <f>IF(RES_hhdet_tes!D3=0,"",RES_hhdet_tes!D3/RES_hhdet_fec!D3)</f>
        <v>0.55231820188416447</v>
      </c>
      <c r="E3" s="119">
        <f>IF(RES_hhdet_tes!E3=0,"",RES_hhdet_tes!E3/RES_hhdet_fec!E3)</f>
        <v>0.55435626682967742</v>
      </c>
      <c r="F3" s="119">
        <f>IF(RES_hhdet_tes!F3=0,"",RES_hhdet_tes!F3/RES_hhdet_fec!F3)</f>
        <v>0.56100330659808151</v>
      </c>
      <c r="G3" s="119">
        <f>IF(RES_hhdet_tes!G3=0,"",RES_hhdet_tes!G3/RES_hhdet_fec!G3)</f>
        <v>0.56589032169273579</v>
      </c>
      <c r="H3" s="119">
        <f>IF(RES_hhdet_tes!H3=0,"",RES_hhdet_tes!H3/RES_hhdet_fec!H3)</f>
        <v>0.5680833736241363</v>
      </c>
      <c r="I3" s="119">
        <f>IF(RES_hhdet_tes!I3=0,"",RES_hhdet_tes!I3/RES_hhdet_fec!I3)</f>
        <v>0.57394198179567257</v>
      </c>
      <c r="J3" s="119">
        <f>IF(RES_hhdet_tes!J3=0,"",RES_hhdet_tes!J3/RES_hhdet_fec!J3)</f>
        <v>0.57406156773398942</v>
      </c>
      <c r="K3" s="119">
        <f>IF(RES_hhdet_tes!K3=0,"",RES_hhdet_tes!K3/RES_hhdet_fec!K3)</f>
        <v>0.58077481272947606</v>
      </c>
      <c r="L3" s="119">
        <f>IF(RES_hhdet_tes!L3=0,"",RES_hhdet_tes!L3/RES_hhdet_fec!L3)</f>
        <v>0.58747553359992444</v>
      </c>
      <c r="M3" s="119">
        <f>IF(RES_hhdet_tes!M3=0,"",RES_hhdet_tes!M3/RES_hhdet_fec!M3)</f>
        <v>0.59455536150807531</v>
      </c>
      <c r="N3" s="119">
        <f>IF(RES_hhdet_tes!N3=0,"",RES_hhdet_tes!N3/RES_hhdet_fec!N3)</f>
        <v>0.61112752970541195</v>
      </c>
      <c r="O3" s="119">
        <f>IF(RES_hhdet_tes!O3=0,"",RES_hhdet_tes!O3/RES_hhdet_fec!O3)</f>
        <v>0.61617599716120697</v>
      </c>
      <c r="P3" s="119">
        <f>IF(RES_hhdet_tes!P3=0,"",RES_hhdet_tes!P3/RES_hhdet_fec!P3)</f>
        <v>0.62119034258738204</v>
      </c>
      <c r="Q3" s="119">
        <f>IF(RES_hhdet_tes!Q3=0,"",RES_hhdet_tes!Q3/RES_hhdet_fec!Q3)</f>
        <v>0.62941658542804324</v>
      </c>
      <c r="R3" s="119">
        <f>IF(RES_hhdet_tes!R3=0,"",RES_hhdet_tes!R3/RES_hhdet_fec!R3)</f>
        <v>0.63452649485673673</v>
      </c>
      <c r="S3" s="119">
        <f>IF(RES_hhdet_tes!S3=0,"",RES_hhdet_tes!S3/RES_hhdet_fec!S3)</f>
        <v>0.64343655695921254</v>
      </c>
      <c r="T3" s="119">
        <f>IF(RES_hhdet_tes!T3=0,"",RES_hhdet_tes!T3/RES_hhdet_fec!T3)</f>
        <v>0.65268962456314705</v>
      </c>
      <c r="U3" s="119">
        <f>IF(RES_hhdet_tes!U3=0,"",RES_hhdet_tes!U3/RES_hhdet_fec!U3)</f>
        <v>0.66137839833866219</v>
      </c>
      <c r="V3" s="119">
        <f>IF(RES_hhdet_tes!V3=0,"",RES_hhdet_tes!V3/RES_hhdet_fec!V3)</f>
        <v>0.67319002484762236</v>
      </c>
      <c r="W3" s="119">
        <f>IF(RES_hhdet_tes!W3=0,"",RES_hhdet_tes!W3/RES_hhdet_fec!W3)</f>
        <v>0.67548737095513633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0.53429872532414568</v>
      </c>
      <c r="C4" s="124">
        <f>IF(RES_hhdet_tes!C4=0,"",RES_hhdet_tes!C4/RES_hhdet_fec!C4)</f>
        <v>0.53634144196972244</v>
      </c>
      <c r="D4" s="124">
        <f>IF(RES_hhdet_tes!D4=0,"",RES_hhdet_tes!D4/RES_hhdet_fec!D4)</f>
        <v>0.53894928737782377</v>
      </c>
      <c r="E4" s="124">
        <f>IF(RES_hhdet_tes!E4=0,"",RES_hhdet_tes!E4/RES_hhdet_fec!E4)</f>
        <v>0.5422573699461446</v>
      </c>
      <c r="F4" s="124">
        <f>IF(RES_hhdet_tes!F4=0,"",RES_hhdet_tes!F4/RES_hhdet_fec!F4)</f>
        <v>0.54604468679036411</v>
      </c>
      <c r="G4" s="124">
        <f>IF(RES_hhdet_tes!G4=0,"",RES_hhdet_tes!G4/RES_hhdet_fec!G4)</f>
        <v>0.5495411842114124</v>
      </c>
      <c r="H4" s="124">
        <f>IF(RES_hhdet_tes!H4=0,"",RES_hhdet_tes!H4/RES_hhdet_fec!H4)</f>
        <v>0.55184849240538825</v>
      </c>
      <c r="I4" s="124">
        <f>IF(RES_hhdet_tes!I4=0,"",RES_hhdet_tes!I4/RES_hhdet_fec!I4)</f>
        <v>0.55360615379756484</v>
      </c>
      <c r="J4" s="124">
        <f>IF(RES_hhdet_tes!J4=0,"",RES_hhdet_tes!J4/RES_hhdet_fec!J4)</f>
        <v>0.55556058832047639</v>
      </c>
      <c r="K4" s="124">
        <f>IF(RES_hhdet_tes!K4=0,"",RES_hhdet_tes!K4/RES_hhdet_fec!K4)</f>
        <v>0.55930396577298191</v>
      </c>
      <c r="L4" s="124">
        <f>IF(RES_hhdet_tes!L4=0,"",RES_hhdet_tes!L4/RES_hhdet_fec!L4)</f>
        <v>0.56827907723916993</v>
      </c>
      <c r="M4" s="124">
        <f>IF(RES_hhdet_tes!M4=0,"",RES_hhdet_tes!M4/RES_hhdet_fec!M4)</f>
        <v>0.57921857956200484</v>
      </c>
      <c r="N4" s="124">
        <f>IF(RES_hhdet_tes!N4=0,"",RES_hhdet_tes!N4/RES_hhdet_fec!N4)</f>
        <v>0.59031501202221304</v>
      </c>
      <c r="O4" s="124">
        <f>IF(RES_hhdet_tes!O4=0,"",RES_hhdet_tes!O4/RES_hhdet_fec!O4)</f>
        <v>0.59943567736959646</v>
      </c>
      <c r="P4" s="124">
        <f>IF(RES_hhdet_tes!P4=0,"",RES_hhdet_tes!P4/RES_hhdet_fec!P4)</f>
        <v>0.60067859758891862</v>
      </c>
      <c r="Q4" s="124">
        <f>IF(RES_hhdet_tes!Q4=0,"",RES_hhdet_tes!Q4/RES_hhdet_fec!Q4)</f>
        <v>0.60257482480859781</v>
      </c>
      <c r="R4" s="124">
        <f>IF(RES_hhdet_tes!R4=0,"",RES_hhdet_tes!R4/RES_hhdet_fec!R4)</f>
        <v>0.60834692651881295</v>
      </c>
      <c r="S4" s="124">
        <f>IF(RES_hhdet_tes!S4=0,"",RES_hhdet_tes!S4/RES_hhdet_fec!S4)</f>
        <v>0.61578981511131314</v>
      </c>
      <c r="T4" s="124">
        <f>IF(RES_hhdet_tes!T4=0,"",RES_hhdet_tes!T4/RES_hhdet_fec!T4)</f>
        <v>0.61965087468871149</v>
      </c>
      <c r="U4" s="124">
        <f>IF(RES_hhdet_tes!U4=0,"",RES_hhdet_tes!U4/RES_hhdet_fec!U4)</f>
        <v>0.62418676932366834</v>
      </c>
      <c r="V4" s="124">
        <f>IF(RES_hhdet_tes!V4=0,"",RES_hhdet_tes!V4/RES_hhdet_fec!V4)</f>
        <v>0.63349951052027231</v>
      </c>
      <c r="W4" s="124">
        <f>IF(RES_hhdet_tes!W4=0,"",RES_hhdet_tes!W4/RES_hhdet_fec!W4)</f>
        <v>0.64272500970688806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0.53200373388018218</v>
      </c>
      <c r="C5" s="111">
        <f>IF(RES_hhdet_tes!C5=0,"",RES_hhdet_tes!C5/RES_hhdet_fec!C5)</f>
        <v>0.53409923112500624</v>
      </c>
      <c r="D5" s="111">
        <f>IF(RES_hhdet_tes!D5=0,"",RES_hhdet_tes!D5/RES_hhdet_fec!D5)</f>
        <v>0.53672161255261708</v>
      </c>
      <c r="E5" s="111">
        <f>IF(RES_hhdet_tes!E5=0,"",RES_hhdet_tes!E5/RES_hhdet_fec!E5)</f>
        <v>0.54006170112283736</v>
      </c>
      <c r="F5" s="111">
        <f>IF(RES_hhdet_tes!F5=0,"",RES_hhdet_tes!F5/RES_hhdet_fec!F5)</f>
        <v>0.54388003857339173</v>
      </c>
      <c r="G5" s="111">
        <f>IF(RES_hhdet_tes!G5=0,"",RES_hhdet_tes!G5/RES_hhdet_fec!G5)</f>
        <v>0.54741823092411057</v>
      </c>
      <c r="H5" s="111">
        <f>IF(RES_hhdet_tes!H5=0,"",RES_hhdet_tes!H5/RES_hhdet_fec!H5)</f>
        <v>0.54974727203291973</v>
      </c>
      <c r="I5" s="111">
        <f>IF(RES_hhdet_tes!I5=0,"",RES_hhdet_tes!I5/RES_hhdet_fec!I5)</f>
        <v>0.55154736662229131</v>
      </c>
      <c r="J5" s="111">
        <f>IF(RES_hhdet_tes!J5=0,"",RES_hhdet_tes!J5/RES_hhdet_fec!J5)</f>
        <v>0.55351258289542327</v>
      </c>
      <c r="K5" s="111">
        <f>IF(RES_hhdet_tes!K5=0,"",RES_hhdet_tes!K5/RES_hhdet_fec!K5)</f>
        <v>0.5572833120456917</v>
      </c>
      <c r="L5" s="111">
        <f>IF(RES_hhdet_tes!L5=0,"",RES_hhdet_tes!L5/RES_hhdet_fec!L5)</f>
        <v>0.56627151507649065</v>
      </c>
      <c r="M5" s="111">
        <f>IF(RES_hhdet_tes!M5=0,"",RES_hhdet_tes!M5/RES_hhdet_fec!M5)</f>
        <v>0.5772318077497921</v>
      </c>
      <c r="N5" s="111">
        <f>IF(RES_hhdet_tes!N5=0,"",RES_hhdet_tes!N5/RES_hhdet_fec!N5)</f>
        <v>0.58839997732665272</v>
      </c>
      <c r="O5" s="111">
        <f>IF(RES_hhdet_tes!O5=0,"",RES_hhdet_tes!O5/RES_hhdet_fec!O5)</f>
        <v>0.59753031732534689</v>
      </c>
      <c r="P5" s="111">
        <f>IF(RES_hhdet_tes!P5=0,"",RES_hhdet_tes!P5/RES_hhdet_fec!P5)</f>
        <v>0.59880113801276069</v>
      </c>
      <c r="Q5" s="111">
        <f>IF(RES_hhdet_tes!Q5=0,"",RES_hhdet_tes!Q5/RES_hhdet_fec!Q5)</f>
        <v>0.60070559163408754</v>
      </c>
      <c r="R5" s="111">
        <f>IF(RES_hhdet_tes!R5=0,"",RES_hhdet_tes!R5/RES_hhdet_fec!R5)</f>
        <v>0.60650036218465553</v>
      </c>
      <c r="S5" s="111">
        <f>IF(RES_hhdet_tes!S5=0,"",RES_hhdet_tes!S5/RES_hhdet_fec!S5)</f>
        <v>0.6139538379641063</v>
      </c>
      <c r="T5" s="111">
        <f>IF(RES_hhdet_tes!T5=0,"",RES_hhdet_tes!T5/RES_hhdet_fec!T5)</f>
        <v>0.61783230792856669</v>
      </c>
      <c r="U5" s="111">
        <f>IF(RES_hhdet_tes!U5=0,"",RES_hhdet_tes!U5/RES_hhdet_fec!U5)</f>
        <v>0.6223848907877445</v>
      </c>
      <c r="V5" s="111">
        <f>IF(RES_hhdet_tes!V5=0,"",RES_hhdet_tes!V5/RES_hhdet_fec!V5)</f>
        <v>0.63170873493613122</v>
      </c>
      <c r="W5" s="111">
        <f>IF(RES_hhdet_tes!W5=0,"",RES_hhdet_tes!W5/RES_hhdet_fec!W5)</f>
        <v>0.64094829979569257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1.6278268451584426</v>
      </c>
      <c r="C7" s="124">
        <f>IF(RES_hhdet_tes!C7=0,"",RES_hhdet_tes!C7/RES_hhdet_fec!C7)</f>
        <v>1.7635110526058166</v>
      </c>
      <c r="D7" s="124">
        <f>IF(RES_hhdet_tes!D7=0,"",RES_hhdet_tes!D7/RES_hhdet_fec!D7)</f>
        <v>1.9047939013468695</v>
      </c>
      <c r="E7" s="124">
        <f>IF(RES_hhdet_tes!E7=0,"",RES_hhdet_tes!E7/RES_hhdet_fec!E7)</f>
        <v>2.0123165508742575</v>
      </c>
      <c r="F7" s="124">
        <f>IF(RES_hhdet_tes!F7=0,"",RES_hhdet_tes!F7/RES_hhdet_fec!F7)</f>
        <v>2.1060049880631433</v>
      </c>
      <c r="G7" s="124">
        <f>IF(RES_hhdet_tes!G7=0,"",RES_hhdet_tes!G7/RES_hhdet_fec!G7)</f>
        <v>2.1845098456477094</v>
      </c>
      <c r="H7" s="124">
        <f>IF(RES_hhdet_tes!H7=0,"",RES_hhdet_tes!H7/RES_hhdet_fec!H7)</f>
        <v>2.2510321154164963</v>
      </c>
      <c r="I7" s="124">
        <f>IF(RES_hhdet_tes!I7=0,"",RES_hhdet_tes!I7/RES_hhdet_fec!I7)</f>
        <v>2.2854276279003618</v>
      </c>
      <c r="J7" s="124">
        <f>IF(RES_hhdet_tes!J7=0,"",RES_hhdet_tes!J7/RES_hhdet_fec!J7)</f>
        <v>2.3081604913180622</v>
      </c>
      <c r="K7" s="124">
        <f>IF(RES_hhdet_tes!K7=0,"",RES_hhdet_tes!K7/RES_hhdet_fec!K7)</f>
        <v>2.3586874682229446</v>
      </c>
      <c r="L7" s="124">
        <f>IF(RES_hhdet_tes!L7=0,"",RES_hhdet_tes!L7/RES_hhdet_fec!L7)</f>
        <v>2.4652225225747526</v>
      </c>
      <c r="M7" s="124">
        <f>IF(RES_hhdet_tes!M7=0,"",RES_hhdet_tes!M7/RES_hhdet_fec!M7)</f>
        <v>2.5908554371664998</v>
      </c>
      <c r="N7" s="124">
        <f>IF(RES_hhdet_tes!N7=0,"",RES_hhdet_tes!N7/RES_hhdet_fec!N7)</f>
        <v>2.7155204019493659</v>
      </c>
      <c r="O7" s="124">
        <f>IF(RES_hhdet_tes!O7=0,"",RES_hhdet_tes!O7/RES_hhdet_fec!O7)</f>
        <v>2.8093394163331458</v>
      </c>
      <c r="P7" s="124">
        <f>IF(RES_hhdet_tes!P7=0,"",RES_hhdet_tes!P7/RES_hhdet_fec!P7)</f>
        <v>2.8641218492541451</v>
      </c>
      <c r="Q7" s="124">
        <f>IF(RES_hhdet_tes!Q7=0,"",RES_hhdet_tes!Q7/RES_hhdet_fec!Q7)</f>
        <v>2.879824382019164</v>
      </c>
      <c r="R7" s="124">
        <f>IF(RES_hhdet_tes!R7=0,"",RES_hhdet_tes!R7/RES_hhdet_fec!R7)</f>
        <v>2.9409971094125629</v>
      </c>
      <c r="S7" s="124">
        <f>IF(RES_hhdet_tes!S7=0,"",RES_hhdet_tes!S7/RES_hhdet_fec!S7)</f>
        <v>3.0388892722646728</v>
      </c>
      <c r="T7" s="124">
        <f>IF(RES_hhdet_tes!T7=0,"",RES_hhdet_tes!T7/RES_hhdet_fec!T7)</f>
        <v>3.1260248625340092</v>
      </c>
      <c r="U7" s="124">
        <f>IF(RES_hhdet_tes!U7=0,"",RES_hhdet_tes!U7/RES_hhdet_fec!U7)</f>
        <v>3.2238522115902692</v>
      </c>
      <c r="V7" s="124">
        <f>IF(RES_hhdet_tes!V7=0,"",RES_hhdet_tes!V7/RES_hhdet_fec!V7)</f>
        <v>3.3465758611529584</v>
      </c>
      <c r="W7" s="124">
        <f>IF(RES_hhdet_tes!W7=0,"",RES_hhdet_tes!W7/RES_hhdet_fec!W7)</f>
        <v>3.4333589567778198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1.6278268451584426</v>
      </c>
      <c r="C8" s="111">
        <f>IF(RES_hhdet_tes!C8=0,"",RES_hhdet_tes!C8/RES_hhdet_fec!C8)</f>
        <v>1.7635110526058166</v>
      </c>
      <c r="D8" s="111">
        <f>IF(RES_hhdet_tes!D8=0,"",RES_hhdet_tes!D8/RES_hhdet_fec!D8)</f>
        <v>1.9047939013468695</v>
      </c>
      <c r="E8" s="111">
        <f>IF(RES_hhdet_tes!E8=0,"",RES_hhdet_tes!E8/RES_hhdet_fec!E8)</f>
        <v>2.0123165508742575</v>
      </c>
      <c r="F8" s="111">
        <f>IF(RES_hhdet_tes!F8=0,"",RES_hhdet_tes!F8/RES_hhdet_fec!F8)</f>
        <v>2.1060049880631433</v>
      </c>
      <c r="G8" s="111">
        <f>IF(RES_hhdet_tes!G8=0,"",RES_hhdet_tes!G8/RES_hhdet_fec!G8)</f>
        <v>2.1845098456477094</v>
      </c>
      <c r="H8" s="111">
        <f>IF(RES_hhdet_tes!H8=0,"",RES_hhdet_tes!H8/RES_hhdet_fec!H8)</f>
        <v>2.2510321154164963</v>
      </c>
      <c r="I8" s="111">
        <f>IF(RES_hhdet_tes!I8=0,"",RES_hhdet_tes!I8/RES_hhdet_fec!I8)</f>
        <v>2.2854276279003618</v>
      </c>
      <c r="J8" s="111">
        <f>IF(RES_hhdet_tes!J8=0,"",RES_hhdet_tes!J8/RES_hhdet_fec!J8)</f>
        <v>2.3081604913180622</v>
      </c>
      <c r="K8" s="111">
        <f>IF(RES_hhdet_tes!K8=0,"",RES_hhdet_tes!K8/RES_hhdet_fec!K8)</f>
        <v>2.3586874682229446</v>
      </c>
      <c r="L8" s="111">
        <f>IF(RES_hhdet_tes!L8=0,"",RES_hhdet_tes!L8/RES_hhdet_fec!L8)</f>
        <v>2.4652225225747526</v>
      </c>
      <c r="M8" s="111">
        <f>IF(RES_hhdet_tes!M8=0,"",RES_hhdet_tes!M8/RES_hhdet_fec!M8)</f>
        <v>2.5908554371664998</v>
      </c>
      <c r="N8" s="111">
        <f>IF(RES_hhdet_tes!N8=0,"",RES_hhdet_tes!N8/RES_hhdet_fec!N8)</f>
        <v>2.7155204019493659</v>
      </c>
      <c r="O8" s="111">
        <f>IF(RES_hhdet_tes!O8=0,"",RES_hhdet_tes!O8/RES_hhdet_fec!O8)</f>
        <v>2.8093394163331458</v>
      </c>
      <c r="P8" s="111">
        <f>IF(RES_hhdet_tes!P8=0,"",RES_hhdet_tes!P8/RES_hhdet_fec!P8)</f>
        <v>2.8641218492541451</v>
      </c>
      <c r="Q8" s="111">
        <f>IF(RES_hhdet_tes!Q8=0,"",RES_hhdet_tes!Q8/RES_hhdet_fec!Q8)</f>
        <v>2.879824382019164</v>
      </c>
      <c r="R8" s="111">
        <f>IF(RES_hhdet_tes!R8=0,"",RES_hhdet_tes!R8/RES_hhdet_fec!R8)</f>
        <v>2.9409971094125629</v>
      </c>
      <c r="S8" s="111">
        <f>IF(RES_hhdet_tes!S8=0,"",RES_hhdet_tes!S8/RES_hhdet_fec!S8)</f>
        <v>3.0388892722646728</v>
      </c>
      <c r="T8" s="111">
        <f>IF(RES_hhdet_tes!T8=0,"",RES_hhdet_tes!T8/RES_hhdet_fec!T8)</f>
        <v>3.1260248625340092</v>
      </c>
      <c r="U8" s="111">
        <f>IF(RES_hhdet_tes!U8=0,"",RES_hhdet_tes!U8/RES_hhdet_fec!U8)</f>
        <v>3.2238522115902692</v>
      </c>
      <c r="V8" s="111">
        <f>IF(RES_hhdet_tes!V8=0,"",RES_hhdet_tes!V8/RES_hhdet_fec!V8)</f>
        <v>3.3465758611529584</v>
      </c>
      <c r="W8" s="111">
        <f>IF(RES_hhdet_tes!W8=0,"",RES_hhdet_tes!W8/RES_hhdet_fec!W8)</f>
        <v>3.4333589567778198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0.55347756677762427</v>
      </c>
      <c r="C9" s="124">
        <f>IF(RES_hhdet_tes!C9=0,"",RES_hhdet_tes!C9/RES_hhdet_fec!C9)</f>
        <v>0.55638943410695063</v>
      </c>
      <c r="D9" s="124">
        <f>IF(RES_hhdet_tes!D9=0,"",RES_hhdet_tes!D9/RES_hhdet_fec!D9)</f>
        <v>0.55992482082084627</v>
      </c>
      <c r="E9" s="124">
        <f>IF(RES_hhdet_tes!E9=0,"",RES_hhdet_tes!E9/RES_hhdet_fec!E9)</f>
        <v>0.56379235037195219</v>
      </c>
      <c r="F9" s="124">
        <f>IF(RES_hhdet_tes!F9=0,"",RES_hhdet_tes!F9/RES_hhdet_fec!F9)</f>
        <v>0.56786738613588361</v>
      </c>
      <c r="G9" s="124">
        <f>IF(RES_hhdet_tes!G9=0,"",RES_hhdet_tes!G9/RES_hhdet_fec!G9)</f>
        <v>0.57211335933330021</v>
      </c>
      <c r="H9" s="124">
        <f>IF(RES_hhdet_tes!H9=0,"",RES_hhdet_tes!H9/RES_hhdet_fec!H9)</f>
        <v>0.57665127853843001</v>
      </c>
      <c r="I9" s="124">
        <f>IF(RES_hhdet_tes!I9=0,"",RES_hhdet_tes!I9/RES_hhdet_fec!I9)</f>
        <v>0.57893794588566971</v>
      </c>
      <c r="J9" s="124">
        <f>IF(RES_hhdet_tes!J9=0,"",RES_hhdet_tes!J9/RES_hhdet_fec!J9)</f>
        <v>0.57995591330255991</v>
      </c>
      <c r="K9" s="124">
        <f>IF(RES_hhdet_tes!K9=0,"",RES_hhdet_tes!K9/RES_hhdet_fec!K9)</f>
        <v>0.58184424720132499</v>
      </c>
      <c r="L9" s="124">
        <f>IF(RES_hhdet_tes!L9=0,"",RES_hhdet_tes!L9/RES_hhdet_fec!L9)</f>
        <v>0.59855491941129191</v>
      </c>
      <c r="M9" s="124">
        <f>IF(RES_hhdet_tes!M9=0,"",RES_hhdet_tes!M9/RES_hhdet_fec!M9)</f>
        <v>0.60533583487767562</v>
      </c>
      <c r="N9" s="124">
        <f>IF(RES_hhdet_tes!N9=0,"",RES_hhdet_tes!N9/RES_hhdet_fec!N9)</f>
        <v>0.61209908805745172</v>
      </c>
      <c r="O9" s="124">
        <f>IF(RES_hhdet_tes!O9=0,"",RES_hhdet_tes!O9/RES_hhdet_fec!O9)</f>
        <v>0.61871889832527882</v>
      </c>
      <c r="P9" s="124">
        <f>IF(RES_hhdet_tes!P9=0,"",RES_hhdet_tes!P9/RES_hhdet_fec!P9)</f>
        <v>0.62027566099776221</v>
      </c>
      <c r="Q9" s="124">
        <f>IF(RES_hhdet_tes!Q9=0,"",RES_hhdet_tes!Q9/RES_hhdet_fec!Q9)</f>
        <v>0.62459907016265392</v>
      </c>
      <c r="R9" s="124">
        <f>IF(RES_hhdet_tes!R9=0,"",RES_hhdet_tes!R9/RES_hhdet_fec!R9)</f>
        <v>0.63251507595012746</v>
      </c>
      <c r="S9" s="124">
        <f>IF(RES_hhdet_tes!S9=0,"",RES_hhdet_tes!S9/RES_hhdet_fec!S9)</f>
        <v>0.64432555800999369</v>
      </c>
      <c r="T9" s="124">
        <f>IF(RES_hhdet_tes!T9=0,"",RES_hhdet_tes!T9/RES_hhdet_fec!T9)</f>
        <v>0.65644597091348222</v>
      </c>
      <c r="U9" s="124">
        <f>IF(RES_hhdet_tes!U9=0,"",RES_hhdet_tes!U9/RES_hhdet_fec!U9)</f>
        <v>0.6746832555826725</v>
      </c>
      <c r="V9" s="124">
        <f>IF(RES_hhdet_tes!V9=0,"",RES_hhdet_tes!V9/RES_hhdet_fec!V9)</f>
        <v>0.69005522347088799</v>
      </c>
      <c r="W9" s="124">
        <f>IF(RES_hhdet_tes!W9=0,"",RES_hhdet_tes!W9/RES_hhdet_fec!W9)</f>
        <v>0.69838659330624264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0.5542955914766764</v>
      </c>
      <c r="C10" s="111">
        <f>IF(RES_hhdet_tes!C10=0,"",RES_hhdet_tes!C10/RES_hhdet_fec!C10)</f>
        <v>0.55822851824263231</v>
      </c>
      <c r="D10" s="111">
        <f>IF(RES_hhdet_tes!D10=0,"",RES_hhdet_tes!D10/RES_hhdet_fec!D10)</f>
        <v>0.56698954103571042</v>
      </c>
      <c r="E10" s="111">
        <f>IF(RES_hhdet_tes!E10=0,"",RES_hhdet_tes!E10/RES_hhdet_fec!E10)</f>
        <v>0.5723009748021809</v>
      </c>
      <c r="F10" s="111">
        <f>IF(RES_hhdet_tes!F10=0,"",RES_hhdet_tes!F10/RES_hhdet_fec!F10)</f>
        <v>0.57598632819402173</v>
      </c>
      <c r="G10" s="111">
        <f>IF(RES_hhdet_tes!G10=0,"",RES_hhdet_tes!G10/RES_hhdet_fec!G10)</f>
        <v>0.57930705148411865</v>
      </c>
      <c r="H10" s="111">
        <f>IF(RES_hhdet_tes!H10=0,"",RES_hhdet_tes!H10/RES_hhdet_fec!H10)</f>
        <v>0.58314558021268559</v>
      </c>
      <c r="I10" s="111">
        <f>IF(RES_hhdet_tes!I10=0,"",RES_hhdet_tes!I10/RES_hhdet_fec!I10)</f>
        <v>0.5862088510129152</v>
      </c>
      <c r="J10" s="111">
        <f>IF(RES_hhdet_tes!J10=0,"",RES_hhdet_tes!J10/RES_hhdet_fec!J10)</f>
        <v>0.59090025705647597</v>
      </c>
      <c r="K10" s="111">
        <f>IF(RES_hhdet_tes!K10=0,"",RES_hhdet_tes!K10/RES_hhdet_fec!K10)</f>
        <v>0.59615319242177822</v>
      </c>
      <c r="L10" s="111">
        <f>IF(RES_hhdet_tes!L10=0,"",RES_hhdet_tes!L10/RES_hhdet_fec!L10)</f>
        <v>0.60274715869524564</v>
      </c>
      <c r="M10" s="111">
        <f>IF(RES_hhdet_tes!M10=0,"",RES_hhdet_tes!M10/RES_hhdet_fec!M10)</f>
        <v>0.60908282478560616</v>
      </c>
      <c r="N10" s="111">
        <f>IF(RES_hhdet_tes!N10=0,"",RES_hhdet_tes!N10/RES_hhdet_fec!N10)</f>
        <v>0.61766398919413334</v>
      </c>
      <c r="O10" s="111">
        <f>IF(RES_hhdet_tes!O10=0,"",RES_hhdet_tes!O10/RES_hhdet_fec!O10)</f>
        <v>0.62773925661332663</v>
      </c>
      <c r="P10" s="111">
        <f>IF(RES_hhdet_tes!P10=0,"",RES_hhdet_tes!P10/RES_hhdet_fec!P10)</f>
        <v>0.62895656304842185</v>
      </c>
      <c r="Q10" s="111">
        <f>IF(RES_hhdet_tes!Q10=0,"",RES_hhdet_tes!Q10/RES_hhdet_fec!Q10)</f>
        <v>0.62960907641200092</v>
      </c>
      <c r="R10" s="111">
        <f>IF(RES_hhdet_tes!R10=0,"",RES_hhdet_tes!R10/RES_hhdet_fec!R10)</f>
        <v>0.63171748479603962</v>
      </c>
      <c r="S10" s="111">
        <f>IF(RES_hhdet_tes!S10=0,"",RES_hhdet_tes!S10/RES_hhdet_fec!S10)</f>
        <v>0.63636942693865484</v>
      </c>
      <c r="T10" s="111">
        <f>IF(RES_hhdet_tes!T10=0,"",RES_hhdet_tes!T10/RES_hhdet_fec!T10)</f>
        <v>0.64795402456880979</v>
      </c>
      <c r="U10" s="111">
        <f>IF(RES_hhdet_tes!U10=0,"",RES_hhdet_tes!U10/RES_hhdet_fec!U10)</f>
        <v>0.65818175850771321</v>
      </c>
      <c r="V10" s="111">
        <f>IF(RES_hhdet_tes!V10=0,"",RES_hhdet_tes!V10/RES_hhdet_fec!V10)</f>
        <v>0.66980310365923545</v>
      </c>
      <c r="W10" s="111">
        <f>IF(RES_hhdet_tes!W10=0,"",RES_hhdet_tes!W10/RES_hhdet_fec!W10)</f>
        <v>0.6821925033079006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0.49443746075323897</v>
      </c>
      <c r="C11" s="111">
        <f>IF(RES_hhdet_tes!C11=0,"",RES_hhdet_tes!C11/RES_hhdet_fec!C11)</f>
        <v>0.49632779525482962</v>
      </c>
      <c r="D11" s="111">
        <f>IF(RES_hhdet_tes!D11=0,"",RES_hhdet_tes!D11/RES_hhdet_fec!D11)</f>
        <v>0.49815206972632808</v>
      </c>
      <c r="E11" s="111">
        <f>IF(RES_hhdet_tes!E11=0,"",RES_hhdet_tes!E11/RES_hhdet_fec!E11)</f>
        <v>0.50126527733240911</v>
      </c>
      <c r="F11" s="111">
        <f>IF(RES_hhdet_tes!F11=0,"",RES_hhdet_tes!F11/RES_hhdet_fec!F11)</f>
        <v>0.50524159507489286</v>
      </c>
      <c r="G11" s="111">
        <f>IF(RES_hhdet_tes!G11=0,"",RES_hhdet_tes!G11/RES_hhdet_fec!G11)</f>
        <v>0.5098535689217748</v>
      </c>
      <c r="H11" s="111">
        <f>IF(RES_hhdet_tes!H11=0,"",RES_hhdet_tes!H11/RES_hhdet_fec!H11)</f>
        <v>0.51502299643797878</v>
      </c>
      <c r="I11" s="111">
        <f>IF(RES_hhdet_tes!I11=0,"",RES_hhdet_tes!I11/RES_hhdet_fec!I11)</f>
        <v>0.5175567952699951</v>
      </c>
      <c r="J11" s="111">
        <f>IF(RES_hhdet_tes!J11=0,"",RES_hhdet_tes!J11/RES_hhdet_fec!J11)</f>
        <v>0.51829090545792367</v>
      </c>
      <c r="K11" s="111">
        <f>IF(RES_hhdet_tes!K11=0,"",RES_hhdet_tes!K11/RES_hhdet_fec!K11)</f>
        <v>0.52018117025780097</v>
      </c>
      <c r="L11" s="111">
        <f>IF(RES_hhdet_tes!L11=0,"",RES_hhdet_tes!L11/RES_hhdet_fec!L11)</f>
        <v>0.52371476011082652</v>
      </c>
      <c r="M11" s="111">
        <f>IF(RES_hhdet_tes!M11=0,"",RES_hhdet_tes!M11/RES_hhdet_fec!M11)</f>
        <v>0.53067511243720156</v>
      </c>
      <c r="N11" s="111">
        <f>IF(RES_hhdet_tes!N11=0,"",RES_hhdet_tes!N11/RES_hhdet_fec!N11)</f>
        <v>0.53937035714224413</v>
      </c>
      <c r="O11" s="111">
        <f>IF(RES_hhdet_tes!O11=0,"",RES_hhdet_tes!O11/RES_hhdet_fec!O11)</f>
        <v>0.5483860438120155</v>
      </c>
      <c r="P11" s="111">
        <f>IF(RES_hhdet_tes!P11=0,"",RES_hhdet_tes!P11/RES_hhdet_fec!P11)</f>
        <v>0.55052666445532494</v>
      </c>
      <c r="Q11" s="111">
        <f>IF(RES_hhdet_tes!Q11=0,"",RES_hhdet_tes!Q11/RES_hhdet_fec!Q11)</f>
        <v>0.55311666596122477</v>
      </c>
      <c r="R11" s="111">
        <f>IF(RES_hhdet_tes!R11=0,"",RES_hhdet_tes!R11/RES_hhdet_fec!R11)</f>
        <v>0.55820913565056041</v>
      </c>
      <c r="S11" s="111">
        <f>IF(RES_hhdet_tes!S11=0,"",RES_hhdet_tes!S11/RES_hhdet_fec!S11)</f>
        <v>0.57284891127950843</v>
      </c>
      <c r="T11" s="111">
        <f>IF(RES_hhdet_tes!T11=0,"",RES_hhdet_tes!T11/RES_hhdet_fec!T11)</f>
        <v>0.59676549680387825</v>
      </c>
      <c r="U11" s="111">
        <f>IF(RES_hhdet_tes!U11=0,"",RES_hhdet_tes!U11/RES_hhdet_fec!U11)</f>
        <v>0.64104493385337236</v>
      </c>
      <c r="V11" s="111">
        <f>IF(RES_hhdet_tes!V11=0,"",RES_hhdet_tes!V11/RES_hhdet_fec!V11)</f>
        <v>0.6815931396696342</v>
      </c>
      <c r="W11" s="111">
        <f>IF(RES_hhdet_tes!W11=0,"",RES_hhdet_tes!W11/RES_hhdet_fec!W11)</f>
        <v>0.69954055546914784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>
        <f>IF(RES_hhdet_tes!L12=0,"",RES_hhdet_tes!L12/RES_hhdet_fec!L12)</f>
        <v>0.77197770130833199</v>
      </c>
      <c r="M12" s="111">
        <f>IF(RES_hhdet_tes!M12=0,"",RES_hhdet_tes!M12/RES_hhdet_fec!M12)</f>
        <v>0.77588837217484008</v>
      </c>
      <c r="N12" s="111">
        <f>IF(RES_hhdet_tes!N12=0,"",RES_hhdet_tes!N12/RES_hhdet_fec!N12)</f>
        <v>0.78643200243574385</v>
      </c>
      <c r="O12" s="111">
        <f>IF(RES_hhdet_tes!O12=0,"",RES_hhdet_tes!O12/RES_hhdet_fec!O12)</f>
        <v>0.77952569536148641</v>
      </c>
      <c r="P12" s="111">
        <f>IF(RES_hhdet_tes!P12=0,"",RES_hhdet_tes!P12/RES_hhdet_fec!P12)</f>
        <v>0.77474749887520633</v>
      </c>
      <c r="Q12" s="111">
        <f>IF(RES_hhdet_tes!Q12=0,"",RES_hhdet_tes!Q12/RES_hhdet_fec!Q12)</f>
        <v>0.79000527276339971</v>
      </c>
      <c r="R12" s="111">
        <f>IF(RES_hhdet_tes!R12=0,"",RES_hhdet_tes!R12/RES_hhdet_fec!R12)</f>
        <v>0.77968179274122029</v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>
        <f>IF(RES_hhdet_tes!L13=0,"",RES_hhdet_tes!L13/RES_hhdet_fec!L13)</f>
        <v>0.53642977375797329</v>
      </c>
      <c r="M13" s="112">
        <f>IF(RES_hhdet_tes!M13=0,"",RES_hhdet_tes!M13/RES_hhdet_fec!M13)</f>
        <v>0.53642977375797329</v>
      </c>
      <c r="N13" s="112">
        <f>IF(RES_hhdet_tes!N13=0,"",RES_hhdet_tes!N13/RES_hhdet_fec!N13)</f>
        <v>0.53642977375797329</v>
      </c>
      <c r="O13" s="112">
        <f>IF(RES_hhdet_tes!O13=0,"",RES_hhdet_tes!O13/RES_hhdet_fec!O13)</f>
        <v>0.53642977375797329</v>
      </c>
      <c r="P13" s="112">
        <f>IF(RES_hhdet_tes!P13=0,"",RES_hhdet_tes!P13/RES_hhdet_fec!P13)</f>
        <v>0.53642977375797329</v>
      </c>
      <c r="Q13" s="112">
        <f>IF(RES_hhdet_tes!Q13=0,"",RES_hhdet_tes!Q13/RES_hhdet_fec!Q13)</f>
        <v>0.53642977375797329</v>
      </c>
      <c r="R13" s="112">
        <f>IF(RES_hhdet_tes!R13=0,"",RES_hhdet_tes!R13/RES_hhdet_fec!R13)</f>
        <v>0.53642977375797329</v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0.5539327715599075</v>
      </c>
      <c r="C15" s="112">
        <f>IF(RES_hhdet_tes!C15=0,"",RES_hhdet_tes!C15/RES_hhdet_fec!C15)</f>
        <v>0.55686712577584752</v>
      </c>
      <c r="D15" s="112">
        <f>IF(RES_hhdet_tes!D15=0,"",RES_hhdet_tes!D15/RES_hhdet_fec!D15)</f>
        <v>0.56013490077201533</v>
      </c>
      <c r="E15" s="112">
        <f>IF(RES_hhdet_tes!E15=0,"",RES_hhdet_tes!E15/RES_hhdet_fec!E15)</f>
        <v>0.56391581917863731</v>
      </c>
      <c r="F15" s="112">
        <f>IF(RES_hhdet_tes!F15=0,"",RES_hhdet_tes!F15/RES_hhdet_fec!F15)</f>
        <v>0.56802259833643964</v>
      </c>
      <c r="G15" s="112">
        <f>IF(RES_hhdet_tes!G15=0,"",RES_hhdet_tes!G15/RES_hhdet_fec!G15)</f>
        <v>0.57226898812427085</v>
      </c>
      <c r="H15" s="112">
        <f>IF(RES_hhdet_tes!H15=0,"",RES_hhdet_tes!H15/RES_hhdet_fec!H15)</f>
        <v>0.57677876450117294</v>
      </c>
      <c r="I15" s="112">
        <f>IF(RES_hhdet_tes!I15=0,"",RES_hhdet_tes!I15/RES_hhdet_fec!I15)</f>
        <v>0.57899583958402079</v>
      </c>
      <c r="J15" s="112">
        <f>IF(RES_hhdet_tes!J15=0,"",RES_hhdet_tes!J15/RES_hhdet_fec!J15)</f>
        <v>0.57977334690313687</v>
      </c>
      <c r="K15" s="112">
        <f>IF(RES_hhdet_tes!K15=0,"",RES_hhdet_tes!K15/RES_hhdet_fec!K15)</f>
        <v>0.58158877623527072</v>
      </c>
      <c r="L15" s="112">
        <f>IF(RES_hhdet_tes!L15=0,"",RES_hhdet_tes!L15/RES_hhdet_fec!L15)</f>
        <v>0.58394774658348092</v>
      </c>
      <c r="M15" s="112">
        <f>IF(RES_hhdet_tes!M15=0,"",RES_hhdet_tes!M15/RES_hhdet_fec!M15)</f>
        <v>0.58824470148504049</v>
      </c>
      <c r="N15" s="112">
        <f>IF(RES_hhdet_tes!N15=0,"",RES_hhdet_tes!N15/RES_hhdet_fec!N15)</f>
        <v>0.59354367925686558</v>
      </c>
      <c r="O15" s="112">
        <f>IF(RES_hhdet_tes!O15=0,"",RES_hhdet_tes!O15/RES_hhdet_fec!O15)</f>
        <v>0.59844079666151484</v>
      </c>
      <c r="P15" s="112">
        <f>IF(RES_hhdet_tes!P15=0,"",RES_hhdet_tes!P15/RES_hhdet_fec!P15)</f>
        <v>0.59979569712076608</v>
      </c>
      <c r="Q15" s="112">
        <f>IF(RES_hhdet_tes!Q15=0,"",RES_hhdet_tes!Q15/RES_hhdet_fec!Q15)</f>
        <v>0.60449589310901153</v>
      </c>
      <c r="R15" s="112">
        <f>IF(RES_hhdet_tes!R15=0,"",RES_hhdet_tes!R15/RES_hhdet_fec!R15)</f>
        <v>0.61459451610567473</v>
      </c>
      <c r="S15" s="112">
        <f>IF(RES_hhdet_tes!S15=0,"",RES_hhdet_tes!S15/RES_hhdet_fec!S15)</f>
        <v>0.62816032214351014</v>
      </c>
      <c r="T15" s="112">
        <f>IF(RES_hhdet_tes!T15=0,"",RES_hhdet_tes!T15/RES_hhdet_fec!T15)</f>
        <v>0.64135585322273692</v>
      </c>
      <c r="U15" s="112">
        <f>IF(RES_hhdet_tes!U15=0,"",RES_hhdet_tes!U15/RES_hhdet_fec!U15)</f>
        <v>0.65925415921150265</v>
      </c>
      <c r="V15" s="112">
        <f>IF(RES_hhdet_tes!V15=0,"",RES_hhdet_tes!V15/RES_hhdet_fec!V15)</f>
        <v>0.67550895978954617</v>
      </c>
      <c r="W15" s="112">
        <f>IF(RES_hhdet_tes!W15=0,"",RES_hhdet_tes!W15/RES_hhdet_fec!W15)</f>
        <v>0.68445398528647539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>
        <f>IF(RES_hhdet_tes!L16=0,"",RES_hhdet_tes!L16/RES_hhdet_fec!L16)</f>
        <v>0.80732969076937644</v>
      </c>
      <c r="M16" s="113">
        <f>IF(RES_hhdet_tes!M16=0,"",RES_hhdet_tes!M16/RES_hhdet_fec!M16)</f>
        <v>0.81261652233313131</v>
      </c>
      <c r="N16" s="113">
        <f>IF(RES_hhdet_tes!N16=0,"",RES_hhdet_tes!N16/RES_hhdet_fec!N16)</f>
        <v>0.82324322067200806</v>
      </c>
      <c r="O16" s="113">
        <f>IF(RES_hhdet_tes!O16=0,"",RES_hhdet_tes!O16/RES_hhdet_fec!O16)</f>
        <v>0.81860150980621182</v>
      </c>
      <c r="P16" s="113">
        <f>IF(RES_hhdet_tes!P16=0,"",RES_hhdet_tes!P16/RES_hhdet_fec!P16)</f>
        <v>0.81478973581804115</v>
      </c>
      <c r="Q16" s="113">
        <f>IF(RES_hhdet_tes!Q16=0,"",RES_hhdet_tes!Q16/RES_hhdet_fec!Q16)</f>
        <v>0.82799690776188695</v>
      </c>
      <c r="R16" s="113">
        <f>IF(RES_hhdet_tes!R16=0,"",RES_hhdet_tes!R16/RES_hhdet_fec!R16)</f>
        <v>0.82360869300143358</v>
      </c>
      <c r="S16" s="113">
        <f>IF(RES_hhdet_tes!S16=0,"",RES_hhdet_tes!S16/RES_hhdet_fec!S16)</f>
        <v>0.82610462291066356</v>
      </c>
      <c r="T16" s="113">
        <f>IF(RES_hhdet_tes!T16=0,"",RES_hhdet_tes!T16/RES_hhdet_fec!T16)</f>
        <v>0.85273177768036368</v>
      </c>
      <c r="U16" s="113">
        <f>IF(RES_hhdet_tes!U16=0,"",RES_hhdet_tes!U16/RES_hhdet_fec!U16)</f>
        <v>0.86173702603271118</v>
      </c>
      <c r="V16" s="113">
        <f>IF(RES_hhdet_tes!V16=0,"",RES_hhdet_tes!V16/RES_hhdet_fec!V16)</f>
        <v>0.86492264328810609</v>
      </c>
      <c r="W16" s="113">
        <f>IF(RES_hhdet_tes!W16=0,"",RES_hhdet_tes!W16/RES_hhdet_fec!W16)</f>
        <v>0.86778700216473481</v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>
        <f>IF(RES_hhdet_tes!L17=0,"",RES_hhdet_tes!L17/RES_hhdet_fec!L17)</f>
        <v>0.59196668236159911</v>
      </c>
      <c r="M17" s="111">
        <f>IF(RES_hhdet_tes!M17=0,"",RES_hhdet_tes!M17/RES_hhdet_fec!M17)</f>
        <v>0.59281180684972401</v>
      </c>
      <c r="N17" s="111">
        <f>IF(RES_hhdet_tes!N17=0,"",RES_hhdet_tes!N17/RES_hhdet_fec!N17)</f>
        <v>0.59372712741565847</v>
      </c>
      <c r="O17" s="111">
        <f>IF(RES_hhdet_tes!O17=0,"",RES_hhdet_tes!O17/RES_hhdet_fec!O17)</f>
        <v>0.59581595782783803</v>
      </c>
      <c r="P17" s="111">
        <f>IF(RES_hhdet_tes!P17=0,"",RES_hhdet_tes!P17/RES_hhdet_fec!P17)</f>
        <v>0.596219097370974</v>
      </c>
      <c r="Q17" s="111">
        <f>IF(RES_hhdet_tes!Q17=0,"",RES_hhdet_tes!Q17/RES_hhdet_fec!Q17)</f>
        <v>0.59791326266632039</v>
      </c>
      <c r="R17" s="111">
        <f>IF(RES_hhdet_tes!R17=0,"",RES_hhdet_tes!R17/RES_hhdet_fec!R17)</f>
        <v>0.60685457856209424</v>
      </c>
      <c r="S17" s="111">
        <f>IF(RES_hhdet_tes!S17=0,"",RES_hhdet_tes!S17/RES_hhdet_fec!S17)</f>
        <v>0.62497188728695197</v>
      </c>
      <c r="T17" s="111">
        <f>IF(RES_hhdet_tes!T17=0,"",RES_hhdet_tes!T17/RES_hhdet_fec!T17)</f>
        <v>0.65398717321528643</v>
      </c>
      <c r="U17" s="111">
        <f>IF(RES_hhdet_tes!U17=0,"",RES_hhdet_tes!U17/RES_hhdet_fec!U17)</f>
        <v>0.66709943069069555</v>
      </c>
      <c r="V17" s="111">
        <f>IF(RES_hhdet_tes!V17=0,"",RES_hhdet_tes!V17/RES_hhdet_fec!V17)</f>
        <v>0.67544260864669803</v>
      </c>
      <c r="W17" s="111">
        <f>IF(RES_hhdet_tes!W17=0,"",RES_hhdet_tes!W17/RES_hhdet_fec!W17)</f>
        <v>0.6826609990168182</v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0.66379273592608923</v>
      </c>
      <c r="C19" s="124">
        <f>IF(RES_hhdet_tes!C19=0,"",RES_hhdet_tes!C19/RES_hhdet_fec!C19)</f>
        <v>0.67334189271001399</v>
      </c>
      <c r="D19" s="124">
        <f>IF(RES_hhdet_tes!D19=0,"",RES_hhdet_tes!D19/RES_hhdet_fec!D19)</f>
        <v>0.65343579813493802</v>
      </c>
      <c r="E19" s="124">
        <f>IF(RES_hhdet_tes!E19=0,"",RES_hhdet_tes!E19/RES_hhdet_fec!E19)</f>
        <v>0.64910408379564599</v>
      </c>
      <c r="F19" s="124">
        <f>IF(RES_hhdet_tes!F19=0,"",RES_hhdet_tes!F19/RES_hhdet_fec!F19)</f>
        <v>0.65646704895690411</v>
      </c>
      <c r="G19" s="124">
        <f>IF(RES_hhdet_tes!G19=0,"",RES_hhdet_tes!G19/RES_hhdet_fec!G19)</f>
        <v>0.66180258647646806</v>
      </c>
      <c r="H19" s="124">
        <f>IF(RES_hhdet_tes!H19=0,"",RES_hhdet_tes!H19/RES_hhdet_fec!H19)</f>
        <v>0.66084528176829138</v>
      </c>
      <c r="I19" s="124">
        <f>IF(RES_hhdet_tes!I19=0,"",RES_hhdet_tes!I19/RES_hhdet_fec!I19)</f>
        <v>0.66277531078885477</v>
      </c>
      <c r="J19" s="124">
        <f>IF(RES_hhdet_tes!J19=0,"",RES_hhdet_tes!J19/RES_hhdet_fec!J19)</f>
        <v>0.66509991996773887</v>
      </c>
      <c r="K19" s="124">
        <f>IF(RES_hhdet_tes!K19=0,"",RES_hhdet_tes!K19/RES_hhdet_fec!K19)</f>
        <v>0.67528172736026459</v>
      </c>
      <c r="L19" s="124">
        <f>IF(RES_hhdet_tes!L19=0,"",RES_hhdet_tes!L19/RES_hhdet_fec!L19)</f>
        <v>0.67126312999420146</v>
      </c>
      <c r="M19" s="124">
        <f>IF(RES_hhdet_tes!M19=0,"",RES_hhdet_tes!M19/RES_hhdet_fec!M19)</f>
        <v>0.67335403526203219</v>
      </c>
      <c r="N19" s="124">
        <f>IF(RES_hhdet_tes!N19=0,"",RES_hhdet_tes!N19/RES_hhdet_fec!N19)</f>
        <v>0.67551936601039353</v>
      </c>
      <c r="O19" s="124">
        <f>IF(RES_hhdet_tes!O19=0,"",RES_hhdet_tes!O19/RES_hhdet_fec!O19)</f>
        <v>0.68239019367114251</v>
      </c>
      <c r="P19" s="124">
        <f>IF(RES_hhdet_tes!P19=0,"",RES_hhdet_tes!P19/RES_hhdet_fec!P19)</f>
        <v>0.69318225480550044</v>
      </c>
      <c r="Q19" s="124">
        <f>IF(RES_hhdet_tes!Q19=0,"",RES_hhdet_tes!Q19/RES_hhdet_fec!Q19)</f>
        <v>0.71585292936254952</v>
      </c>
      <c r="R19" s="124">
        <f>IF(RES_hhdet_tes!R19=0,"",RES_hhdet_tes!R19/RES_hhdet_fec!R19)</f>
        <v>0.7246174420621353</v>
      </c>
      <c r="S19" s="124">
        <f>IF(RES_hhdet_tes!S19=0,"",RES_hhdet_tes!S19/RES_hhdet_fec!S19)</f>
        <v>0.73477205714256322</v>
      </c>
      <c r="T19" s="124">
        <f>IF(RES_hhdet_tes!T19=0,"",RES_hhdet_tes!T19/RES_hhdet_fec!T19)</f>
        <v>0.74590723912599233</v>
      </c>
      <c r="U19" s="124">
        <f>IF(RES_hhdet_tes!U19=0,"",RES_hhdet_tes!U19/RES_hhdet_fec!U19)</f>
        <v>0.75899087253578623</v>
      </c>
      <c r="V19" s="124">
        <f>IF(RES_hhdet_tes!V19=0,"",RES_hhdet_tes!V19/RES_hhdet_fec!V19)</f>
        <v>0.77238048094876655</v>
      </c>
      <c r="W19" s="124">
        <f>IF(RES_hhdet_tes!W19=0,"",RES_hhdet_tes!W19/RES_hhdet_fec!W19)</f>
        <v>0.77694671977634944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0.56748181401204378</v>
      </c>
      <c r="C20" s="111">
        <f>IF(RES_hhdet_tes!C20=0,"",RES_hhdet_tes!C20/RES_hhdet_fec!C20)</f>
        <v>0.56855358697277991</v>
      </c>
      <c r="D20" s="111">
        <f>IF(RES_hhdet_tes!D20=0,"",RES_hhdet_tes!D20/RES_hhdet_fec!D20)</f>
        <v>0.57019084119940522</v>
      </c>
      <c r="E20" s="111">
        <f>IF(RES_hhdet_tes!E20=0,"",RES_hhdet_tes!E20/RES_hhdet_fec!E20)</f>
        <v>0.57130549411800002</v>
      </c>
      <c r="F20" s="111">
        <f>IF(RES_hhdet_tes!F20=0,"",RES_hhdet_tes!F20/RES_hhdet_fec!F20)</f>
        <v>0.57238700527678033</v>
      </c>
      <c r="G20" s="111">
        <f>IF(RES_hhdet_tes!G20=0,"",RES_hhdet_tes!G20/RES_hhdet_fec!G20)</f>
        <v>0.57353434696442818</v>
      </c>
      <c r="H20" s="111">
        <f>IF(RES_hhdet_tes!H20=0,"",RES_hhdet_tes!H20/RES_hhdet_fec!H20)</f>
        <v>0.57473161678228035</v>
      </c>
      <c r="I20" s="111">
        <f>IF(RES_hhdet_tes!I20=0,"",RES_hhdet_tes!I20/RES_hhdet_fec!I20)</f>
        <v>0.57534107251304256</v>
      </c>
      <c r="J20" s="111">
        <f>IF(RES_hhdet_tes!J20=0,"",RES_hhdet_tes!J20/RES_hhdet_fec!J20)</f>
        <v>0.57567474664576135</v>
      </c>
      <c r="K20" s="111">
        <f>IF(RES_hhdet_tes!K20=0,"",RES_hhdet_tes!K20/RES_hhdet_fec!K20)</f>
        <v>0.57618218999939597</v>
      </c>
      <c r="L20" s="111">
        <f>IF(RES_hhdet_tes!L20=0,"",RES_hhdet_tes!L20/RES_hhdet_fec!L20)</f>
        <v>0.57711276780571441</v>
      </c>
      <c r="M20" s="111">
        <f>IF(RES_hhdet_tes!M20=0,"",RES_hhdet_tes!M20/RES_hhdet_fec!M20)</f>
        <v>0.5777627170998707</v>
      </c>
      <c r="N20" s="111">
        <f>IF(RES_hhdet_tes!N20=0,"",RES_hhdet_tes!N20/RES_hhdet_fec!N20)</f>
        <v>0.57826586655185186</v>
      </c>
      <c r="O20" s="111">
        <f>IF(RES_hhdet_tes!O20=0,"",RES_hhdet_tes!O20/RES_hhdet_fec!O20)</f>
        <v>0.57858825376548395</v>
      </c>
      <c r="P20" s="111">
        <f>IF(RES_hhdet_tes!P20=0,"",RES_hhdet_tes!P20/RES_hhdet_fec!P20)</f>
        <v>0.57866926872244417</v>
      </c>
      <c r="Q20" s="111">
        <f>IF(RES_hhdet_tes!Q20=0,"",RES_hhdet_tes!Q20/RES_hhdet_fec!Q20)</f>
        <v>0.57871579142234741</v>
      </c>
      <c r="R20" s="111">
        <f>IF(RES_hhdet_tes!R20=0,"",RES_hhdet_tes!R20/RES_hhdet_fec!R20)</f>
        <v>0.57878947955170956</v>
      </c>
      <c r="S20" s="111">
        <f>IF(RES_hhdet_tes!S20=0,"",RES_hhdet_tes!S20/RES_hhdet_fec!S20)</f>
        <v>0.57893176173643324</v>
      </c>
      <c r="T20" s="111">
        <f>IF(RES_hhdet_tes!T20=0,"",RES_hhdet_tes!T20/RES_hhdet_fec!T20)</f>
        <v>0.58116046792070986</v>
      </c>
      <c r="U20" s="111">
        <f>IF(RES_hhdet_tes!U20=0,"",RES_hhdet_tes!U20/RES_hhdet_fec!U20)</f>
        <v>0.58414995254273983</v>
      </c>
      <c r="V20" s="111">
        <f>IF(RES_hhdet_tes!V20=0,"",RES_hhdet_tes!V20/RES_hhdet_fec!V20)</f>
        <v>0.58817754757092089</v>
      </c>
      <c r="W20" s="111">
        <f>IF(RES_hhdet_tes!W20=0,"",RES_hhdet_tes!W20/RES_hhdet_fec!W20)</f>
        <v>0.59068308055959939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0.56586450373667452</v>
      </c>
      <c r="C21" s="111">
        <f>IF(RES_hhdet_tes!C21=0,"",RES_hhdet_tes!C21/RES_hhdet_fec!C21)</f>
        <v>0.56743637244129508</v>
      </c>
      <c r="D21" s="111">
        <f>IF(RES_hhdet_tes!D21=0,"",RES_hhdet_tes!D21/RES_hhdet_fec!D21)</f>
        <v>0.56931618672892736</v>
      </c>
      <c r="E21" s="111">
        <f>IF(RES_hhdet_tes!E21=0,"",RES_hhdet_tes!E21/RES_hhdet_fec!E21)</f>
        <v>0.57102111968564895</v>
      </c>
      <c r="F21" s="111">
        <f>IF(RES_hhdet_tes!F21=0,"",RES_hhdet_tes!F21/RES_hhdet_fec!F21)</f>
        <v>0.57227470642146516</v>
      </c>
      <c r="G21" s="111">
        <f>IF(RES_hhdet_tes!G21=0,"",RES_hhdet_tes!G21/RES_hhdet_fec!G21)</f>
        <v>0.57328027799695014</v>
      </c>
      <c r="H21" s="111">
        <f>IF(RES_hhdet_tes!H21=0,"",RES_hhdet_tes!H21/RES_hhdet_fec!H21)</f>
        <v>0.57429840589628489</v>
      </c>
      <c r="I21" s="111">
        <f>IF(RES_hhdet_tes!I21=0,"",RES_hhdet_tes!I21/RES_hhdet_fec!I21)</f>
        <v>0.57481283188798649</v>
      </c>
      <c r="J21" s="111">
        <f>IF(RES_hhdet_tes!J21=0,"",RES_hhdet_tes!J21/RES_hhdet_fec!J21)</f>
        <v>0.57516030818855646</v>
      </c>
      <c r="K21" s="111">
        <f>IF(RES_hhdet_tes!K21=0,"",RES_hhdet_tes!K21/RES_hhdet_fec!K21)</f>
        <v>0.57617212490004366</v>
      </c>
      <c r="L21" s="111">
        <f>IF(RES_hhdet_tes!L21=0,"",RES_hhdet_tes!L21/RES_hhdet_fec!L21)</f>
        <v>0.57761317198084972</v>
      </c>
      <c r="M21" s="111">
        <f>IF(RES_hhdet_tes!M21=0,"",RES_hhdet_tes!M21/RES_hhdet_fec!M21)</f>
        <v>0.57900564791533127</v>
      </c>
      <c r="N21" s="111">
        <f>IF(RES_hhdet_tes!N21=0,"",RES_hhdet_tes!N21/RES_hhdet_fec!N21)</f>
        <v>0.57975287201743253</v>
      </c>
      <c r="O21" s="111">
        <f>IF(RES_hhdet_tes!O21=0,"",RES_hhdet_tes!O21/RES_hhdet_fec!O21)</f>
        <v>0.58017238843138141</v>
      </c>
      <c r="P21" s="111">
        <f>IF(RES_hhdet_tes!P21=0,"",RES_hhdet_tes!P21/RES_hhdet_fec!P21)</f>
        <v>0.58026862182119354</v>
      </c>
      <c r="Q21" s="111">
        <f>IF(RES_hhdet_tes!Q21=0,"",RES_hhdet_tes!Q21/RES_hhdet_fec!Q21)</f>
        <v>0.58037587054606887</v>
      </c>
      <c r="R21" s="111">
        <f>IF(RES_hhdet_tes!R21=0,"",RES_hhdet_tes!R21/RES_hhdet_fec!R21)</f>
        <v>0.58086579833175234</v>
      </c>
      <c r="S21" s="111">
        <f>IF(RES_hhdet_tes!S21=0,"",RES_hhdet_tes!S21/RES_hhdet_fec!S21)</f>
        <v>0.58173813250028128</v>
      </c>
      <c r="T21" s="111">
        <f>IF(RES_hhdet_tes!T21=0,"",RES_hhdet_tes!T21/RES_hhdet_fec!T21)</f>
        <v>0.58273232633146577</v>
      </c>
      <c r="U21" s="111">
        <f>IF(RES_hhdet_tes!U21=0,"",RES_hhdet_tes!U21/RES_hhdet_fec!U21)</f>
        <v>0.58506712683216577</v>
      </c>
      <c r="V21" s="111">
        <f>IF(RES_hhdet_tes!V21=0,"",RES_hhdet_tes!V21/RES_hhdet_fec!V21)</f>
        <v>0.58862382215491915</v>
      </c>
      <c r="W21" s="111">
        <f>IF(RES_hhdet_tes!W21=0,"",RES_hhdet_tes!W21/RES_hhdet_fec!W21)</f>
        <v>0.59296719002254861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0.72613947851706717</v>
      </c>
      <c r="C22" s="45">
        <f>IF(RES_hhdet_tes!C22=0,"",RES_hhdet_tes!C22/RES_hhdet_fec!C22)</f>
        <v>0.72799930691535164</v>
      </c>
      <c r="D22" s="45">
        <f>IF(RES_hhdet_tes!D22=0,"",RES_hhdet_tes!D22/RES_hhdet_fec!D22)</f>
        <v>0.7295616709975552</v>
      </c>
      <c r="E22" s="45">
        <f>IF(RES_hhdet_tes!E22=0,"",RES_hhdet_tes!E22/RES_hhdet_fec!E22)</f>
        <v>0.73231356536028536</v>
      </c>
      <c r="F22" s="45">
        <f>IF(RES_hhdet_tes!F22=0,"",RES_hhdet_tes!F22/RES_hhdet_fec!F22)</f>
        <v>0.73572258392288792</v>
      </c>
      <c r="G22" s="45">
        <f>IF(RES_hhdet_tes!G22=0,"",RES_hhdet_tes!G22/RES_hhdet_fec!G22)</f>
        <v>0.73936791258198165</v>
      </c>
      <c r="H22" s="45">
        <f>IF(RES_hhdet_tes!H22=0,"",RES_hhdet_tes!H22/RES_hhdet_fec!H22)</f>
        <v>0.74330379713488293</v>
      </c>
      <c r="I22" s="45">
        <f>IF(RES_hhdet_tes!I22=0,"",RES_hhdet_tes!I22/RES_hhdet_fec!I22)</f>
        <v>0.74525021944340364</v>
      </c>
      <c r="J22" s="45">
        <f>IF(RES_hhdet_tes!J22=0,"",RES_hhdet_tes!J22/RES_hhdet_fec!J22)</f>
        <v>0.74586489046120907</v>
      </c>
      <c r="K22" s="45">
        <f>IF(RES_hhdet_tes!K22=0,"",RES_hhdet_tes!K22/RES_hhdet_fec!K22)</f>
        <v>0.74750156814586</v>
      </c>
      <c r="L22" s="45">
        <f>IF(RES_hhdet_tes!L22=0,"",RES_hhdet_tes!L22/RES_hhdet_fec!L22)</f>
        <v>0.74979294527638174</v>
      </c>
      <c r="M22" s="45">
        <f>IF(RES_hhdet_tes!M22=0,"",RES_hhdet_tes!M22/RES_hhdet_fec!M22)</f>
        <v>0.75296675118063316</v>
      </c>
      <c r="N22" s="45">
        <f>IF(RES_hhdet_tes!N22=0,"",RES_hhdet_tes!N22/RES_hhdet_fec!N22)</f>
        <v>0.75640388098839595</v>
      </c>
      <c r="O22" s="45">
        <f>IF(RES_hhdet_tes!O22=0,"",RES_hhdet_tes!O22/RES_hhdet_fec!O22)</f>
        <v>0.75955060612373826</v>
      </c>
      <c r="P22" s="45">
        <f>IF(RES_hhdet_tes!P22=0,"",RES_hhdet_tes!P22/RES_hhdet_fec!P22)</f>
        <v>0.76063219149806061</v>
      </c>
      <c r="Q22" s="45">
        <f>IF(RES_hhdet_tes!Q22=0,"",RES_hhdet_tes!Q22/RES_hhdet_fec!Q22)</f>
        <v>0.76509512622604869</v>
      </c>
      <c r="R22" s="45">
        <f>IF(RES_hhdet_tes!R22=0,"",RES_hhdet_tes!R22/RES_hhdet_fec!R22)</f>
        <v>0.77112732198313472</v>
      </c>
      <c r="S22" s="45">
        <f>IF(RES_hhdet_tes!S22=0,"",RES_hhdet_tes!S22/RES_hhdet_fec!S22)</f>
        <v>0.78014661743578928</v>
      </c>
      <c r="T22" s="45">
        <f>IF(RES_hhdet_tes!T22=0,"",RES_hhdet_tes!T22/RES_hhdet_fec!T22)</f>
        <v>0.78872820968377066</v>
      </c>
      <c r="U22" s="45">
        <f>IF(RES_hhdet_tes!U22=0,"",RES_hhdet_tes!U22/RES_hhdet_fec!U22)</f>
        <v>0.80120049594884346</v>
      </c>
      <c r="V22" s="45">
        <f>IF(RES_hhdet_tes!V22=0,"",RES_hhdet_tes!V22/RES_hhdet_fec!V22)</f>
        <v>0.81575722301804177</v>
      </c>
      <c r="W22" s="45">
        <f>IF(RES_hhdet_tes!W22=0,"",RES_hhdet_tes!W22/RES_hhdet_fec!W22)</f>
        <v>0.82667988268082426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0.46313460938535539</v>
      </c>
      <c r="C24" s="119">
        <f>IF(RES_hhdet_tes!C24=0,"",RES_hhdet_tes!C24/RES_hhdet_fec!C24)</f>
        <v>0.46743083132234181</v>
      </c>
      <c r="D24" s="119">
        <f>IF(RES_hhdet_tes!D24=0,"",RES_hhdet_tes!D24/RES_hhdet_fec!D24)</f>
        <v>0.46894682713581443</v>
      </c>
      <c r="E24" s="119">
        <f>IF(RES_hhdet_tes!E24=0,"",RES_hhdet_tes!E24/RES_hhdet_fec!E24)</f>
        <v>0.47242730311342152</v>
      </c>
      <c r="F24" s="119">
        <f>IF(RES_hhdet_tes!F24=0,"",RES_hhdet_tes!F24/RES_hhdet_fec!F24)</f>
        <v>0.4771491491018372</v>
      </c>
      <c r="G24" s="119">
        <f>IF(RES_hhdet_tes!G24=0,"",RES_hhdet_tes!G24/RES_hhdet_fec!G24)</f>
        <v>0.48465827414652474</v>
      </c>
      <c r="H24" s="119">
        <f>IF(RES_hhdet_tes!H24=0,"",RES_hhdet_tes!H24/RES_hhdet_fec!H24)</f>
        <v>0.49146000622342467</v>
      </c>
      <c r="I24" s="119">
        <f>IF(RES_hhdet_tes!I24=0,"",RES_hhdet_tes!I24/RES_hhdet_fec!I24)</f>
        <v>0.50142745885511752</v>
      </c>
      <c r="J24" s="119">
        <f>IF(RES_hhdet_tes!J24=0,"",RES_hhdet_tes!J24/RES_hhdet_fec!J24)</f>
        <v>0.51354625283661193</v>
      </c>
      <c r="K24" s="119">
        <f>IF(RES_hhdet_tes!K24=0,"",RES_hhdet_tes!K24/RES_hhdet_fec!K24)</f>
        <v>0.55546305255877071</v>
      </c>
      <c r="L24" s="119">
        <f>IF(RES_hhdet_tes!L24=0,"",RES_hhdet_tes!L24/RES_hhdet_fec!L24)</f>
        <v>0.59809034034553443</v>
      </c>
      <c r="M24" s="119">
        <f>IF(RES_hhdet_tes!M24=0,"",RES_hhdet_tes!M24/RES_hhdet_fec!M24)</f>
        <v>0.5598321633133877</v>
      </c>
      <c r="N24" s="119">
        <f>IF(RES_hhdet_tes!N24=0,"",RES_hhdet_tes!N24/RES_hhdet_fec!N24)</f>
        <v>0.58627439743851628</v>
      </c>
      <c r="O24" s="119">
        <f>IF(RES_hhdet_tes!O24=0,"",RES_hhdet_tes!O24/RES_hhdet_fec!O24)</f>
        <v>0.59703656861253884</v>
      </c>
      <c r="P24" s="119">
        <f>IF(RES_hhdet_tes!P24=0,"",RES_hhdet_tes!P24/RES_hhdet_fec!P24)</f>
        <v>0.62381839247946069</v>
      </c>
      <c r="Q24" s="119">
        <f>IF(RES_hhdet_tes!Q24=0,"",RES_hhdet_tes!Q24/RES_hhdet_fec!Q24)</f>
        <v>0.61321890729050033</v>
      </c>
      <c r="R24" s="119">
        <f>IF(RES_hhdet_tes!R24=0,"",RES_hhdet_tes!R24/RES_hhdet_fec!R24)</f>
        <v>0.61988684243179415</v>
      </c>
      <c r="S24" s="119">
        <f>IF(RES_hhdet_tes!S24=0,"",RES_hhdet_tes!S24/RES_hhdet_fec!S24)</f>
        <v>0.63371624757735823</v>
      </c>
      <c r="T24" s="119">
        <f>IF(RES_hhdet_tes!T24=0,"",RES_hhdet_tes!T24/RES_hhdet_fec!T24)</f>
        <v>0.63387315338680328</v>
      </c>
      <c r="U24" s="119">
        <f>IF(RES_hhdet_tes!U24=0,"",RES_hhdet_tes!U24/RES_hhdet_fec!U24)</f>
        <v>0.63671512343512604</v>
      </c>
      <c r="V24" s="119">
        <f>IF(RES_hhdet_tes!V24=0,"",RES_hhdet_tes!V24/RES_hhdet_fec!V24)</f>
        <v>0.63719718334992947</v>
      </c>
      <c r="W24" s="119">
        <f>IF(RES_hhdet_tes!W24=0,"",RES_hhdet_tes!W24/RES_hhdet_fec!W24)</f>
        <v>0.64181881739996105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0.42124047909869827</v>
      </c>
      <c r="C25" s="124">
        <f>IF(RES_hhdet_tes!C25=0,"",RES_hhdet_tes!C25/RES_hhdet_fec!C25)</f>
        <v>0.4284950357443193</v>
      </c>
      <c r="D25" s="124">
        <f>IF(RES_hhdet_tes!D25=0,"",RES_hhdet_tes!D25/RES_hhdet_fec!D25)</f>
        <v>0.43091221836357219</v>
      </c>
      <c r="E25" s="124">
        <f>IF(RES_hhdet_tes!E25=0,"",RES_hhdet_tes!E25/RES_hhdet_fec!E25)</f>
        <v>0.43453582233793453</v>
      </c>
      <c r="F25" s="124">
        <f>IF(RES_hhdet_tes!F25=0,"",RES_hhdet_tes!F25/RES_hhdet_fec!F25)</f>
        <v>0.43960902028602822</v>
      </c>
      <c r="G25" s="124">
        <f>IF(RES_hhdet_tes!G25=0,"",RES_hhdet_tes!G25/RES_hhdet_fec!G25)</f>
        <v>0.44608798912319486</v>
      </c>
      <c r="H25" s="124">
        <f>IF(RES_hhdet_tes!H25=0,"",RES_hhdet_tes!H25/RES_hhdet_fec!H25)</f>
        <v>0.4511271883097705</v>
      </c>
      <c r="I25" s="124">
        <f>IF(RES_hhdet_tes!I25=0,"",RES_hhdet_tes!I25/RES_hhdet_fec!I25)</f>
        <v>0.46035330004899611</v>
      </c>
      <c r="J25" s="124">
        <f>IF(RES_hhdet_tes!J25=0,"",RES_hhdet_tes!J25/RES_hhdet_fec!J25)</f>
        <v>0.46952890895196897</v>
      </c>
      <c r="K25" s="124">
        <f>IF(RES_hhdet_tes!K25=0,"",RES_hhdet_tes!K25/RES_hhdet_fec!K25)</f>
        <v>0.50046272557348825</v>
      </c>
      <c r="L25" s="124">
        <f>IF(RES_hhdet_tes!L25=0,"",RES_hhdet_tes!L25/RES_hhdet_fec!L25)</f>
        <v>0.51855054944294587</v>
      </c>
      <c r="M25" s="124">
        <f>IF(RES_hhdet_tes!M25=0,"",RES_hhdet_tes!M25/RES_hhdet_fec!M25)</f>
        <v>0.53406603852264278</v>
      </c>
      <c r="N25" s="124">
        <f>IF(RES_hhdet_tes!N25=0,"",RES_hhdet_tes!N25/RES_hhdet_fec!N25)</f>
        <v>0.54217666811504583</v>
      </c>
      <c r="O25" s="124">
        <f>IF(RES_hhdet_tes!O25=0,"",RES_hhdet_tes!O25/RES_hhdet_fec!O25)</f>
        <v>0.56084098718930187</v>
      </c>
      <c r="P25" s="124">
        <f>IF(RES_hhdet_tes!P25=0,"",RES_hhdet_tes!P25/RES_hhdet_fec!P25)</f>
        <v>0.5763672699477832</v>
      </c>
      <c r="Q25" s="124">
        <f>IF(RES_hhdet_tes!Q25=0,"",RES_hhdet_tes!Q25/RES_hhdet_fec!Q25)</f>
        <v>0.58594309114006871</v>
      </c>
      <c r="R25" s="124">
        <f>IF(RES_hhdet_tes!R25=0,"",RES_hhdet_tes!R25/RES_hhdet_fec!R25)</f>
        <v>0.58675772977732665</v>
      </c>
      <c r="S25" s="124">
        <f>IF(RES_hhdet_tes!S25=0,"",RES_hhdet_tes!S25/RES_hhdet_fec!S25)</f>
        <v>0.5875675291393383</v>
      </c>
      <c r="T25" s="124">
        <f>IF(RES_hhdet_tes!T25=0,"",RES_hhdet_tes!T25/RES_hhdet_fec!T25)</f>
        <v>0.58786520119801711</v>
      </c>
      <c r="U25" s="124">
        <f>IF(RES_hhdet_tes!U25=0,"",RES_hhdet_tes!U25/RES_hhdet_fec!U25)</f>
        <v>0.58789009518519153</v>
      </c>
      <c r="V25" s="124">
        <f>IF(RES_hhdet_tes!V25=0,"",RES_hhdet_tes!V25/RES_hhdet_fec!V25)</f>
        <v>0.58810445213634421</v>
      </c>
      <c r="W25" s="124">
        <f>IF(RES_hhdet_tes!W25=0,"",RES_hhdet_tes!W25/RES_hhdet_fec!W25)</f>
        <v>0.58845042617343557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0.41566932593924238</v>
      </c>
      <c r="C26" s="111">
        <f>IF(RES_hhdet_tes!C26=0,"",RES_hhdet_tes!C26/RES_hhdet_fec!C26)</f>
        <v>0.42302261081197323</v>
      </c>
      <c r="D26" s="111">
        <f>IF(RES_hhdet_tes!D26=0,"",RES_hhdet_tes!D26/RES_hhdet_fec!D26)</f>
        <v>0.42546298919439846</v>
      </c>
      <c r="E26" s="111">
        <f>IF(RES_hhdet_tes!E26=0,"",RES_hhdet_tes!E26/RES_hhdet_fec!E26)</f>
        <v>0.42914749730905022</v>
      </c>
      <c r="F26" s="111">
        <f>IF(RES_hhdet_tes!F26=0,"",RES_hhdet_tes!F26/RES_hhdet_fec!F26)</f>
        <v>0.43427484936103905</v>
      </c>
      <c r="G26" s="111">
        <f>IF(RES_hhdet_tes!G26=0,"",RES_hhdet_tes!G26/RES_hhdet_fec!G26)</f>
        <v>0.44083241216232677</v>
      </c>
      <c r="H26" s="111">
        <f>IF(RES_hhdet_tes!H26=0,"",RES_hhdet_tes!H26/RES_hhdet_fec!H26)</f>
        <v>0.44590874018735216</v>
      </c>
      <c r="I26" s="111">
        <f>IF(RES_hhdet_tes!I26=0,"",RES_hhdet_tes!I26/RES_hhdet_fec!I26)</f>
        <v>0.45521784125214637</v>
      </c>
      <c r="J26" s="111">
        <f>IF(RES_hhdet_tes!J26=0,"",RES_hhdet_tes!J26/RES_hhdet_fec!J26)</f>
        <v>0.46440163513938787</v>
      </c>
      <c r="K26" s="111">
        <f>IF(RES_hhdet_tes!K26=0,"",RES_hhdet_tes!K26/RES_hhdet_fec!K26)</f>
        <v>0.49537273794807274</v>
      </c>
      <c r="L26" s="111">
        <f>IF(RES_hhdet_tes!L26=0,"",RES_hhdet_tes!L26/RES_hhdet_fec!L26)</f>
        <v>0.51347536875613242</v>
      </c>
      <c r="M26" s="111">
        <f>IF(RES_hhdet_tes!M26=0,"",RES_hhdet_tes!M26/RES_hhdet_fec!M26)</f>
        <v>0.52902543994476448</v>
      </c>
      <c r="N26" s="111">
        <f>IF(RES_hhdet_tes!N26=0,"",RES_hhdet_tes!N26/RES_hhdet_fec!N26)</f>
        <v>0.53729125101653286</v>
      </c>
      <c r="O26" s="111">
        <f>IF(RES_hhdet_tes!O26=0,"",RES_hhdet_tes!O26/RES_hhdet_fec!O26)</f>
        <v>0.55598176009319333</v>
      </c>
      <c r="P26" s="111">
        <f>IF(RES_hhdet_tes!P26=0,"",RES_hhdet_tes!P26/RES_hhdet_fec!P26)</f>
        <v>0.57161394265566934</v>
      </c>
      <c r="Q26" s="111">
        <f>IF(RES_hhdet_tes!Q26=0,"",RES_hhdet_tes!Q26/RES_hhdet_fec!Q26)</f>
        <v>0.58123227453565285</v>
      </c>
      <c r="R26" s="111">
        <f>IF(RES_hhdet_tes!R26=0,"",RES_hhdet_tes!R26/RES_hhdet_fec!R26)</f>
        <v>0.58208294670406369</v>
      </c>
      <c r="S26" s="111">
        <f>IF(RES_hhdet_tes!S26=0,"",RES_hhdet_tes!S26/RES_hhdet_fec!S26)</f>
        <v>0.58288972602637823</v>
      </c>
      <c r="T26" s="111">
        <f>IF(RES_hhdet_tes!T26=0,"",RES_hhdet_tes!T26/RES_hhdet_fec!T26)</f>
        <v>0.58321486776293896</v>
      </c>
      <c r="U26" s="111">
        <f>IF(RES_hhdet_tes!U26=0,"",RES_hhdet_tes!U26/RES_hhdet_fec!U26)</f>
        <v>0.58326084884118379</v>
      </c>
      <c r="V26" s="111">
        <f>IF(RES_hhdet_tes!V26=0,"",RES_hhdet_tes!V26/RES_hhdet_fec!V26)</f>
        <v>0.58345731043273863</v>
      </c>
      <c r="W26" s="111">
        <f>IF(RES_hhdet_tes!W26=0,"",RES_hhdet_tes!W26/RES_hhdet_fec!W26)</f>
        <v>0.58379016934457106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1.6278268451584426</v>
      </c>
      <c r="C28" s="124">
        <f>IF(RES_hhdet_tes!C28=0,"",RES_hhdet_tes!C28/RES_hhdet_fec!C28)</f>
        <v>1.6278268451584426</v>
      </c>
      <c r="D28" s="124">
        <f>IF(RES_hhdet_tes!D28=0,"",RES_hhdet_tes!D28/RES_hhdet_fec!D28)</f>
        <v>1.6278268451584426</v>
      </c>
      <c r="E28" s="124">
        <f>IF(RES_hhdet_tes!E28=0,"",RES_hhdet_tes!E28/RES_hhdet_fec!E28)</f>
        <v>1.6278268451584426</v>
      </c>
      <c r="F28" s="124" t="str">
        <f>IF(RES_hhdet_tes!F28=0,"",RES_hhdet_tes!F28/RES_hhdet_fec!F28)</f>
        <v/>
      </c>
      <c r="G28" s="124" t="str">
        <f>IF(RES_hhdet_tes!G28=0,"",RES_hhdet_tes!G28/RES_hhdet_fec!G28)</f>
        <v/>
      </c>
      <c r="H28" s="124">
        <f>IF(RES_hhdet_tes!H28=0,"",RES_hhdet_tes!H28/RES_hhdet_fec!H28)</f>
        <v>2.4079040719773359</v>
      </c>
      <c r="I28" s="124">
        <f>IF(RES_hhdet_tes!I28=0,"",RES_hhdet_tes!I28/RES_hhdet_fec!I28)</f>
        <v>2.4079040719773359</v>
      </c>
      <c r="J28" s="124">
        <f>IF(RES_hhdet_tes!J28=0,"",RES_hhdet_tes!J28/RES_hhdet_fec!J28)</f>
        <v>2.485430752468051</v>
      </c>
      <c r="K28" s="124">
        <f>IF(RES_hhdet_tes!K28=0,"",RES_hhdet_tes!K28/RES_hhdet_fec!K28)</f>
        <v>2.5713248814865937</v>
      </c>
      <c r="L28" s="124">
        <f>IF(RES_hhdet_tes!L28=0,"",RES_hhdet_tes!L28/RES_hhdet_fec!L28)</f>
        <v>2.6383972565729752</v>
      </c>
      <c r="M28" s="124">
        <f>IF(RES_hhdet_tes!M28=0,"",RES_hhdet_tes!M28/RES_hhdet_fec!M28)</f>
        <v>2.7070727074730754</v>
      </c>
      <c r="N28" s="124">
        <f>IF(RES_hhdet_tes!N28=0,"",RES_hhdet_tes!N28/RES_hhdet_fec!N28)</f>
        <v>2.7839289492724757</v>
      </c>
      <c r="O28" s="124">
        <f>IF(RES_hhdet_tes!O28=0,"",RES_hhdet_tes!O28/RES_hhdet_fec!O28)</f>
        <v>2.8612060621212319</v>
      </c>
      <c r="P28" s="124">
        <f>IF(RES_hhdet_tes!P28=0,"",RES_hhdet_tes!P28/RES_hhdet_fec!P28)</f>
        <v>3.0042910841302239</v>
      </c>
      <c r="Q28" s="124">
        <f>IF(RES_hhdet_tes!Q28=0,"",RES_hhdet_tes!Q28/RES_hhdet_fec!Q28)</f>
        <v>3.0851621579240542</v>
      </c>
      <c r="R28" s="124">
        <f>IF(RES_hhdet_tes!R28=0,"",RES_hhdet_tes!R28/RES_hhdet_fec!R28)</f>
        <v>3.1192830076627378</v>
      </c>
      <c r="S28" s="124">
        <f>IF(RES_hhdet_tes!S28=0,"",RES_hhdet_tes!S28/RES_hhdet_fec!S28)</f>
        <v>3.1358159663204765</v>
      </c>
      <c r="T28" s="124">
        <f>IF(RES_hhdet_tes!T28=0,"",RES_hhdet_tes!T28/RES_hhdet_fec!T28)</f>
        <v>3.1649739567903614</v>
      </c>
      <c r="U28" s="124">
        <f>IF(RES_hhdet_tes!U28=0,"",RES_hhdet_tes!U28/RES_hhdet_fec!U28)</f>
        <v>3.1998109828237351</v>
      </c>
      <c r="V28" s="124">
        <f>IF(RES_hhdet_tes!V28=0,"",RES_hhdet_tes!V28/RES_hhdet_fec!V28)</f>
        <v>3.2487793645731426</v>
      </c>
      <c r="W28" s="124">
        <f>IF(RES_hhdet_tes!W28=0,"",RES_hhdet_tes!W28/RES_hhdet_fec!W28)</f>
        <v>3.3014600953187196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1.6278268451584426</v>
      </c>
      <c r="C29" s="111">
        <f>IF(RES_hhdet_tes!C29=0,"",RES_hhdet_tes!C29/RES_hhdet_fec!C29)</f>
        <v>1.6278268451584426</v>
      </c>
      <c r="D29" s="111">
        <f>IF(RES_hhdet_tes!D29=0,"",RES_hhdet_tes!D29/RES_hhdet_fec!D29)</f>
        <v>1.6278268451584426</v>
      </c>
      <c r="E29" s="111">
        <f>IF(RES_hhdet_tes!E29=0,"",RES_hhdet_tes!E29/RES_hhdet_fec!E29)</f>
        <v>1.6278268451584426</v>
      </c>
      <c r="F29" s="111" t="str">
        <f>IF(RES_hhdet_tes!F29=0,"",RES_hhdet_tes!F29/RES_hhdet_fec!F29)</f>
        <v/>
      </c>
      <c r="G29" s="111" t="str">
        <f>IF(RES_hhdet_tes!G29=0,"",RES_hhdet_tes!G29/RES_hhdet_fec!G29)</f>
        <v/>
      </c>
      <c r="H29" s="111">
        <f>IF(RES_hhdet_tes!H29=0,"",RES_hhdet_tes!H29/RES_hhdet_fec!H29)</f>
        <v>2.4079040719773359</v>
      </c>
      <c r="I29" s="111">
        <f>IF(RES_hhdet_tes!I29=0,"",RES_hhdet_tes!I29/RES_hhdet_fec!I29)</f>
        <v>2.4079040719773359</v>
      </c>
      <c r="J29" s="111">
        <f>IF(RES_hhdet_tes!J29=0,"",RES_hhdet_tes!J29/RES_hhdet_fec!J29)</f>
        <v>2.485430752468051</v>
      </c>
      <c r="K29" s="111">
        <f>IF(RES_hhdet_tes!K29=0,"",RES_hhdet_tes!K29/RES_hhdet_fec!K29)</f>
        <v>2.5713248814865937</v>
      </c>
      <c r="L29" s="111">
        <f>IF(RES_hhdet_tes!L29=0,"",RES_hhdet_tes!L29/RES_hhdet_fec!L29)</f>
        <v>2.6383972565729752</v>
      </c>
      <c r="M29" s="111">
        <f>IF(RES_hhdet_tes!M29=0,"",RES_hhdet_tes!M29/RES_hhdet_fec!M29)</f>
        <v>2.7070727074730754</v>
      </c>
      <c r="N29" s="111">
        <f>IF(RES_hhdet_tes!N29=0,"",RES_hhdet_tes!N29/RES_hhdet_fec!N29)</f>
        <v>2.7839289492724757</v>
      </c>
      <c r="O29" s="111">
        <f>IF(RES_hhdet_tes!O29=0,"",RES_hhdet_tes!O29/RES_hhdet_fec!O29)</f>
        <v>2.8612060621212319</v>
      </c>
      <c r="P29" s="111">
        <f>IF(RES_hhdet_tes!P29=0,"",RES_hhdet_tes!P29/RES_hhdet_fec!P29)</f>
        <v>3.0042910841302239</v>
      </c>
      <c r="Q29" s="111">
        <f>IF(RES_hhdet_tes!Q29=0,"",RES_hhdet_tes!Q29/RES_hhdet_fec!Q29)</f>
        <v>3.0851621579240542</v>
      </c>
      <c r="R29" s="111">
        <f>IF(RES_hhdet_tes!R29=0,"",RES_hhdet_tes!R29/RES_hhdet_fec!R29)</f>
        <v>3.1192830076627378</v>
      </c>
      <c r="S29" s="111">
        <f>IF(RES_hhdet_tes!S29=0,"",RES_hhdet_tes!S29/RES_hhdet_fec!S29)</f>
        <v>3.1358159663204765</v>
      </c>
      <c r="T29" s="111">
        <f>IF(RES_hhdet_tes!T29=0,"",RES_hhdet_tes!T29/RES_hhdet_fec!T29)</f>
        <v>3.1649739567903614</v>
      </c>
      <c r="U29" s="111">
        <f>IF(RES_hhdet_tes!U29=0,"",RES_hhdet_tes!U29/RES_hhdet_fec!U29)</f>
        <v>3.1998109828237351</v>
      </c>
      <c r="V29" s="111">
        <f>IF(RES_hhdet_tes!V29=0,"",RES_hhdet_tes!V29/RES_hhdet_fec!V29)</f>
        <v>3.2487793645731426</v>
      </c>
      <c r="W29" s="111">
        <f>IF(RES_hhdet_tes!W29=0,"",RES_hhdet_tes!W29/RES_hhdet_fec!W29)</f>
        <v>3.3014600953187196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0.5539327715599075</v>
      </c>
      <c r="C30" s="124">
        <f>IF(RES_hhdet_tes!C30=0,"",RES_hhdet_tes!C30/RES_hhdet_fec!C30)</f>
        <v>0.55815647934753199</v>
      </c>
      <c r="D30" s="124">
        <f>IF(RES_hhdet_tes!D30=0,"",RES_hhdet_tes!D30/RES_hhdet_fec!D30)</f>
        <v>0.560690394679214</v>
      </c>
      <c r="E30" s="124">
        <f>IF(RES_hhdet_tes!E30=0,"",RES_hhdet_tes!E30/RES_hhdet_fec!E30)</f>
        <v>0.5638745081545854</v>
      </c>
      <c r="F30" s="124">
        <f>IF(RES_hhdet_tes!F30=0,"",RES_hhdet_tes!F30/RES_hhdet_fec!F30)</f>
        <v>0.56764498133121311</v>
      </c>
      <c r="G30" s="124">
        <f>IF(RES_hhdet_tes!G30=0,"",RES_hhdet_tes!G30/RES_hhdet_fec!G30)</f>
        <v>0.57250945091529093</v>
      </c>
      <c r="H30" s="124">
        <f>IF(RES_hhdet_tes!H30=0,"",RES_hhdet_tes!H30/RES_hhdet_fec!H30)</f>
        <v>0.5768989695818707</v>
      </c>
      <c r="I30" s="124">
        <f>IF(RES_hhdet_tes!I30=0,"",RES_hhdet_tes!I30/RES_hhdet_fec!I30)</f>
        <v>0.57988329982498465</v>
      </c>
      <c r="J30" s="124">
        <f>IF(RES_hhdet_tes!J30=0,"",RES_hhdet_tes!J30/RES_hhdet_fec!J30)</f>
        <v>0.58118257605207535</v>
      </c>
      <c r="K30" s="124">
        <f>IF(RES_hhdet_tes!K30=0,"",RES_hhdet_tes!K30/RES_hhdet_fec!K30)</f>
        <v>0.58605556505245271</v>
      </c>
      <c r="L30" s="124">
        <f>IF(RES_hhdet_tes!L30=0,"",RES_hhdet_tes!L30/RES_hhdet_fec!L30)</f>
        <v>0.61919640490516381</v>
      </c>
      <c r="M30" s="124">
        <f>IF(RES_hhdet_tes!M30=0,"",RES_hhdet_tes!M30/RES_hhdet_fec!M30)</f>
        <v>0.61428518234020379</v>
      </c>
      <c r="N30" s="124">
        <f>IF(RES_hhdet_tes!N30=0,"",RES_hhdet_tes!N30/RES_hhdet_fec!N30)</f>
        <v>0.61503565614397249</v>
      </c>
      <c r="O30" s="124">
        <f>IF(RES_hhdet_tes!O30=0,"",RES_hhdet_tes!O30/RES_hhdet_fec!O30)</f>
        <v>0.6216256881565152</v>
      </c>
      <c r="P30" s="124">
        <f>IF(RES_hhdet_tes!P30=0,"",RES_hhdet_tes!P30/RES_hhdet_fec!P30)</f>
        <v>0.62969748486876431</v>
      </c>
      <c r="Q30" s="124">
        <f>IF(RES_hhdet_tes!Q30=0,"",RES_hhdet_tes!Q30/RES_hhdet_fec!Q30)</f>
        <v>0.63581514964261288</v>
      </c>
      <c r="R30" s="124">
        <f>IF(RES_hhdet_tes!R30=0,"",RES_hhdet_tes!R30/RES_hhdet_fec!R30)</f>
        <v>0.6383362832530407</v>
      </c>
      <c r="S30" s="124">
        <f>IF(RES_hhdet_tes!S30=0,"",RES_hhdet_tes!S30/RES_hhdet_fec!S30)</f>
        <v>0.64213817751098778</v>
      </c>
      <c r="T30" s="124">
        <f>IF(RES_hhdet_tes!T30=0,"",RES_hhdet_tes!T30/RES_hhdet_fec!T30)</f>
        <v>0.64900694022484995</v>
      </c>
      <c r="U30" s="124">
        <f>IF(RES_hhdet_tes!U30=0,"",RES_hhdet_tes!U30/RES_hhdet_fec!U30)</f>
        <v>0.65855431550353649</v>
      </c>
      <c r="V30" s="124">
        <f>IF(RES_hhdet_tes!V30=0,"",RES_hhdet_tes!V30/RES_hhdet_fec!V30)</f>
        <v>0.66972612736407133</v>
      </c>
      <c r="W30" s="124">
        <f>IF(RES_hhdet_tes!W30=0,"",RES_hhdet_tes!W30/RES_hhdet_fec!W30)</f>
        <v>0.68997297175309358</v>
      </c>
      <c r="DA30" s="130" t="s">
        <v>1933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>
        <f>IF(RES_hhdet_tes!M31=0,"",RES_hhdet_tes!M31/RES_hhdet_fec!M31)</f>
        <v>0.54623691046704193</v>
      </c>
      <c r="N31" s="111">
        <f>IF(RES_hhdet_tes!N31=0,"",RES_hhdet_tes!N31/RES_hhdet_fec!N31)</f>
        <v>0.54623691046704193</v>
      </c>
      <c r="O31" s="111">
        <f>IF(RES_hhdet_tes!O31=0,"",RES_hhdet_tes!O31/RES_hhdet_fec!O31)</f>
        <v>0.57230837914146204</v>
      </c>
      <c r="P31" s="111">
        <f>IF(RES_hhdet_tes!P31=0,"",RES_hhdet_tes!P31/RES_hhdet_fec!P31)</f>
        <v>0.58232731569884899</v>
      </c>
      <c r="Q31" s="111">
        <f>IF(RES_hhdet_tes!Q31=0,"",RES_hhdet_tes!Q31/RES_hhdet_fec!Q31)</f>
        <v>0.5823273156988491</v>
      </c>
      <c r="R31" s="111">
        <f>IF(RES_hhdet_tes!R31=0,"",RES_hhdet_tes!R31/RES_hhdet_fec!R31)</f>
        <v>0.5823273156988491</v>
      </c>
      <c r="S31" s="111">
        <f>IF(RES_hhdet_tes!S31=0,"",RES_hhdet_tes!S31/RES_hhdet_fec!S31)</f>
        <v>0.58232731569884899</v>
      </c>
      <c r="T31" s="111">
        <f>IF(RES_hhdet_tes!T31=0,"",RES_hhdet_tes!T31/RES_hhdet_fec!T31)</f>
        <v>0.59591070186758355</v>
      </c>
      <c r="U31" s="111">
        <f>IF(RES_hhdet_tes!U31=0,"",RES_hhdet_tes!U31/RES_hhdet_fec!U31)</f>
        <v>0.59591070186758355</v>
      </c>
      <c r="V31" s="111">
        <f>IF(RES_hhdet_tes!V31=0,"",RES_hhdet_tes!V31/RES_hhdet_fec!V31)</f>
        <v>0.6159702076139576</v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0.5539327715599075</v>
      </c>
      <c r="C35" s="112">
        <f>IF(RES_hhdet_tes!C35=0,"",RES_hhdet_tes!C35/RES_hhdet_fec!C35)</f>
        <v>0.55815647934753199</v>
      </c>
      <c r="D35" s="112">
        <f>IF(RES_hhdet_tes!D35=0,"",RES_hhdet_tes!D35/RES_hhdet_fec!D35)</f>
        <v>0.560690394679214</v>
      </c>
      <c r="E35" s="112">
        <f>IF(RES_hhdet_tes!E35=0,"",RES_hhdet_tes!E35/RES_hhdet_fec!E35)</f>
        <v>0.5638745081545854</v>
      </c>
      <c r="F35" s="112">
        <f>IF(RES_hhdet_tes!F35=0,"",RES_hhdet_tes!F35/RES_hhdet_fec!F35)</f>
        <v>0.56764498133121311</v>
      </c>
      <c r="G35" s="112">
        <f>IF(RES_hhdet_tes!G35=0,"",RES_hhdet_tes!G35/RES_hhdet_fec!G35)</f>
        <v>0.57250945091529093</v>
      </c>
      <c r="H35" s="112">
        <f>IF(RES_hhdet_tes!H35=0,"",RES_hhdet_tes!H35/RES_hhdet_fec!H35)</f>
        <v>0.5768989695818707</v>
      </c>
      <c r="I35" s="112">
        <f>IF(RES_hhdet_tes!I35=0,"",RES_hhdet_tes!I35/RES_hhdet_fec!I35)</f>
        <v>0.57988329982498465</v>
      </c>
      <c r="J35" s="112">
        <f>IF(RES_hhdet_tes!J35=0,"",RES_hhdet_tes!J35/RES_hhdet_fec!J35)</f>
        <v>0.58118257605207535</v>
      </c>
      <c r="K35" s="112">
        <f>IF(RES_hhdet_tes!K35=0,"",RES_hhdet_tes!K35/RES_hhdet_fec!K35)</f>
        <v>0.58605556505245271</v>
      </c>
      <c r="L35" s="112">
        <f>IF(RES_hhdet_tes!L35=0,"",RES_hhdet_tes!L35/RES_hhdet_fec!L35)</f>
        <v>0.58862781329861802</v>
      </c>
      <c r="M35" s="112">
        <f>IF(RES_hhdet_tes!M35=0,"",RES_hhdet_tes!M35/RES_hhdet_fec!M35)</f>
        <v>0.59352025761561844</v>
      </c>
      <c r="N35" s="112">
        <f>IF(RES_hhdet_tes!N35=0,"",RES_hhdet_tes!N35/RES_hhdet_fec!N35)</f>
        <v>0.59693412275122859</v>
      </c>
      <c r="O35" s="112">
        <f>IF(RES_hhdet_tes!O35=0,"",RES_hhdet_tes!O35/RES_hhdet_fec!O35)</f>
        <v>0.60590516308791653</v>
      </c>
      <c r="P35" s="112">
        <f>IF(RES_hhdet_tes!P35=0,"",RES_hhdet_tes!P35/RES_hhdet_fec!P35)</f>
        <v>0.6157304133018825</v>
      </c>
      <c r="Q35" s="112">
        <f>IF(RES_hhdet_tes!Q35=0,"",RES_hhdet_tes!Q35/RES_hhdet_fec!Q35)</f>
        <v>0.62351755081785221</v>
      </c>
      <c r="R35" s="112">
        <f>IF(RES_hhdet_tes!R35=0,"",RES_hhdet_tes!R35/RES_hhdet_fec!R35)</f>
        <v>0.62672351887836319</v>
      </c>
      <c r="S35" s="112">
        <f>IF(RES_hhdet_tes!S35=0,"",RES_hhdet_tes!S35/RES_hhdet_fec!S35)</f>
        <v>0.6309596903956155</v>
      </c>
      <c r="T35" s="112">
        <f>IF(RES_hhdet_tes!T35=0,"",RES_hhdet_tes!T35/RES_hhdet_fec!T35)</f>
        <v>0.6373131702948861</v>
      </c>
      <c r="U35" s="112">
        <f>IF(RES_hhdet_tes!U35=0,"",RES_hhdet_tes!U35/RES_hhdet_fec!U35)</f>
        <v>0.64620509683129379</v>
      </c>
      <c r="V35" s="112">
        <f>IF(RES_hhdet_tes!V35=0,"",RES_hhdet_tes!V35/RES_hhdet_fec!V35)</f>
        <v>0.65790957099107272</v>
      </c>
      <c r="W35" s="112">
        <f>IF(RES_hhdet_tes!W35=0,"",RES_hhdet_tes!W35/RES_hhdet_fec!W35)</f>
        <v>0.67860430112981651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>
        <f>IF(RES_hhdet_tes!L36=0,"",RES_hhdet_tes!L36/RES_hhdet_fec!L36)</f>
        <v>0.80732969076937633</v>
      </c>
      <c r="M36" s="113">
        <f>IF(RES_hhdet_tes!M36=0,"",RES_hhdet_tes!M36/RES_hhdet_fec!M36)</f>
        <v>0.81295708753925833</v>
      </c>
      <c r="N36" s="113">
        <f>IF(RES_hhdet_tes!N36=0,"",RES_hhdet_tes!N36/RES_hhdet_fec!N36)</f>
        <v>0.8236424816209752</v>
      </c>
      <c r="O36" s="113">
        <f>IF(RES_hhdet_tes!O36=0,"",RES_hhdet_tes!O36/RES_hhdet_fec!O36)</f>
        <v>0.82271084964980723</v>
      </c>
      <c r="P36" s="113">
        <f>IF(RES_hhdet_tes!P36=0,"",RES_hhdet_tes!P36/RES_hhdet_fec!P36)</f>
        <v>0.82415506748023792</v>
      </c>
      <c r="Q36" s="113">
        <f>IF(RES_hhdet_tes!Q36=0,"",RES_hhdet_tes!Q36/RES_hhdet_fec!Q36)</f>
        <v>0.83821645603467665</v>
      </c>
      <c r="R36" s="113">
        <f>IF(RES_hhdet_tes!R36=0,"",RES_hhdet_tes!R36/RES_hhdet_fec!R36)</f>
        <v>0.8312861207956761</v>
      </c>
      <c r="S36" s="113">
        <f>IF(RES_hhdet_tes!S36=0,"",RES_hhdet_tes!S36/RES_hhdet_fec!S36)</f>
        <v>0.82760905847194122</v>
      </c>
      <c r="T36" s="113">
        <f>IF(RES_hhdet_tes!T36=0,"",RES_hhdet_tes!T36/RES_hhdet_fec!T36)</f>
        <v>0.84599590562105464</v>
      </c>
      <c r="U36" s="113">
        <f>IF(RES_hhdet_tes!U36=0,"",RES_hhdet_tes!U36/RES_hhdet_fec!U36)</f>
        <v>0.85244882205035044</v>
      </c>
      <c r="V36" s="113">
        <f>IF(RES_hhdet_tes!V36=0,"",RES_hhdet_tes!V36/RES_hhdet_fec!V36)</f>
        <v>0.85685223040008185</v>
      </c>
      <c r="W36" s="113">
        <f>IF(RES_hhdet_tes!W36=0,"",RES_hhdet_tes!W36/RES_hhdet_fec!W36)</f>
        <v>0.86582923375032739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>
        <f>IF(RES_hhdet_tes!L37=0,"",RES_hhdet_tes!L37/RES_hhdet_fec!L37)</f>
        <v>0.59196668236159899</v>
      </c>
      <c r="M37" s="111">
        <f>IF(RES_hhdet_tes!M37=0,"",RES_hhdet_tes!M37/RES_hhdet_fec!M37)</f>
        <v>0.59335195004643038</v>
      </c>
      <c r="N37" s="111">
        <f>IF(RES_hhdet_tes!N37=0,"",RES_hhdet_tes!N37/RES_hhdet_fec!N37)</f>
        <v>0.59438939102338806</v>
      </c>
      <c r="O37" s="111">
        <f>IF(RES_hhdet_tes!O37=0,"",RES_hhdet_tes!O37/RES_hhdet_fec!O37)</f>
        <v>0.60252164020761889</v>
      </c>
      <c r="P37" s="111">
        <f>IF(RES_hhdet_tes!P37=0,"",RES_hhdet_tes!P37/RES_hhdet_fec!P37)</f>
        <v>0.61136501300786528</v>
      </c>
      <c r="Q37" s="111">
        <f>IF(RES_hhdet_tes!Q37=0,"",RES_hhdet_tes!Q37/RES_hhdet_fec!Q37)</f>
        <v>0.6154542811993754</v>
      </c>
      <c r="R37" s="111">
        <f>IF(RES_hhdet_tes!R37=0,"",RES_hhdet_tes!R37/RES_hhdet_fec!R37)</f>
        <v>0.6196089463090525</v>
      </c>
      <c r="S37" s="111">
        <f>IF(RES_hhdet_tes!S37=0,"",RES_hhdet_tes!S37/RES_hhdet_fec!S37)</f>
        <v>0.6274316349387582</v>
      </c>
      <c r="T37" s="111">
        <f>IF(RES_hhdet_tes!T37=0,"",RES_hhdet_tes!T37/RES_hhdet_fec!T37)</f>
        <v>0.6419775722255836</v>
      </c>
      <c r="U37" s="111">
        <f>IF(RES_hhdet_tes!U37=0,"",RES_hhdet_tes!U37/RES_hhdet_fec!U37)</f>
        <v>0.65004583152133077</v>
      </c>
      <c r="V37" s="111">
        <f>IF(RES_hhdet_tes!V37=0,"",RES_hhdet_tes!V37/RES_hhdet_fec!V37)</f>
        <v>0.66049511481245371</v>
      </c>
      <c r="W37" s="111">
        <f>IF(RES_hhdet_tes!W37=0,"",RES_hhdet_tes!W37/RES_hhdet_fec!W37)</f>
        <v>0.67897603867695455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0.71516285187516382</v>
      </c>
      <c r="C39" s="124">
        <f>IF(RES_hhdet_tes!C39=0,"",RES_hhdet_tes!C39/RES_hhdet_fec!C39)</f>
        <v>0.71119207612351709</v>
      </c>
      <c r="D39" s="124">
        <f>IF(RES_hhdet_tes!D39=0,"",RES_hhdet_tes!D39/RES_hhdet_fec!D39)</f>
        <v>0.70897154067384394</v>
      </c>
      <c r="E39" s="124">
        <f>IF(RES_hhdet_tes!E39=0,"",RES_hhdet_tes!E39/RES_hhdet_fec!E39)</f>
        <v>0.70429235875250651</v>
      </c>
      <c r="F39" s="124">
        <f>IF(RES_hhdet_tes!F39=0,"",RES_hhdet_tes!F39/RES_hhdet_fec!F39)</f>
        <v>0.70766685979313915</v>
      </c>
      <c r="G39" s="124">
        <f>IF(RES_hhdet_tes!G39=0,"",RES_hhdet_tes!G39/RES_hhdet_fec!G39)</f>
        <v>0.71148105134987216</v>
      </c>
      <c r="H39" s="124">
        <f>IF(RES_hhdet_tes!H39=0,"",RES_hhdet_tes!H39/RES_hhdet_fec!H39)</f>
        <v>0.71341386751546021</v>
      </c>
      <c r="I39" s="124">
        <f>IF(RES_hhdet_tes!I39=0,"",RES_hhdet_tes!I39/RES_hhdet_fec!I39)</f>
        <v>0.71899549402132401</v>
      </c>
      <c r="J39" s="124">
        <f>IF(RES_hhdet_tes!J39=0,"",RES_hhdet_tes!J39/RES_hhdet_fec!J39)</f>
        <v>0.72644865833136085</v>
      </c>
      <c r="K39" s="124">
        <f>IF(RES_hhdet_tes!K39=0,"",RES_hhdet_tes!K39/RES_hhdet_fec!K39)</f>
        <v>0.72566780256774266</v>
      </c>
      <c r="L39" s="124">
        <f>IF(RES_hhdet_tes!L39=0,"",RES_hhdet_tes!L39/RES_hhdet_fec!L39)</f>
        <v>0.72791089486590932</v>
      </c>
      <c r="M39" s="124">
        <f>IF(RES_hhdet_tes!M39=0,"",RES_hhdet_tes!M39/RES_hhdet_fec!M39)</f>
        <v>0.72519726492944103</v>
      </c>
      <c r="N39" s="124">
        <f>IF(RES_hhdet_tes!N39=0,"",RES_hhdet_tes!N39/RES_hhdet_fec!N39)</f>
        <v>0.72957548846800679</v>
      </c>
      <c r="O39" s="124">
        <f>IF(RES_hhdet_tes!O39=0,"",RES_hhdet_tes!O39/RES_hhdet_fec!O39)</f>
        <v>0.7338782136476556</v>
      </c>
      <c r="P39" s="124">
        <f>IF(RES_hhdet_tes!P39=0,"",RES_hhdet_tes!P39/RES_hhdet_fec!P39)</f>
        <v>0.73891300623558553</v>
      </c>
      <c r="Q39" s="124">
        <f>IF(RES_hhdet_tes!Q39=0,"",RES_hhdet_tes!Q39/RES_hhdet_fec!Q39)</f>
        <v>0.73640422516191073</v>
      </c>
      <c r="R39" s="124">
        <f>IF(RES_hhdet_tes!R39=0,"",RES_hhdet_tes!R39/RES_hhdet_fec!R39)</f>
        <v>0.74382074750083571</v>
      </c>
      <c r="S39" s="124">
        <f>IF(RES_hhdet_tes!S39=0,"",RES_hhdet_tes!S39/RES_hhdet_fec!S39)</f>
        <v>0.748555395284767</v>
      </c>
      <c r="T39" s="124">
        <f>IF(RES_hhdet_tes!T39=0,"",RES_hhdet_tes!T39/RES_hhdet_fec!T39)</f>
        <v>0.75366649002671915</v>
      </c>
      <c r="U39" s="124">
        <f>IF(RES_hhdet_tes!U39=0,"",RES_hhdet_tes!U39/RES_hhdet_fec!U39)</f>
        <v>0.76254634136397903</v>
      </c>
      <c r="V39" s="124">
        <f>IF(RES_hhdet_tes!V39=0,"",RES_hhdet_tes!V39/RES_hhdet_fec!V39)</f>
        <v>0.77387990798832429</v>
      </c>
      <c r="W39" s="124">
        <f>IF(RES_hhdet_tes!W39=0,"",RES_hhdet_tes!W39/RES_hhdet_fec!W39)</f>
        <v>0.79664457554758472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0.56586450373667452</v>
      </c>
      <c r="C40" s="111">
        <f>IF(RES_hhdet_tes!C40=0,"",RES_hhdet_tes!C40/RES_hhdet_fec!C40)</f>
        <v>0.56849405356958671</v>
      </c>
      <c r="D40" s="111">
        <f>IF(RES_hhdet_tes!D40=0,"",RES_hhdet_tes!D40/RES_hhdet_fec!D40)</f>
        <v>0.57055945917012496</v>
      </c>
      <c r="E40" s="111">
        <f>IF(RES_hhdet_tes!E40=0,"",RES_hhdet_tes!E40/RES_hhdet_fec!E40)</f>
        <v>0.57108803936941144</v>
      </c>
      <c r="F40" s="111">
        <f>IF(RES_hhdet_tes!F40=0,"",RES_hhdet_tes!F40/RES_hhdet_fec!F40)</f>
        <v>0.57242325009929917</v>
      </c>
      <c r="G40" s="111">
        <f>IF(RES_hhdet_tes!G40=0,"",RES_hhdet_tes!G40/RES_hhdet_fec!G40)</f>
        <v>0.57242325009929929</v>
      </c>
      <c r="H40" s="111">
        <f>IF(RES_hhdet_tes!H40=0,"",RES_hhdet_tes!H40/RES_hhdet_fec!H40)</f>
        <v>0.57401220690416577</v>
      </c>
      <c r="I40" s="111">
        <f>IF(RES_hhdet_tes!I40=0,"",RES_hhdet_tes!I40/RES_hhdet_fec!I40)</f>
        <v>0.57401220690416555</v>
      </c>
      <c r="J40" s="111">
        <f>IF(RES_hhdet_tes!J40=0,"",RES_hhdet_tes!J40/RES_hhdet_fec!J40)</f>
        <v>0.57528437952686828</v>
      </c>
      <c r="K40" s="111">
        <f>IF(RES_hhdet_tes!K40=0,"",RES_hhdet_tes!K40/RES_hhdet_fec!K40)</f>
        <v>0.57842371064117404</v>
      </c>
      <c r="L40" s="111">
        <f>IF(RES_hhdet_tes!L40=0,"",RES_hhdet_tes!L40/RES_hhdet_fec!L40)</f>
        <v>0.5795458791441831</v>
      </c>
      <c r="M40" s="111">
        <f>IF(RES_hhdet_tes!M40=0,"",RES_hhdet_tes!M40/RES_hhdet_fec!M40)</f>
        <v>0.58017766364221124</v>
      </c>
      <c r="N40" s="111">
        <f>IF(RES_hhdet_tes!N40=0,"",RES_hhdet_tes!N40/RES_hhdet_fec!N40)</f>
        <v>0.5802984487523688</v>
      </c>
      <c r="O40" s="111">
        <f>IF(RES_hhdet_tes!O40=0,"",RES_hhdet_tes!O40/RES_hhdet_fec!O40)</f>
        <v>0.58042247395204993</v>
      </c>
      <c r="P40" s="111">
        <f>IF(RES_hhdet_tes!P40=0,"",RES_hhdet_tes!P40/RES_hhdet_fec!P40)</f>
        <v>0.58048171994180509</v>
      </c>
      <c r="Q40" s="111">
        <f>IF(RES_hhdet_tes!Q40=0,"",RES_hhdet_tes!Q40/RES_hhdet_fec!Q40)</f>
        <v>0.58052357089968387</v>
      </c>
      <c r="R40" s="111">
        <f>IF(RES_hhdet_tes!R40=0,"",RES_hhdet_tes!R40/RES_hhdet_fec!R40)</f>
        <v>0.58064055847426621</v>
      </c>
      <c r="S40" s="111">
        <f>IF(RES_hhdet_tes!S40=0,"",RES_hhdet_tes!S40/RES_hhdet_fec!S40)</f>
        <v>0.58079566447032271</v>
      </c>
      <c r="T40" s="111">
        <f>IF(RES_hhdet_tes!T40=0,"",RES_hhdet_tes!T40/RES_hhdet_fec!T40)</f>
        <v>0.58129987833220376</v>
      </c>
      <c r="U40" s="111">
        <f>IF(RES_hhdet_tes!U40=0,"",RES_hhdet_tes!U40/RES_hhdet_fec!U40)</f>
        <v>0.58248935824506154</v>
      </c>
      <c r="V40" s="111">
        <f>IF(RES_hhdet_tes!V40=0,"",RES_hhdet_tes!V40/RES_hhdet_fec!V40)</f>
        <v>0.58437883278329505</v>
      </c>
      <c r="W40" s="111">
        <f>IF(RES_hhdet_tes!W40=0,"",RES_hhdet_tes!W40/RES_hhdet_fec!W40)</f>
        <v>0.59189023687519304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0.72613947851706717</v>
      </c>
      <c r="C41" s="45">
        <f>IF(RES_hhdet_tes!C41=0,"",RES_hhdet_tes!C41/RES_hhdet_fec!C41)</f>
        <v>0.7288657991022206</v>
      </c>
      <c r="D41" s="45">
        <f>IF(RES_hhdet_tes!D41=0,"",RES_hhdet_tes!D41/RES_hhdet_fec!D41)</f>
        <v>0.73032634926366635</v>
      </c>
      <c r="E41" s="45">
        <f>IF(RES_hhdet_tes!E41=0,"",RES_hhdet_tes!E41/RES_hhdet_fec!E41)</f>
        <v>0.73273976992106937</v>
      </c>
      <c r="F41" s="45">
        <f>IF(RES_hhdet_tes!F41=0,"",RES_hhdet_tes!F41/RES_hhdet_fec!F41)</f>
        <v>0.73600632497459217</v>
      </c>
      <c r="G41" s="45">
        <f>IF(RES_hhdet_tes!G41=0,"",RES_hhdet_tes!G41/RES_hhdet_fec!G41)</f>
        <v>0.73942684657227742</v>
      </c>
      <c r="H41" s="45">
        <f>IF(RES_hhdet_tes!H41=0,"",RES_hhdet_tes!H41/RES_hhdet_fec!H41)</f>
        <v>0.74331127024428145</v>
      </c>
      <c r="I41" s="45">
        <f>IF(RES_hhdet_tes!I41=0,"",RES_hhdet_tes!I41/RES_hhdet_fec!I41)</f>
        <v>0.74578348000430594</v>
      </c>
      <c r="J41" s="45">
        <f>IF(RES_hhdet_tes!J41=0,"",RES_hhdet_tes!J41/RES_hhdet_fec!J41)</f>
        <v>0.74681779711736218</v>
      </c>
      <c r="K41" s="45">
        <f>IF(RES_hhdet_tes!K41=0,"",RES_hhdet_tes!K41/RES_hhdet_fec!K41)</f>
        <v>0.75127503147382679</v>
      </c>
      <c r="L41" s="45">
        <f>IF(RES_hhdet_tes!L41=0,"",RES_hhdet_tes!L41/RES_hhdet_fec!L41)</f>
        <v>0.75382375270174873</v>
      </c>
      <c r="M41" s="45">
        <f>IF(RES_hhdet_tes!M41=0,"",RES_hhdet_tes!M41/RES_hhdet_fec!M41)</f>
        <v>0.7567014695193085</v>
      </c>
      <c r="N41" s="45">
        <f>IF(RES_hhdet_tes!N41=0,"",RES_hhdet_tes!N41/RES_hhdet_fec!N41)</f>
        <v>0.75849197485454789</v>
      </c>
      <c r="O41" s="45">
        <f>IF(RES_hhdet_tes!O41=0,"",RES_hhdet_tes!O41/RES_hhdet_fec!O41)</f>
        <v>0.76272773848698039</v>
      </c>
      <c r="P41" s="45">
        <f>IF(RES_hhdet_tes!P41=0,"",RES_hhdet_tes!P41/RES_hhdet_fec!P41)</f>
        <v>0.7671227400394014</v>
      </c>
      <c r="Q41" s="45">
        <f>IF(RES_hhdet_tes!Q41=0,"",RES_hhdet_tes!Q41/RES_hhdet_fec!Q41)</f>
        <v>0.77100832564065858</v>
      </c>
      <c r="R41" s="45">
        <f>IF(RES_hhdet_tes!R41=0,"",RES_hhdet_tes!R41/RES_hhdet_fec!R41)</f>
        <v>0.77292265937120308</v>
      </c>
      <c r="S41" s="45">
        <f>IF(RES_hhdet_tes!S41=0,"",RES_hhdet_tes!S41/RES_hhdet_fec!S41)</f>
        <v>0.77593662596187973</v>
      </c>
      <c r="T41" s="45">
        <f>IF(RES_hhdet_tes!T41=0,"",RES_hhdet_tes!T41/RES_hhdet_fec!T41)</f>
        <v>0.78144257549283747</v>
      </c>
      <c r="U41" s="45">
        <f>IF(RES_hhdet_tes!U41=0,"",RES_hhdet_tes!U41/RES_hhdet_fec!U41)</f>
        <v>0.78938755148388495</v>
      </c>
      <c r="V41" s="45">
        <f>IF(RES_hhdet_tes!V41=0,"",RES_hhdet_tes!V41/RES_hhdet_fec!V41)</f>
        <v>0.80112139545068672</v>
      </c>
      <c r="W41" s="45">
        <f>IF(RES_hhdet_tes!W41=0,"",RES_hhdet_tes!W41/RES_hhdet_fec!W41)</f>
        <v>0.82410629525045331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0.44050645555995172</v>
      </c>
      <c r="C43" s="119">
        <f>IF(RES_hhdet_tes!C43=0,"",RES_hhdet_tes!C43/RES_hhdet_fec!C43)</f>
        <v>0.44609708301953155</v>
      </c>
      <c r="D43" s="119">
        <f>IF(RES_hhdet_tes!D43=0,"",RES_hhdet_tes!D43/RES_hhdet_fec!D43)</f>
        <v>0.44397963392797019</v>
      </c>
      <c r="E43" s="119">
        <f>IF(RES_hhdet_tes!E43=0,"",RES_hhdet_tes!E43/RES_hhdet_fec!E43)</f>
        <v>0.43971545341906343</v>
      </c>
      <c r="F43" s="119">
        <f>IF(RES_hhdet_tes!F43=0,"",RES_hhdet_tes!F43/RES_hhdet_fec!F43)</f>
        <v>0.43681287715429856</v>
      </c>
      <c r="G43" s="119">
        <f>IF(RES_hhdet_tes!G43=0,"",RES_hhdet_tes!G43/RES_hhdet_fec!G43)</f>
        <v>0.46804465315529264</v>
      </c>
      <c r="H43" s="119">
        <f>IF(RES_hhdet_tes!H43=0,"",RES_hhdet_tes!H43/RES_hhdet_fec!H43)</f>
        <v>0.43908646809954766</v>
      </c>
      <c r="I43" s="119">
        <f>IF(RES_hhdet_tes!I43=0,"",RES_hhdet_tes!I43/RES_hhdet_fec!I43)</f>
        <v>0.46571515374845407</v>
      </c>
      <c r="J43" s="119">
        <f>IF(RES_hhdet_tes!J43=0,"",RES_hhdet_tes!J43/RES_hhdet_fec!J43)</f>
        <v>0.4657351692211904</v>
      </c>
      <c r="K43" s="119">
        <f>IF(RES_hhdet_tes!K43=0,"",RES_hhdet_tes!K43/RES_hhdet_fec!K43)</f>
        <v>0.45958235512546641</v>
      </c>
      <c r="L43" s="119">
        <f>IF(RES_hhdet_tes!L43=0,"",RES_hhdet_tes!L43/RES_hhdet_fec!L43)</f>
        <v>0.47935022411554967</v>
      </c>
      <c r="M43" s="119">
        <f>IF(RES_hhdet_tes!M43=0,"",RES_hhdet_tes!M43/RES_hhdet_fec!M43)</f>
        <v>0.51748985522715818</v>
      </c>
      <c r="N43" s="119">
        <f>IF(RES_hhdet_tes!N43=0,"",RES_hhdet_tes!N43/RES_hhdet_fec!N43)</f>
        <v>0.54602987187622676</v>
      </c>
      <c r="O43" s="119">
        <f>IF(RES_hhdet_tes!O43=0,"",RES_hhdet_tes!O43/RES_hhdet_fec!O43)</f>
        <v>0.56798191327281067</v>
      </c>
      <c r="P43" s="119">
        <f>IF(RES_hhdet_tes!P43=0,"",RES_hhdet_tes!P43/RES_hhdet_fec!P43)</f>
        <v>0.563082175696762</v>
      </c>
      <c r="Q43" s="119" t="str">
        <f>IF(RES_hhdet_tes!Q43=0,"",RES_hhdet_tes!Q43/RES_hhdet_fec!Q43)</f>
        <v/>
      </c>
      <c r="R43" s="119" t="str">
        <f>IF(RES_hhdet_tes!R43=0,"",RES_hhdet_tes!R43/RES_hhdet_fec!R43)</f>
        <v/>
      </c>
      <c r="S43" s="119" t="str">
        <f>IF(RES_hhdet_tes!S43=0,"",RES_hhdet_tes!S43/RES_hhdet_fec!S43)</f>
        <v/>
      </c>
      <c r="T43" s="119" t="str">
        <f>IF(RES_hhdet_tes!T43=0,"",RES_hhdet_tes!T43/RES_hhdet_fec!T43)</f>
        <v/>
      </c>
      <c r="U43" s="119" t="str">
        <f>IF(RES_hhdet_tes!U43=0,"",RES_hhdet_tes!U43/RES_hhdet_fec!U43)</f>
        <v/>
      </c>
      <c r="V43" s="119" t="str">
        <f>IF(RES_hhdet_tes!V43=0,"",RES_hhdet_tes!V43/RES_hhdet_fec!V43)</f>
        <v/>
      </c>
      <c r="W43" s="119" t="str">
        <f>IF(RES_hhdet_tes!W43=0,"",RES_hhdet_tes!W43/RES_hhdet_fec!W43)</f>
        <v/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0.40058251423983854</v>
      </c>
      <c r="C44" s="124">
        <f>IF(RES_hhdet_tes!C44=0,"",RES_hhdet_tes!C44/RES_hhdet_fec!C44)</f>
        <v>0.40045996914342269</v>
      </c>
      <c r="D44" s="124">
        <f>IF(RES_hhdet_tes!D44=0,"",RES_hhdet_tes!D44/RES_hhdet_fec!D44)</f>
        <v>0.40042943667865133</v>
      </c>
      <c r="E44" s="124">
        <f>IF(RES_hhdet_tes!E44=0,"",RES_hhdet_tes!E44/RES_hhdet_fec!E44)</f>
        <v>0.40035870120676664</v>
      </c>
      <c r="F44" s="124">
        <f>IF(RES_hhdet_tes!F44=0,"",RES_hhdet_tes!F44/RES_hhdet_fec!F44)</f>
        <v>0.40029151475026808</v>
      </c>
      <c r="G44" s="124">
        <f>IF(RES_hhdet_tes!G44=0,"",RES_hhdet_tes!G44/RES_hhdet_fec!G44)</f>
        <v>0.40019862869611245</v>
      </c>
      <c r="H44" s="124">
        <f>IF(RES_hhdet_tes!H44=0,"",RES_hhdet_tes!H44/RES_hhdet_fec!H44)</f>
        <v>0.40015130591354447</v>
      </c>
      <c r="I44" s="124">
        <f>IF(RES_hhdet_tes!I44=0,"",RES_hhdet_tes!I44/RES_hhdet_fec!I44)</f>
        <v>0.4000533393308347</v>
      </c>
      <c r="J44" s="124">
        <f>IF(RES_hhdet_tes!J44=0,"",RES_hhdet_tes!J44/RES_hhdet_fec!J44)</f>
        <v>0.40003166563328491</v>
      </c>
      <c r="K44" s="124">
        <f>IF(RES_hhdet_tes!K44=0,"",RES_hhdet_tes!K44/RES_hhdet_fec!K44)</f>
        <v>0.42139947842037362</v>
      </c>
      <c r="L44" s="124">
        <f>IF(RES_hhdet_tes!L44=0,"",RES_hhdet_tes!L44/RES_hhdet_fec!L44)</f>
        <v>0.44163326863868796</v>
      </c>
      <c r="M44" s="124">
        <f>IF(RES_hhdet_tes!M44=0,"",RES_hhdet_tes!M44/RES_hhdet_fec!M44)</f>
        <v>0.46144137291104287</v>
      </c>
      <c r="N44" s="124">
        <f>IF(RES_hhdet_tes!N44=0,"",RES_hhdet_tes!N44/RES_hhdet_fec!N44)</f>
        <v>0.49368777368559674</v>
      </c>
      <c r="O44" s="124">
        <f>IF(RES_hhdet_tes!O44=0,"",RES_hhdet_tes!O44/RES_hhdet_fec!O44)</f>
        <v>0.5347886011193409</v>
      </c>
      <c r="P44" s="124">
        <f>IF(RES_hhdet_tes!P44=0,"",RES_hhdet_tes!P44/RES_hhdet_fec!P44)</f>
        <v>0.53492963824922735</v>
      </c>
      <c r="Q44" s="124" t="str">
        <f>IF(RES_hhdet_tes!Q44=0,"",RES_hhdet_tes!Q44/RES_hhdet_fec!Q44)</f>
        <v/>
      </c>
      <c r="R44" s="124" t="str">
        <f>IF(RES_hhdet_tes!R44=0,"",RES_hhdet_tes!R44/RES_hhdet_fec!R44)</f>
        <v/>
      </c>
      <c r="S44" s="124" t="str">
        <f>IF(RES_hhdet_tes!S44=0,"",RES_hhdet_tes!S44/RES_hhdet_fec!S44)</f>
        <v/>
      </c>
      <c r="T44" s="124" t="str">
        <f>IF(RES_hhdet_tes!T44=0,"",RES_hhdet_tes!T44/RES_hhdet_fec!T44)</f>
        <v/>
      </c>
      <c r="U44" s="124" t="str">
        <f>IF(RES_hhdet_tes!U44=0,"",RES_hhdet_tes!U44/RES_hhdet_fec!U44)</f>
        <v/>
      </c>
      <c r="V44" s="124" t="str">
        <f>IF(RES_hhdet_tes!V44=0,"",RES_hhdet_tes!V44/RES_hhdet_fec!V44)</f>
        <v/>
      </c>
      <c r="W44" s="124" t="str">
        <f>IF(RES_hhdet_tes!W44=0,"",RES_hhdet_tes!W44/RES_hhdet_fec!W44)</f>
        <v/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0.39509806174292356</v>
      </c>
      <c r="C45" s="111">
        <f>IF(RES_hhdet_tes!C45=0,"",RES_hhdet_tes!C45/RES_hhdet_fec!C45)</f>
        <v>0.39509806174292356</v>
      </c>
      <c r="D45" s="111">
        <f>IF(RES_hhdet_tes!D45=0,"",RES_hhdet_tes!D45/RES_hhdet_fec!D45)</f>
        <v>0.39509806174292356</v>
      </c>
      <c r="E45" s="111">
        <f>IF(RES_hhdet_tes!E45=0,"",RES_hhdet_tes!E45/RES_hhdet_fec!E45)</f>
        <v>0.39509806174292356</v>
      </c>
      <c r="F45" s="111">
        <f>IF(RES_hhdet_tes!F45=0,"",RES_hhdet_tes!F45/RES_hhdet_fec!F45)</f>
        <v>0.39509806174292356</v>
      </c>
      <c r="G45" s="111">
        <f>IF(RES_hhdet_tes!G45=0,"",RES_hhdet_tes!G45/RES_hhdet_fec!G45)</f>
        <v>0.39509806174292356</v>
      </c>
      <c r="H45" s="111">
        <f>IF(RES_hhdet_tes!H45=0,"",RES_hhdet_tes!H45/RES_hhdet_fec!H45)</f>
        <v>0.39509806174292356</v>
      </c>
      <c r="I45" s="111">
        <f>IF(RES_hhdet_tes!I45=0,"",RES_hhdet_tes!I45/RES_hhdet_fec!I45)</f>
        <v>0.39509806174292356</v>
      </c>
      <c r="J45" s="111">
        <f>IF(RES_hhdet_tes!J45=0,"",RES_hhdet_tes!J45/RES_hhdet_fec!J45)</f>
        <v>0.39509806174292356</v>
      </c>
      <c r="K45" s="111">
        <f>IF(RES_hhdet_tes!K45=0,"",RES_hhdet_tes!K45/RES_hhdet_fec!K45)</f>
        <v>0.41644324933921617</v>
      </c>
      <c r="L45" s="111">
        <f>IF(RES_hhdet_tes!L45=0,"",RES_hhdet_tes!L45/RES_hhdet_fec!L45)</f>
        <v>0.43662817179034213</v>
      </c>
      <c r="M45" s="111">
        <f>IF(RES_hhdet_tes!M45=0,"",RES_hhdet_tes!M45/RES_hhdet_fec!M45)</f>
        <v>0.45641477815639675</v>
      </c>
      <c r="N45" s="111">
        <f>IF(RES_hhdet_tes!N45=0,"",RES_hhdet_tes!N45/RES_hhdet_fec!N45)</f>
        <v>0.4887728201125916</v>
      </c>
      <c r="O45" s="111">
        <f>IF(RES_hhdet_tes!O45=0,"",RES_hhdet_tes!O45/RES_hhdet_fec!O45)</f>
        <v>0.52988274309557681</v>
      </c>
      <c r="P45" s="111">
        <f>IF(RES_hhdet_tes!P45=0,"",RES_hhdet_tes!P45/RES_hhdet_fec!P45)</f>
        <v>0.53009043315529225</v>
      </c>
      <c r="Q45" s="111" t="str">
        <f>IF(RES_hhdet_tes!Q45=0,"",RES_hhdet_tes!Q45/RES_hhdet_fec!Q45)</f>
        <v/>
      </c>
      <c r="R45" s="111" t="str">
        <f>IF(RES_hhdet_tes!R45=0,"",RES_hhdet_tes!R45/RES_hhdet_fec!R45)</f>
        <v/>
      </c>
      <c r="S45" s="111" t="str">
        <f>IF(RES_hhdet_tes!S45=0,"",RES_hhdet_tes!S45/RES_hhdet_fec!S45)</f>
        <v/>
      </c>
      <c r="T45" s="111" t="str">
        <f>IF(RES_hhdet_tes!T45=0,"",RES_hhdet_tes!T45/RES_hhdet_fec!T45)</f>
        <v/>
      </c>
      <c r="U45" s="111" t="str">
        <f>IF(RES_hhdet_tes!U45=0,"",RES_hhdet_tes!U45/RES_hhdet_fec!U45)</f>
        <v/>
      </c>
      <c r="V45" s="111" t="str">
        <f>IF(RES_hhdet_tes!V45=0,"",RES_hhdet_tes!V45/RES_hhdet_fec!V45)</f>
        <v/>
      </c>
      <c r="W45" s="111" t="str">
        <f>IF(RES_hhdet_tes!W45=0,"",RES_hhdet_tes!W45/RES_hhdet_fec!W45)</f>
        <v/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 t="str">
        <f>IF(RES_hhdet_tes!Q46=0,"",RES_hhdet_tes!Q46/RES_hhdet_fec!Q46)</f>
        <v/>
      </c>
      <c r="R46" s="111" t="str">
        <f>IF(RES_hhdet_tes!R46=0,"",RES_hhdet_tes!R46/RES_hhdet_fec!R46)</f>
        <v/>
      </c>
      <c r="S46" s="111" t="str">
        <f>IF(RES_hhdet_tes!S46=0,"",RES_hhdet_tes!S46/RES_hhdet_fec!S46)</f>
        <v/>
      </c>
      <c r="T46" s="111" t="str">
        <f>IF(RES_hhdet_tes!T46=0,"",RES_hhdet_tes!T46/RES_hhdet_fec!T46)</f>
        <v/>
      </c>
      <c r="U46" s="111" t="str">
        <f>IF(RES_hhdet_tes!U46=0,"",RES_hhdet_tes!U46/RES_hhdet_fec!U46)</f>
        <v/>
      </c>
      <c r="V46" s="111" t="str">
        <f>IF(RES_hhdet_tes!V46=0,"",RES_hhdet_tes!V46/RES_hhdet_fec!V46)</f>
        <v/>
      </c>
      <c r="W46" s="111" t="str">
        <f>IF(RES_hhdet_tes!W46=0,"",RES_hhdet_tes!W46/RES_hhdet_fec!W46)</f>
        <v/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1.6278268451584426</v>
      </c>
      <c r="C47" s="124">
        <f>IF(RES_hhdet_tes!C47=0,"",RES_hhdet_tes!C47/RES_hhdet_fec!C47)</f>
        <v>1.7087077919522982</v>
      </c>
      <c r="D47" s="124">
        <f>IF(RES_hhdet_tes!D47=0,"",RES_hhdet_tes!D47/RES_hhdet_fec!D47)</f>
        <v>1.7986028134978036</v>
      </c>
      <c r="E47" s="124">
        <f>IF(RES_hhdet_tes!E47=0,"",RES_hhdet_tes!E47/RES_hhdet_fec!E47)</f>
        <v>1.8302929731140749</v>
      </c>
      <c r="F47" s="124">
        <f>IF(RES_hhdet_tes!F47=0,"",RES_hhdet_tes!F47/RES_hhdet_fec!F47)</f>
        <v>1.8709300516617229</v>
      </c>
      <c r="G47" s="124">
        <f>IF(RES_hhdet_tes!G47=0,"",RES_hhdet_tes!G47/RES_hhdet_fec!G47)</f>
        <v>1.9281577046362302</v>
      </c>
      <c r="H47" s="124">
        <f>IF(RES_hhdet_tes!H47=0,"",RES_hhdet_tes!H47/RES_hhdet_fec!H47)</f>
        <v>2.0388966004383762</v>
      </c>
      <c r="I47" s="124">
        <f>IF(RES_hhdet_tes!I47=0,"",RES_hhdet_tes!I47/RES_hhdet_fec!I47)</f>
        <v>2.1377414387728697</v>
      </c>
      <c r="J47" s="124">
        <f>IF(RES_hhdet_tes!J47=0,"",RES_hhdet_tes!J47/RES_hhdet_fec!J47)</f>
        <v>2.1767731592883006</v>
      </c>
      <c r="K47" s="124">
        <f>IF(RES_hhdet_tes!K47=0,"",RES_hhdet_tes!K47/RES_hhdet_fec!K47)</f>
        <v>2.547722950987493</v>
      </c>
      <c r="L47" s="124">
        <f>IF(RES_hhdet_tes!L47=0,"",RES_hhdet_tes!L47/RES_hhdet_fec!L47)</f>
        <v>2.6542206678709137</v>
      </c>
      <c r="M47" s="124">
        <f>IF(RES_hhdet_tes!M47=0,"",RES_hhdet_tes!M47/RES_hhdet_fec!M47)</f>
        <v>2.6920825899681073</v>
      </c>
      <c r="N47" s="124">
        <f>IF(RES_hhdet_tes!N47=0,"",RES_hhdet_tes!N47/RES_hhdet_fec!N47)</f>
        <v>2.7314568895858451</v>
      </c>
      <c r="O47" s="124">
        <f>IF(RES_hhdet_tes!O47=0,"",RES_hhdet_tes!O47/RES_hhdet_fec!O47)</f>
        <v>2.7831747346115479</v>
      </c>
      <c r="P47" s="124">
        <f>IF(RES_hhdet_tes!P47=0,"",RES_hhdet_tes!P47/RES_hhdet_fec!P47)</f>
        <v>2.8163811954184639</v>
      </c>
      <c r="Q47" s="124" t="str">
        <f>IF(RES_hhdet_tes!Q47=0,"",RES_hhdet_tes!Q47/RES_hhdet_fec!Q47)</f>
        <v/>
      </c>
      <c r="R47" s="124" t="str">
        <f>IF(RES_hhdet_tes!R47=0,"",RES_hhdet_tes!R47/RES_hhdet_fec!R47)</f>
        <v/>
      </c>
      <c r="S47" s="124" t="str">
        <f>IF(RES_hhdet_tes!S47=0,"",RES_hhdet_tes!S47/RES_hhdet_fec!S47)</f>
        <v/>
      </c>
      <c r="T47" s="124" t="str">
        <f>IF(RES_hhdet_tes!T47=0,"",RES_hhdet_tes!T47/RES_hhdet_fec!T47)</f>
        <v/>
      </c>
      <c r="U47" s="124" t="str">
        <f>IF(RES_hhdet_tes!U47=0,"",RES_hhdet_tes!U47/RES_hhdet_fec!U47)</f>
        <v/>
      </c>
      <c r="V47" s="124" t="str">
        <f>IF(RES_hhdet_tes!V47=0,"",RES_hhdet_tes!V47/RES_hhdet_fec!V47)</f>
        <v/>
      </c>
      <c r="W47" s="124" t="str">
        <f>IF(RES_hhdet_tes!W47=0,"",RES_hhdet_tes!W47/RES_hhdet_fec!W47)</f>
        <v/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1.6278268451584426</v>
      </c>
      <c r="C48" s="111">
        <f>IF(RES_hhdet_tes!C48=0,"",RES_hhdet_tes!C48/RES_hhdet_fec!C48)</f>
        <v>1.7087077919522982</v>
      </c>
      <c r="D48" s="111">
        <f>IF(RES_hhdet_tes!D48=0,"",RES_hhdet_tes!D48/RES_hhdet_fec!D48)</f>
        <v>1.7986028134978036</v>
      </c>
      <c r="E48" s="111">
        <f>IF(RES_hhdet_tes!E48=0,"",RES_hhdet_tes!E48/RES_hhdet_fec!E48)</f>
        <v>1.8302929731140749</v>
      </c>
      <c r="F48" s="111">
        <f>IF(RES_hhdet_tes!F48=0,"",RES_hhdet_tes!F48/RES_hhdet_fec!F48)</f>
        <v>1.8709300516617229</v>
      </c>
      <c r="G48" s="111">
        <f>IF(RES_hhdet_tes!G48=0,"",RES_hhdet_tes!G48/RES_hhdet_fec!G48)</f>
        <v>1.9281577046362302</v>
      </c>
      <c r="H48" s="111">
        <f>IF(RES_hhdet_tes!H48=0,"",RES_hhdet_tes!H48/RES_hhdet_fec!H48)</f>
        <v>2.0388966004383762</v>
      </c>
      <c r="I48" s="111">
        <f>IF(RES_hhdet_tes!I48=0,"",RES_hhdet_tes!I48/RES_hhdet_fec!I48)</f>
        <v>2.1377414387728697</v>
      </c>
      <c r="J48" s="111">
        <f>IF(RES_hhdet_tes!J48=0,"",RES_hhdet_tes!J48/RES_hhdet_fec!J48)</f>
        <v>2.1767731592883006</v>
      </c>
      <c r="K48" s="111">
        <f>IF(RES_hhdet_tes!K48=0,"",RES_hhdet_tes!K48/RES_hhdet_fec!K48)</f>
        <v>2.547722950987493</v>
      </c>
      <c r="L48" s="111">
        <f>IF(RES_hhdet_tes!L48=0,"",RES_hhdet_tes!L48/RES_hhdet_fec!L48)</f>
        <v>2.6542206678709137</v>
      </c>
      <c r="M48" s="111">
        <f>IF(RES_hhdet_tes!M48=0,"",RES_hhdet_tes!M48/RES_hhdet_fec!M48)</f>
        <v>2.6920825899681073</v>
      </c>
      <c r="N48" s="111">
        <f>IF(RES_hhdet_tes!N48=0,"",RES_hhdet_tes!N48/RES_hhdet_fec!N48)</f>
        <v>2.7314568895858451</v>
      </c>
      <c r="O48" s="111">
        <f>IF(RES_hhdet_tes!O48=0,"",RES_hhdet_tes!O48/RES_hhdet_fec!O48)</f>
        <v>2.7831747346115479</v>
      </c>
      <c r="P48" s="111">
        <f>IF(RES_hhdet_tes!P48=0,"",RES_hhdet_tes!P48/RES_hhdet_fec!P48)</f>
        <v>2.8163811954184639</v>
      </c>
      <c r="Q48" s="111" t="str">
        <f>IF(RES_hhdet_tes!Q48=0,"",RES_hhdet_tes!Q48/RES_hhdet_fec!Q48)</f>
        <v/>
      </c>
      <c r="R48" s="111" t="str">
        <f>IF(RES_hhdet_tes!R48=0,"",RES_hhdet_tes!R48/RES_hhdet_fec!R48)</f>
        <v/>
      </c>
      <c r="S48" s="111" t="str">
        <f>IF(RES_hhdet_tes!S48=0,"",RES_hhdet_tes!S48/RES_hhdet_fec!S48)</f>
        <v/>
      </c>
      <c r="T48" s="111" t="str">
        <f>IF(RES_hhdet_tes!T48=0,"",RES_hhdet_tes!T48/RES_hhdet_fec!T48)</f>
        <v/>
      </c>
      <c r="U48" s="111" t="str">
        <f>IF(RES_hhdet_tes!U48=0,"",RES_hhdet_tes!U48/RES_hhdet_fec!U48)</f>
        <v/>
      </c>
      <c r="V48" s="111" t="str">
        <f>IF(RES_hhdet_tes!V48=0,"",RES_hhdet_tes!V48/RES_hhdet_fec!V48)</f>
        <v/>
      </c>
      <c r="W48" s="111" t="str">
        <f>IF(RES_hhdet_tes!W48=0,"",RES_hhdet_tes!W48/RES_hhdet_fec!W48)</f>
        <v/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0.5539327715599075</v>
      </c>
      <c r="C49" s="124">
        <f>IF(RES_hhdet_tes!C49=0,"",RES_hhdet_tes!C49/RES_hhdet_fec!C49)</f>
        <v>0.55507703591869417</v>
      </c>
      <c r="D49" s="124">
        <f>IF(RES_hhdet_tes!D49=0,"",RES_hhdet_tes!D49/RES_hhdet_fec!D49)</f>
        <v>0.55699801839999785</v>
      </c>
      <c r="E49" s="124">
        <f>IF(RES_hhdet_tes!E49=0,"",RES_hhdet_tes!E49/RES_hhdet_fec!E49)</f>
        <v>0.55918352460573162</v>
      </c>
      <c r="F49" s="124">
        <f>IF(RES_hhdet_tes!F49=0,"",RES_hhdet_tes!F49/RES_hhdet_fec!F49)</f>
        <v>0.5630489055181902</v>
      </c>
      <c r="G49" s="124">
        <f>IF(RES_hhdet_tes!G49=0,"",RES_hhdet_tes!G49/RES_hhdet_fec!G49)</f>
        <v>0.56596352854267939</v>
      </c>
      <c r="H49" s="124">
        <f>IF(RES_hhdet_tes!H49=0,"",RES_hhdet_tes!H49/RES_hhdet_fec!H49)</f>
        <v>0.57472336097312093</v>
      </c>
      <c r="I49" s="124">
        <f>IF(RES_hhdet_tes!I49=0,"",RES_hhdet_tes!I49/RES_hhdet_fec!I49)</f>
        <v>0.57991049401019268</v>
      </c>
      <c r="J49" s="124">
        <f>IF(RES_hhdet_tes!J49=0,"",RES_hhdet_tes!J49/RES_hhdet_fec!J49)</f>
        <v>0.58064678263436209</v>
      </c>
      <c r="K49" s="124">
        <f>IF(RES_hhdet_tes!K49=0,"",RES_hhdet_tes!K49/RES_hhdet_fec!K49)</f>
        <v>0.58323836530803752</v>
      </c>
      <c r="L49" s="124">
        <f>IF(RES_hhdet_tes!L49=0,"",RES_hhdet_tes!L49/RES_hhdet_fec!L49)</f>
        <v>0.59693882068325177</v>
      </c>
      <c r="M49" s="124">
        <f>IF(RES_hhdet_tes!M49=0,"",RES_hhdet_tes!M49/RES_hhdet_fec!M49)</f>
        <v>0.60215728825060044</v>
      </c>
      <c r="N49" s="124">
        <f>IF(RES_hhdet_tes!N49=0,"",RES_hhdet_tes!N49/RES_hhdet_fec!N49)</f>
        <v>0.6092546942800704</v>
      </c>
      <c r="O49" s="124">
        <f>IF(RES_hhdet_tes!O49=0,"",RES_hhdet_tes!O49/RES_hhdet_fec!O49)</f>
        <v>0.61838962579601553</v>
      </c>
      <c r="P49" s="124">
        <f>IF(RES_hhdet_tes!P49=0,"",RES_hhdet_tes!P49/RES_hhdet_fec!P49)</f>
        <v>0.61827085749094168</v>
      </c>
      <c r="Q49" s="124" t="str">
        <f>IF(RES_hhdet_tes!Q49=0,"",RES_hhdet_tes!Q49/RES_hhdet_fec!Q49)</f>
        <v/>
      </c>
      <c r="R49" s="124" t="str">
        <f>IF(RES_hhdet_tes!R49=0,"",RES_hhdet_tes!R49/RES_hhdet_fec!R49)</f>
        <v/>
      </c>
      <c r="S49" s="124" t="str">
        <f>IF(RES_hhdet_tes!S49=0,"",RES_hhdet_tes!S49/RES_hhdet_fec!S49)</f>
        <v/>
      </c>
      <c r="T49" s="124" t="str">
        <f>IF(RES_hhdet_tes!T49=0,"",RES_hhdet_tes!T49/RES_hhdet_fec!T49)</f>
        <v/>
      </c>
      <c r="U49" s="124" t="str">
        <f>IF(RES_hhdet_tes!U49=0,"",RES_hhdet_tes!U49/RES_hhdet_fec!U49)</f>
        <v/>
      </c>
      <c r="V49" s="124" t="str">
        <f>IF(RES_hhdet_tes!V49=0,"",RES_hhdet_tes!V49/RES_hhdet_fec!V49)</f>
        <v/>
      </c>
      <c r="W49" s="124" t="str">
        <f>IF(RES_hhdet_tes!W49=0,"",RES_hhdet_tes!W49/RES_hhdet_fec!W49)</f>
        <v/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0.5539327715599075</v>
      </c>
      <c r="C54" s="112">
        <f>IF(RES_hhdet_tes!C54=0,"",RES_hhdet_tes!C54/RES_hhdet_fec!C54)</f>
        <v>0.55507703591869417</v>
      </c>
      <c r="D54" s="112">
        <f>IF(RES_hhdet_tes!D54=0,"",RES_hhdet_tes!D54/RES_hhdet_fec!D54)</f>
        <v>0.55699801839999785</v>
      </c>
      <c r="E54" s="112">
        <f>IF(RES_hhdet_tes!E54=0,"",RES_hhdet_tes!E54/RES_hhdet_fec!E54)</f>
        <v>0.55918352460573162</v>
      </c>
      <c r="F54" s="112">
        <f>IF(RES_hhdet_tes!F54=0,"",RES_hhdet_tes!F54/RES_hhdet_fec!F54)</f>
        <v>0.5630489055181902</v>
      </c>
      <c r="G54" s="112">
        <f>IF(RES_hhdet_tes!G54=0,"",RES_hhdet_tes!G54/RES_hhdet_fec!G54)</f>
        <v>0.56596352854267939</v>
      </c>
      <c r="H54" s="112">
        <f>IF(RES_hhdet_tes!H54=0,"",RES_hhdet_tes!H54/RES_hhdet_fec!H54)</f>
        <v>0.57472336097312093</v>
      </c>
      <c r="I54" s="112">
        <f>IF(RES_hhdet_tes!I54=0,"",RES_hhdet_tes!I54/RES_hhdet_fec!I54)</f>
        <v>0.57991049401019268</v>
      </c>
      <c r="J54" s="112">
        <f>IF(RES_hhdet_tes!J54=0,"",RES_hhdet_tes!J54/RES_hhdet_fec!J54)</f>
        <v>0.58064678263436209</v>
      </c>
      <c r="K54" s="112">
        <f>IF(RES_hhdet_tes!K54=0,"",RES_hhdet_tes!K54/RES_hhdet_fec!K54)</f>
        <v>0.58323836530803752</v>
      </c>
      <c r="L54" s="112">
        <f>IF(RES_hhdet_tes!L54=0,"",RES_hhdet_tes!L54/RES_hhdet_fec!L54)</f>
        <v>0.58519146207110373</v>
      </c>
      <c r="M54" s="112">
        <f>IF(RES_hhdet_tes!M54=0,"",RES_hhdet_tes!M54/RES_hhdet_fec!M54)</f>
        <v>0.58753682445473165</v>
      </c>
      <c r="N54" s="112">
        <f>IF(RES_hhdet_tes!N54=0,"",RES_hhdet_tes!N54/RES_hhdet_fec!N54)</f>
        <v>0.59183953079268248</v>
      </c>
      <c r="O54" s="112">
        <f>IF(RES_hhdet_tes!O54=0,"",RES_hhdet_tes!O54/RES_hhdet_fec!O54)</f>
        <v>0.5979146291217744</v>
      </c>
      <c r="P54" s="112">
        <f>IF(RES_hhdet_tes!P54=0,"",RES_hhdet_tes!P54/RES_hhdet_fec!P54)</f>
        <v>0.59817161646187778</v>
      </c>
      <c r="Q54" s="112" t="str">
        <f>IF(RES_hhdet_tes!Q54=0,"",RES_hhdet_tes!Q54/RES_hhdet_fec!Q54)</f>
        <v/>
      </c>
      <c r="R54" s="112" t="str">
        <f>IF(RES_hhdet_tes!R54=0,"",RES_hhdet_tes!R54/RES_hhdet_fec!R54)</f>
        <v/>
      </c>
      <c r="S54" s="112" t="str">
        <f>IF(RES_hhdet_tes!S54=0,"",RES_hhdet_tes!S54/RES_hhdet_fec!S54)</f>
        <v/>
      </c>
      <c r="T54" s="112" t="str">
        <f>IF(RES_hhdet_tes!T54=0,"",RES_hhdet_tes!T54/RES_hhdet_fec!T54)</f>
        <v/>
      </c>
      <c r="U54" s="112" t="str">
        <f>IF(RES_hhdet_tes!U54=0,"",RES_hhdet_tes!U54/RES_hhdet_fec!U54)</f>
        <v/>
      </c>
      <c r="V54" s="112" t="str">
        <f>IF(RES_hhdet_tes!V54=0,"",RES_hhdet_tes!V54/RES_hhdet_fec!V54)</f>
        <v/>
      </c>
      <c r="W54" s="112" t="str">
        <f>IF(RES_hhdet_tes!W54=0,"",RES_hhdet_tes!W54/RES_hhdet_fec!W54)</f>
        <v/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>
        <f>IF(RES_hhdet_tes!L55=0,"",RES_hhdet_tes!L55/RES_hhdet_fec!L55)</f>
        <v>0.80732969076937644</v>
      </c>
      <c r="M55" s="113">
        <f>IF(RES_hhdet_tes!M55=0,"",RES_hhdet_tes!M55/RES_hhdet_fec!M55)</f>
        <v>0.81233460157105519</v>
      </c>
      <c r="N55" s="113">
        <f>IF(RES_hhdet_tes!N55=0,"",RES_hhdet_tes!N55/RES_hhdet_fec!N55)</f>
        <v>0.82279670339023192</v>
      </c>
      <c r="O55" s="113">
        <f>IF(RES_hhdet_tes!O55=0,"",RES_hhdet_tes!O55/RES_hhdet_fec!O55)</f>
        <v>0.81821263885763706</v>
      </c>
      <c r="P55" s="113">
        <f>IF(RES_hhdet_tes!P55=0,"",RES_hhdet_tes!P55/RES_hhdet_fec!P55)</f>
        <v>0.81421669675430841</v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>
        <f>IF(RES_hhdet_tes!L56=0,"",RES_hhdet_tes!L56/RES_hhdet_fec!L56)</f>
        <v>0.59196668236159899</v>
      </c>
      <c r="M56" s="111">
        <f>IF(RES_hhdet_tes!M56=0,"",RES_hhdet_tes!M56/RES_hhdet_fec!M56)</f>
        <v>0.59236507652253767</v>
      </c>
      <c r="N56" s="111">
        <f>IF(RES_hhdet_tes!N56=0,"",RES_hhdet_tes!N56/RES_hhdet_fec!N56)</f>
        <v>0.59298746595955043</v>
      </c>
      <c r="O56" s="111">
        <f>IF(RES_hhdet_tes!O56=0,"",RES_hhdet_tes!O56/RES_hhdet_fec!O56)</f>
        <v>0.59518567238213027</v>
      </c>
      <c r="P56" s="111">
        <f>IF(RES_hhdet_tes!P56=0,"",RES_hhdet_tes!P56/RES_hhdet_fec!P56)</f>
        <v>0.59530568901391445</v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0.71342961863833965</v>
      </c>
      <c r="C58" s="124">
        <f>IF(RES_hhdet_tes!C58=0,"",RES_hhdet_tes!C58/RES_hhdet_fec!C58)</f>
        <v>0.71285812263915793</v>
      </c>
      <c r="D58" s="124">
        <f>IF(RES_hhdet_tes!D58=0,"",RES_hhdet_tes!D58/RES_hhdet_fec!D58)</f>
        <v>0.71130015359817389</v>
      </c>
      <c r="E58" s="124">
        <f>IF(RES_hhdet_tes!E58=0,"",RES_hhdet_tes!E58/RES_hhdet_fec!E58)</f>
        <v>0.7082815197209702</v>
      </c>
      <c r="F58" s="124">
        <f>IF(RES_hhdet_tes!F58=0,"",RES_hhdet_tes!F58/RES_hhdet_fec!F58)</f>
        <v>0.70875993133893067</v>
      </c>
      <c r="G58" s="124">
        <f>IF(RES_hhdet_tes!G58=0,"",RES_hhdet_tes!G58/RES_hhdet_fec!G58)</f>
        <v>0.70844097283136187</v>
      </c>
      <c r="H58" s="124">
        <f>IF(RES_hhdet_tes!H58=0,"",RES_hhdet_tes!H58/RES_hhdet_fec!H58)</f>
        <v>0.71128957108054891</v>
      </c>
      <c r="I58" s="124">
        <f>IF(RES_hhdet_tes!I58=0,"",RES_hhdet_tes!I58/RES_hhdet_fec!I58)</f>
        <v>0.71736416973609529</v>
      </c>
      <c r="J58" s="124">
        <f>IF(RES_hhdet_tes!J58=0,"",RES_hhdet_tes!J58/RES_hhdet_fec!J58)</f>
        <v>0.72104042576457872</v>
      </c>
      <c r="K58" s="124">
        <f>IF(RES_hhdet_tes!K58=0,"",RES_hhdet_tes!K58/RES_hhdet_fec!K58)</f>
        <v>0.72082308451526078</v>
      </c>
      <c r="L58" s="124">
        <f>IF(RES_hhdet_tes!L58=0,"",RES_hhdet_tes!L58/RES_hhdet_fec!L58)</f>
        <v>0.72613196063423968</v>
      </c>
      <c r="M58" s="124">
        <f>IF(RES_hhdet_tes!M58=0,"",RES_hhdet_tes!M58/RES_hhdet_fec!M58)</f>
        <v>0.72332123477821575</v>
      </c>
      <c r="N58" s="124">
        <f>IF(RES_hhdet_tes!N58=0,"",RES_hhdet_tes!N58/RES_hhdet_fec!N58)</f>
        <v>0.72633241910307933</v>
      </c>
      <c r="O58" s="124">
        <f>IF(RES_hhdet_tes!O58=0,"",RES_hhdet_tes!O58/RES_hhdet_fec!O58)</f>
        <v>0.72791517056034416</v>
      </c>
      <c r="P58" s="124">
        <f>IF(RES_hhdet_tes!P58=0,"",RES_hhdet_tes!P58/RES_hhdet_fec!P58)</f>
        <v>0.72983688923969581</v>
      </c>
      <c r="Q58" s="124" t="str">
        <f>IF(RES_hhdet_tes!Q58=0,"",RES_hhdet_tes!Q58/RES_hhdet_fec!Q58)</f>
        <v/>
      </c>
      <c r="R58" s="124" t="str">
        <f>IF(RES_hhdet_tes!R58=0,"",RES_hhdet_tes!R58/RES_hhdet_fec!R58)</f>
        <v/>
      </c>
      <c r="S58" s="124" t="str">
        <f>IF(RES_hhdet_tes!S58=0,"",RES_hhdet_tes!S58/RES_hhdet_fec!S58)</f>
        <v/>
      </c>
      <c r="T58" s="124" t="str">
        <f>IF(RES_hhdet_tes!T58=0,"",RES_hhdet_tes!T58/RES_hhdet_fec!T58)</f>
        <v/>
      </c>
      <c r="U58" s="124" t="str">
        <f>IF(RES_hhdet_tes!U58=0,"",RES_hhdet_tes!U58/RES_hhdet_fec!U58)</f>
        <v/>
      </c>
      <c r="V58" s="124" t="str">
        <f>IF(RES_hhdet_tes!V58=0,"",RES_hhdet_tes!V58/RES_hhdet_fec!V58)</f>
        <v/>
      </c>
      <c r="W58" s="124" t="str">
        <f>IF(RES_hhdet_tes!W58=0,"",RES_hhdet_tes!W58/RES_hhdet_fec!W58)</f>
        <v/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0.56586450373667452</v>
      </c>
      <c r="C59" s="111">
        <f>IF(RES_hhdet_tes!C59=0,"",RES_hhdet_tes!C59/RES_hhdet_fec!C59)</f>
        <v>0.56656147468222207</v>
      </c>
      <c r="D59" s="111">
        <f>IF(RES_hhdet_tes!D59=0,"",RES_hhdet_tes!D59/RES_hhdet_fec!D59)</f>
        <v>0.5683370472941236</v>
      </c>
      <c r="E59" s="111">
        <f>IF(RES_hhdet_tes!E59=0,"",RES_hhdet_tes!E59/RES_hhdet_fec!E59)</f>
        <v>0.56957431010987092</v>
      </c>
      <c r="F59" s="111">
        <f>IF(RES_hhdet_tes!F59=0,"",RES_hhdet_tes!F59/RES_hhdet_fec!F59)</f>
        <v>0.57102147962954697</v>
      </c>
      <c r="G59" s="111">
        <f>IF(RES_hhdet_tes!G59=0,"",RES_hhdet_tes!G59/RES_hhdet_fec!G59)</f>
        <v>0.57191138033867372</v>
      </c>
      <c r="H59" s="111">
        <f>IF(RES_hhdet_tes!H59=0,"",RES_hhdet_tes!H59/RES_hhdet_fec!H59)</f>
        <v>0.5738464730127395</v>
      </c>
      <c r="I59" s="111">
        <f>IF(RES_hhdet_tes!I59=0,"",RES_hhdet_tes!I59/RES_hhdet_fec!I59)</f>
        <v>0.57497447732081486</v>
      </c>
      <c r="J59" s="111">
        <f>IF(RES_hhdet_tes!J59=0,"",RES_hhdet_tes!J59/RES_hhdet_fec!J59)</f>
        <v>0.57537211718502201</v>
      </c>
      <c r="K59" s="111">
        <f>IF(RES_hhdet_tes!K59=0,"",RES_hhdet_tes!K59/RES_hhdet_fec!K59)</f>
        <v>0.57682974083276761</v>
      </c>
      <c r="L59" s="111">
        <f>IF(RES_hhdet_tes!L59=0,"",RES_hhdet_tes!L59/RES_hhdet_fec!L59)</f>
        <v>0.57814056691292648</v>
      </c>
      <c r="M59" s="111">
        <f>IF(RES_hhdet_tes!M59=0,"",RES_hhdet_tes!M59/RES_hhdet_fec!M59)</f>
        <v>0.57895410753920395</v>
      </c>
      <c r="N59" s="111">
        <f>IF(RES_hhdet_tes!N59=0,"",RES_hhdet_tes!N59/RES_hhdet_fec!N59)</f>
        <v>0.57960588049108608</v>
      </c>
      <c r="O59" s="111">
        <f>IF(RES_hhdet_tes!O59=0,"",RES_hhdet_tes!O59/RES_hhdet_fec!O59)</f>
        <v>0.58005844765732906</v>
      </c>
      <c r="P59" s="111">
        <f>IF(RES_hhdet_tes!P59=0,"",RES_hhdet_tes!P59/RES_hhdet_fec!P59)</f>
        <v>0.58006949512114403</v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0.72613947851706717</v>
      </c>
      <c r="C60" s="45">
        <f>IF(RES_hhdet_tes!C60=0,"",RES_hhdet_tes!C60/RES_hhdet_fec!C60)</f>
        <v>0.72689818548803897</v>
      </c>
      <c r="D60" s="45">
        <f>IF(RES_hhdet_tes!D60=0,"",RES_hhdet_tes!D60/RES_hhdet_fec!D60)</f>
        <v>0.72806728864412884</v>
      </c>
      <c r="E60" s="45">
        <f>IF(RES_hhdet_tes!E60=0,"",RES_hhdet_tes!E60/RES_hhdet_fec!E60)</f>
        <v>0.72954263628263782</v>
      </c>
      <c r="F60" s="45">
        <f>IF(RES_hhdet_tes!F60=0,"",RES_hhdet_tes!F60/RES_hhdet_fec!F60)</f>
        <v>0.73239567519074356</v>
      </c>
      <c r="G60" s="45">
        <f>IF(RES_hhdet_tes!G60=0,"",RES_hhdet_tes!G60/RES_hhdet_fec!G60)</f>
        <v>0.73451933149956816</v>
      </c>
      <c r="H60" s="45">
        <f>IF(RES_hhdet_tes!H60=0,"",RES_hhdet_tes!H60/RES_hhdet_fec!H60)</f>
        <v>0.74161838889764709</v>
      </c>
      <c r="I60" s="45">
        <f>IF(RES_hhdet_tes!I60=0,"",RES_hhdet_tes!I60/RES_hhdet_fec!I60)</f>
        <v>0.74596861063001185</v>
      </c>
      <c r="J60" s="45">
        <f>IF(RES_hhdet_tes!J60=0,"",RES_hhdet_tes!J60/RES_hhdet_fec!J60)</f>
        <v>0.74664198559877692</v>
      </c>
      <c r="K60" s="45">
        <f>IF(RES_hhdet_tes!K60=0,"",RES_hhdet_tes!K60/RES_hhdet_fec!K60)</f>
        <v>0.74886582616303377</v>
      </c>
      <c r="L60" s="45">
        <f>IF(RES_hhdet_tes!L60=0,"",RES_hhdet_tes!L60/RES_hhdet_fec!L60)</f>
        <v>0.7508571042353186</v>
      </c>
      <c r="M60" s="45">
        <f>IF(RES_hhdet_tes!M60=0,"",RES_hhdet_tes!M60/RES_hhdet_fec!M60)</f>
        <v>0.75261524052350182</v>
      </c>
      <c r="N60" s="45">
        <f>IF(RES_hhdet_tes!N60=0,"",RES_hhdet_tes!N60/RES_hhdet_fec!N60)</f>
        <v>0.75540305214048453</v>
      </c>
      <c r="O60" s="45">
        <f>IF(RES_hhdet_tes!O60=0,"",RES_hhdet_tes!O60/RES_hhdet_fec!O60)</f>
        <v>0.75878615308290909</v>
      </c>
      <c r="P60" s="45">
        <f>IF(RES_hhdet_tes!P60=0,"",RES_hhdet_tes!P60/RES_hhdet_fec!P60)</f>
        <v>0.75891559906113637</v>
      </c>
      <c r="Q60" s="45" t="str">
        <f>IF(RES_hhdet_tes!Q60=0,"",RES_hhdet_tes!Q60/RES_hhdet_fec!Q60)</f>
        <v/>
      </c>
      <c r="R60" s="45" t="str">
        <f>IF(RES_hhdet_tes!R60=0,"",RES_hhdet_tes!R60/RES_hhdet_fec!R60)</f>
        <v/>
      </c>
      <c r="S60" s="45" t="str">
        <f>IF(RES_hhdet_tes!S60=0,"",RES_hhdet_tes!S60/RES_hhdet_fec!S60)</f>
        <v/>
      </c>
      <c r="T60" s="45" t="str">
        <f>IF(RES_hhdet_tes!T60=0,"",RES_hhdet_tes!T60/RES_hhdet_fec!T60)</f>
        <v/>
      </c>
      <c r="U60" s="45" t="str">
        <f>IF(RES_hhdet_tes!U60=0,"",RES_hhdet_tes!U60/RES_hhdet_fec!U60)</f>
        <v/>
      </c>
      <c r="V60" s="45" t="str">
        <f>IF(RES_hhdet_tes!V60=0,"",RES_hhdet_tes!V60/RES_hhdet_fec!V60)</f>
        <v/>
      </c>
      <c r="W60" s="45" t="str">
        <f>IF(RES_hhdet_tes!W60=0,"",RES_hhdet_tes!W60/RES_hhdet_fec!W60)</f>
        <v/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0.4925454206756476</v>
      </c>
      <c r="C62" s="119">
        <f>IF(RES_hhdet_tes!C62=0,"",RES_hhdet_tes!C62/RES_hhdet_fec!C62)</f>
        <v>0.50952824064484681</v>
      </c>
      <c r="D62" s="119">
        <f>IF(RES_hhdet_tes!D62=0,"",RES_hhdet_tes!D62/RES_hhdet_fec!D62)</f>
        <v>0.54103644928863914</v>
      </c>
      <c r="E62" s="119">
        <f>IF(RES_hhdet_tes!E62=0,"",RES_hhdet_tes!E62/RES_hhdet_fec!E62)</f>
        <v>0.5544656481117376</v>
      </c>
      <c r="F62" s="119">
        <f>IF(RES_hhdet_tes!F62=0,"",RES_hhdet_tes!F62/RES_hhdet_fec!F62)</f>
        <v>0.56376183445311301</v>
      </c>
      <c r="G62" s="119">
        <f>IF(RES_hhdet_tes!G62=0,"",RES_hhdet_tes!G62/RES_hhdet_fec!G62)</f>
        <v>0.56766760586022824</v>
      </c>
      <c r="H62" s="119">
        <f>IF(RES_hhdet_tes!H62=0,"",RES_hhdet_tes!H62/RES_hhdet_fec!H62)</f>
        <v>0.5733703903082541</v>
      </c>
      <c r="I62" s="119">
        <f>IF(RES_hhdet_tes!I62=0,"",RES_hhdet_tes!I62/RES_hhdet_fec!I62)</f>
        <v>0.58267278444719406</v>
      </c>
      <c r="J62" s="119">
        <f>IF(RES_hhdet_tes!J62=0,"",RES_hhdet_tes!J62/RES_hhdet_fec!J62)</f>
        <v>0.58473022673019415</v>
      </c>
      <c r="K62" s="119">
        <f>IF(RES_hhdet_tes!K62=0,"",RES_hhdet_tes!K62/RES_hhdet_fec!K62)</f>
        <v>0.58622010788441281</v>
      </c>
      <c r="L62" s="119">
        <f>IF(RES_hhdet_tes!L62=0,"",RES_hhdet_tes!L62/RES_hhdet_fec!L62)</f>
        <v>0.591285528501585</v>
      </c>
      <c r="M62" s="119">
        <f>IF(RES_hhdet_tes!M62=0,"",RES_hhdet_tes!M62/RES_hhdet_fec!M62)</f>
        <v>0.58888895217381965</v>
      </c>
      <c r="N62" s="119">
        <f>IF(RES_hhdet_tes!N62=0,"",RES_hhdet_tes!N62/RES_hhdet_fec!N62)</f>
        <v>0.59833828087648977</v>
      </c>
      <c r="O62" s="119">
        <f>IF(RES_hhdet_tes!O62=0,"",RES_hhdet_tes!O62/RES_hhdet_fec!O62)</f>
        <v>0.59508854871672578</v>
      </c>
      <c r="P62" s="119">
        <f>IF(RES_hhdet_tes!P62=0,"",RES_hhdet_tes!P62/RES_hhdet_fec!P62)</f>
        <v>0.60352228769705463</v>
      </c>
      <c r="Q62" s="119">
        <f>IF(RES_hhdet_tes!Q62=0,"",RES_hhdet_tes!Q62/RES_hhdet_fec!Q62)</f>
        <v>0.62192522603352474</v>
      </c>
      <c r="R62" s="119">
        <f>IF(RES_hhdet_tes!R62=0,"",RES_hhdet_tes!R62/RES_hhdet_fec!R62)</f>
        <v>0.6394127433780461</v>
      </c>
      <c r="S62" s="119">
        <f>IF(RES_hhdet_tes!S62=0,"",RES_hhdet_tes!S62/RES_hhdet_fec!S62)</f>
        <v>0.65826935855780444</v>
      </c>
      <c r="T62" s="119">
        <f>IF(RES_hhdet_tes!T62=0,"",RES_hhdet_tes!T62/RES_hhdet_fec!T62)</f>
        <v>0.67266094176523283</v>
      </c>
      <c r="U62" s="119">
        <f>IF(RES_hhdet_tes!U62=0,"",RES_hhdet_tes!U62/RES_hhdet_fec!U62)</f>
        <v>0.69121632571906333</v>
      </c>
      <c r="V62" s="119">
        <f>IF(RES_hhdet_tes!V62=0,"",RES_hhdet_tes!V62/RES_hhdet_fec!V62)</f>
        <v>0.70479676584984752</v>
      </c>
      <c r="W62" s="119">
        <f>IF(RES_hhdet_tes!W62=0,"",RES_hhdet_tes!W62/RES_hhdet_fec!W62)</f>
        <v>0.71766995443147852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0.44876072088491531</v>
      </c>
      <c r="C63" s="124">
        <f>IF(RES_hhdet_tes!C63=0,"",RES_hhdet_tes!C63/RES_hhdet_fec!C63)</f>
        <v>0.48924731121015003</v>
      </c>
      <c r="D63" s="124">
        <f>IF(RES_hhdet_tes!D63=0,"",RES_hhdet_tes!D63/RES_hhdet_fec!D63)</f>
        <v>0.52000511499171698</v>
      </c>
      <c r="E63" s="124">
        <f>IF(RES_hhdet_tes!E63=0,"",RES_hhdet_tes!E63/RES_hhdet_fec!E63)</f>
        <v>0.53678488157920479</v>
      </c>
      <c r="F63" s="124">
        <f>IF(RES_hhdet_tes!F63=0,"",RES_hhdet_tes!F63/RES_hhdet_fec!F63)</f>
        <v>0.5478433128560849</v>
      </c>
      <c r="G63" s="124">
        <f>IF(RES_hhdet_tes!G63=0,"",RES_hhdet_tes!G63/RES_hhdet_fec!G63)</f>
        <v>0.55638830848821363</v>
      </c>
      <c r="H63" s="124">
        <f>IF(RES_hhdet_tes!H63=0,"",RES_hhdet_tes!H63/RES_hhdet_fec!H63)</f>
        <v>0.56282693520626081</v>
      </c>
      <c r="I63" s="124">
        <f>IF(RES_hhdet_tes!I63=0,"",RES_hhdet_tes!I63/RES_hhdet_fec!I63)</f>
        <v>0.56836275688151761</v>
      </c>
      <c r="J63" s="124">
        <f>IF(RES_hhdet_tes!J63=0,"",RES_hhdet_tes!J63/RES_hhdet_fec!J63)</f>
        <v>0.57241006279135664</v>
      </c>
      <c r="K63" s="124">
        <f>IF(RES_hhdet_tes!K63=0,"",RES_hhdet_tes!K63/RES_hhdet_fec!K63)</f>
        <v>0.5760400015680347</v>
      </c>
      <c r="L63" s="124">
        <f>IF(RES_hhdet_tes!L63=0,"",RES_hhdet_tes!L63/RES_hhdet_fec!L63)</f>
        <v>0.57716930986819048</v>
      </c>
      <c r="M63" s="124">
        <f>IF(RES_hhdet_tes!M63=0,"",RES_hhdet_tes!M63/RES_hhdet_fec!M63)</f>
        <v>0.57819244046942941</v>
      </c>
      <c r="N63" s="124">
        <f>IF(RES_hhdet_tes!N63=0,"",RES_hhdet_tes!N63/RES_hhdet_fec!N63)</f>
        <v>0.57855330106217617</v>
      </c>
      <c r="O63" s="124">
        <f>IF(RES_hhdet_tes!O63=0,"",RES_hhdet_tes!O63/RES_hhdet_fec!O63)</f>
        <v>0.58098713766860766</v>
      </c>
      <c r="P63" s="124">
        <f>IF(RES_hhdet_tes!P63=0,"",RES_hhdet_tes!P63/RES_hhdet_fec!P63)</f>
        <v>0.58829662607286104</v>
      </c>
      <c r="Q63" s="124">
        <f>IF(RES_hhdet_tes!Q63=0,"",RES_hhdet_tes!Q63/RES_hhdet_fec!Q63)</f>
        <v>0.60074576681637093</v>
      </c>
      <c r="R63" s="124">
        <f>IF(RES_hhdet_tes!R63=0,"",RES_hhdet_tes!R63/RES_hhdet_fec!R63)</f>
        <v>0.6166843296811193</v>
      </c>
      <c r="S63" s="124">
        <f>IF(RES_hhdet_tes!S63=0,"",RES_hhdet_tes!S63/RES_hhdet_fec!S63)</f>
        <v>0.63386993559922089</v>
      </c>
      <c r="T63" s="124">
        <f>IF(RES_hhdet_tes!T63=0,"",RES_hhdet_tes!T63/RES_hhdet_fec!T63)</f>
        <v>0.65023565805947858</v>
      </c>
      <c r="U63" s="124">
        <f>IF(RES_hhdet_tes!U63=0,"",RES_hhdet_tes!U63/RES_hhdet_fec!U63)</f>
        <v>0.66531502864763814</v>
      </c>
      <c r="V63" s="124">
        <f>IF(RES_hhdet_tes!V63=0,"",RES_hhdet_tes!V63/RES_hhdet_fec!V63)</f>
        <v>0.67941389179563039</v>
      </c>
      <c r="W63" s="124">
        <f>IF(RES_hhdet_tes!W63=0,"",RES_hhdet_tes!W63/RES_hhdet_fec!W63)</f>
        <v>0.69215840085236569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0.44310425658482622</v>
      </c>
      <c r="C64" s="111">
        <f>IF(RES_hhdet_tes!C64=0,"",RES_hhdet_tes!C64/RES_hhdet_fec!C64)</f>
        <v>0.48365562070991008</v>
      </c>
      <c r="D64" s="111">
        <f>IF(RES_hhdet_tes!D64=0,"",RES_hhdet_tes!D64/RES_hhdet_fec!D64)</f>
        <v>0.51444771221227859</v>
      </c>
      <c r="E64" s="111">
        <f>IF(RES_hhdet_tes!E64=0,"",RES_hhdet_tes!E64/RES_hhdet_fec!E64)</f>
        <v>0.53131999704497945</v>
      </c>
      <c r="F64" s="111">
        <f>IF(RES_hhdet_tes!F64=0,"",RES_hhdet_tes!F64/RES_hhdet_fec!F64)</f>
        <v>0.54246713652232248</v>
      </c>
      <c r="G64" s="111">
        <f>IF(RES_hhdet_tes!G64=0,"",RES_hhdet_tes!G64/RES_hhdet_fec!G64)</f>
        <v>0.55112619588725031</v>
      </c>
      <c r="H64" s="111">
        <f>IF(RES_hhdet_tes!H64=0,"",RES_hhdet_tes!H64/RES_hhdet_fec!H64)</f>
        <v>0.55762910016437439</v>
      </c>
      <c r="I64" s="111">
        <f>IF(RES_hhdet_tes!I64=0,"",RES_hhdet_tes!I64/RES_hhdet_fec!I64)</f>
        <v>0.56328006549943077</v>
      </c>
      <c r="J64" s="111">
        <f>IF(RES_hhdet_tes!J64=0,"",RES_hhdet_tes!J64/RES_hhdet_fec!J64)</f>
        <v>0.56736091665028698</v>
      </c>
      <c r="K64" s="111">
        <f>IF(RES_hhdet_tes!K64=0,"",RES_hhdet_tes!K64/RES_hhdet_fec!K64)</f>
        <v>0.57106006970938816</v>
      </c>
      <c r="L64" s="111">
        <f>IF(RES_hhdet_tes!L64=0,"",RES_hhdet_tes!L64/RES_hhdet_fec!L64)</f>
        <v>0.5722022741928946</v>
      </c>
      <c r="M64" s="111">
        <f>IF(RES_hhdet_tes!M64=0,"",RES_hhdet_tes!M64/RES_hhdet_fec!M64)</f>
        <v>0.57324776359497631</v>
      </c>
      <c r="N64" s="111">
        <f>IF(RES_hhdet_tes!N64=0,"",RES_hhdet_tes!N64/RES_hhdet_fec!N64)</f>
        <v>0.57375088281099629</v>
      </c>
      <c r="O64" s="111">
        <f>IF(RES_hhdet_tes!O64=0,"",RES_hhdet_tes!O64/RES_hhdet_fec!O64)</f>
        <v>0.57618237241578674</v>
      </c>
      <c r="P64" s="111">
        <f>IF(RES_hhdet_tes!P64=0,"",RES_hhdet_tes!P64/RES_hhdet_fec!P64)</f>
        <v>0.58358044408696375</v>
      </c>
      <c r="Q64" s="111">
        <f>IF(RES_hhdet_tes!Q64=0,"",RES_hhdet_tes!Q64/RES_hhdet_fec!Q64)</f>
        <v>0.59608726985568838</v>
      </c>
      <c r="R64" s="111">
        <f>IF(RES_hhdet_tes!R64=0,"",RES_hhdet_tes!R64/RES_hhdet_fec!R64)</f>
        <v>0.61212429611191432</v>
      </c>
      <c r="S64" s="111">
        <f>IF(RES_hhdet_tes!S64=0,"",RES_hhdet_tes!S64/RES_hhdet_fec!S64)</f>
        <v>0.62938604313966784</v>
      </c>
      <c r="T64" s="111">
        <f>IF(RES_hhdet_tes!T64=0,"",RES_hhdet_tes!T64/RES_hhdet_fec!T64)</f>
        <v>0.64586513322565475</v>
      </c>
      <c r="U64" s="111">
        <f>IF(RES_hhdet_tes!U64=0,"",RES_hhdet_tes!U64/RES_hhdet_fec!U64)</f>
        <v>0.6610540671791334</v>
      </c>
      <c r="V64" s="111">
        <f>IF(RES_hhdet_tes!V64=0,"",RES_hhdet_tes!V64/RES_hhdet_fec!V64)</f>
        <v>0.67522802991760944</v>
      </c>
      <c r="W64" s="111">
        <f>IF(RES_hhdet_tes!W64=0,"",RES_hhdet_tes!W64/RES_hhdet_fec!W64)</f>
        <v>0.68804994909995898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1.6278268451584426</v>
      </c>
      <c r="C66" s="124">
        <f>IF(RES_hhdet_tes!C66=0,"",RES_hhdet_tes!C66/RES_hhdet_fec!C66)</f>
        <v>1.9736862815819243</v>
      </c>
      <c r="D66" s="124">
        <f>IF(RES_hhdet_tes!D66=0,"",RES_hhdet_tes!D66/RES_hhdet_fec!D66)</f>
        <v>2.1128539665441517</v>
      </c>
      <c r="E66" s="124">
        <f>IF(RES_hhdet_tes!E66=0,"",RES_hhdet_tes!E66/RES_hhdet_fec!E66)</f>
        <v>2.1791355990496442</v>
      </c>
      <c r="F66" s="124">
        <f>IF(RES_hhdet_tes!F66=0,"",RES_hhdet_tes!F66/RES_hhdet_fec!F66)</f>
        <v>2.2356768025620752</v>
      </c>
      <c r="G66" s="124">
        <f>IF(RES_hhdet_tes!G66=0,"",RES_hhdet_tes!G66/RES_hhdet_fec!G66)</f>
        <v>2.2919270165949572</v>
      </c>
      <c r="H66" s="124">
        <f>IF(RES_hhdet_tes!H66=0,"",RES_hhdet_tes!H66/RES_hhdet_fec!H66)</f>
        <v>2.3428691962504389</v>
      </c>
      <c r="I66" s="124">
        <f>IF(RES_hhdet_tes!I66=0,"",RES_hhdet_tes!I66/RES_hhdet_fec!I66)</f>
        <v>2.3833576538177543</v>
      </c>
      <c r="J66" s="124">
        <f>IF(RES_hhdet_tes!J66=0,"",RES_hhdet_tes!J66/RES_hhdet_fec!J66)</f>
        <v>2.4369925477908736</v>
      </c>
      <c r="K66" s="124">
        <f>IF(RES_hhdet_tes!K66=0,"",RES_hhdet_tes!K66/RES_hhdet_fec!K66)</f>
        <v>2.4998396861437677</v>
      </c>
      <c r="L66" s="124">
        <f>IF(RES_hhdet_tes!L66=0,"",RES_hhdet_tes!L66/RES_hhdet_fec!L66)</f>
        <v>2.531256264136867</v>
      </c>
      <c r="M66" s="124">
        <f>IF(RES_hhdet_tes!M66=0,"",RES_hhdet_tes!M66/RES_hhdet_fec!M66)</f>
        <v>2.5534168942811073</v>
      </c>
      <c r="N66" s="124">
        <f>IF(RES_hhdet_tes!N66=0,"",RES_hhdet_tes!N66/RES_hhdet_fec!N66)</f>
        <v>2.5912922284856088</v>
      </c>
      <c r="O66" s="124">
        <f>IF(RES_hhdet_tes!O66=0,"",RES_hhdet_tes!O66/RES_hhdet_fec!O66)</f>
        <v>2.6228099303310648</v>
      </c>
      <c r="P66" s="124">
        <f>IF(RES_hhdet_tes!P66=0,"",RES_hhdet_tes!P66/RES_hhdet_fec!P66)</f>
        <v>2.7456553653408204</v>
      </c>
      <c r="Q66" s="124">
        <f>IF(RES_hhdet_tes!Q66=0,"",RES_hhdet_tes!Q66/RES_hhdet_fec!Q66)</f>
        <v>2.8978900296190178</v>
      </c>
      <c r="R66" s="124">
        <f>IF(RES_hhdet_tes!R66=0,"",RES_hhdet_tes!R66/RES_hhdet_fec!R66)</f>
        <v>3.0986018064782068</v>
      </c>
      <c r="S66" s="124">
        <f>IF(RES_hhdet_tes!S66=0,"",RES_hhdet_tes!S66/RES_hhdet_fec!S66)</f>
        <v>3.241408503733985</v>
      </c>
      <c r="T66" s="124">
        <f>IF(RES_hhdet_tes!T66=0,"",RES_hhdet_tes!T66/RES_hhdet_fec!T66)</f>
        <v>3.3102345873930648</v>
      </c>
      <c r="U66" s="124">
        <f>IF(RES_hhdet_tes!U66=0,"",RES_hhdet_tes!U66/RES_hhdet_fec!U66)</f>
        <v>3.3577601602461535</v>
      </c>
      <c r="V66" s="124">
        <f>IF(RES_hhdet_tes!V66=0,"",RES_hhdet_tes!V66/RES_hhdet_fec!V66)</f>
        <v>3.3968449100649822</v>
      </c>
      <c r="W66" s="124">
        <f>IF(RES_hhdet_tes!W66=0,"",RES_hhdet_tes!W66/RES_hhdet_fec!W66)</f>
        <v>3.4328250568187793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1.6278268451584426</v>
      </c>
      <c r="C67" s="111">
        <f>IF(RES_hhdet_tes!C67=0,"",RES_hhdet_tes!C67/RES_hhdet_fec!C67)</f>
        <v>1.9736862815819243</v>
      </c>
      <c r="D67" s="111">
        <f>IF(RES_hhdet_tes!D67=0,"",RES_hhdet_tes!D67/RES_hhdet_fec!D67)</f>
        <v>2.1128539665441517</v>
      </c>
      <c r="E67" s="111">
        <f>IF(RES_hhdet_tes!E67=0,"",RES_hhdet_tes!E67/RES_hhdet_fec!E67)</f>
        <v>2.1791355990496442</v>
      </c>
      <c r="F67" s="111">
        <f>IF(RES_hhdet_tes!F67=0,"",RES_hhdet_tes!F67/RES_hhdet_fec!F67)</f>
        <v>2.2356768025620752</v>
      </c>
      <c r="G67" s="111">
        <f>IF(RES_hhdet_tes!G67=0,"",RES_hhdet_tes!G67/RES_hhdet_fec!G67)</f>
        <v>2.2919270165949572</v>
      </c>
      <c r="H67" s="111">
        <f>IF(RES_hhdet_tes!H67=0,"",RES_hhdet_tes!H67/RES_hhdet_fec!H67)</f>
        <v>2.3428691962504389</v>
      </c>
      <c r="I67" s="111">
        <f>IF(RES_hhdet_tes!I67=0,"",RES_hhdet_tes!I67/RES_hhdet_fec!I67)</f>
        <v>2.3833576538177543</v>
      </c>
      <c r="J67" s="111">
        <f>IF(RES_hhdet_tes!J67=0,"",RES_hhdet_tes!J67/RES_hhdet_fec!J67)</f>
        <v>2.4369925477908736</v>
      </c>
      <c r="K67" s="111">
        <f>IF(RES_hhdet_tes!K67=0,"",RES_hhdet_tes!K67/RES_hhdet_fec!K67)</f>
        <v>2.4998396861437677</v>
      </c>
      <c r="L67" s="111">
        <f>IF(RES_hhdet_tes!L67=0,"",RES_hhdet_tes!L67/RES_hhdet_fec!L67)</f>
        <v>2.531256264136867</v>
      </c>
      <c r="M67" s="111">
        <f>IF(RES_hhdet_tes!M67=0,"",RES_hhdet_tes!M67/RES_hhdet_fec!M67)</f>
        <v>2.5534168942811073</v>
      </c>
      <c r="N67" s="111">
        <f>IF(RES_hhdet_tes!N67=0,"",RES_hhdet_tes!N67/RES_hhdet_fec!N67)</f>
        <v>2.5912922284856088</v>
      </c>
      <c r="O67" s="111">
        <f>IF(RES_hhdet_tes!O67=0,"",RES_hhdet_tes!O67/RES_hhdet_fec!O67)</f>
        <v>2.6228099303310648</v>
      </c>
      <c r="P67" s="111">
        <f>IF(RES_hhdet_tes!P67=0,"",RES_hhdet_tes!P67/RES_hhdet_fec!P67)</f>
        <v>2.7456553653408204</v>
      </c>
      <c r="Q67" s="111">
        <f>IF(RES_hhdet_tes!Q67=0,"",RES_hhdet_tes!Q67/RES_hhdet_fec!Q67)</f>
        <v>2.8978900296190178</v>
      </c>
      <c r="R67" s="111">
        <f>IF(RES_hhdet_tes!R67=0,"",RES_hhdet_tes!R67/RES_hhdet_fec!R67)</f>
        <v>3.0986018064782068</v>
      </c>
      <c r="S67" s="111">
        <f>IF(RES_hhdet_tes!S67=0,"",RES_hhdet_tes!S67/RES_hhdet_fec!S67)</f>
        <v>3.241408503733985</v>
      </c>
      <c r="T67" s="111">
        <f>IF(RES_hhdet_tes!T67=0,"",RES_hhdet_tes!T67/RES_hhdet_fec!T67)</f>
        <v>3.3102345873930648</v>
      </c>
      <c r="U67" s="111">
        <f>IF(RES_hhdet_tes!U67=0,"",RES_hhdet_tes!U67/RES_hhdet_fec!U67)</f>
        <v>3.3577601602461535</v>
      </c>
      <c r="V67" s="111">
        <f>IF(RES_hhdet_tes!V67=0,"",RES_hhdet_tes!V67/RES_hhdet_fec!V67)</f>
        <v>3.3968449100649822</v>
      </c>
      <c r="W67" s="111">
        <f>IF(RES_hhdet_tes!W67=0,"",RES_hhdet_tes!W67/RES_hhdet_fec!W67)</f>
        <v>3.4328250568187793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0.52640508633508321</v>
      </c>
      <c r="C68" s="124">
        <f>IF(RES_hhdet_tes!C68=0,"",RES_hhdet_tes!C68/RES_hhdet_fec!C68)</f>
        <v>0.52154517254848221</v>
      </c>
      <c r="D68" s="124">
        <f>IF(RES_hhdet_tes!D68=0,"",RES_hhdet_tes!D68/RES_hhdet_fec!D68)</f>
        <v>0.54524598502074206</v>
      </c>
      <c r="E68" s="124">
        <f>IF(RES_hhdet_tes!E68=0,"",RES_hhdet_tes!E68/RES_hhdet_fec!E68)</f>
        <v>0.55068294406657536</v>
      </c>
      <c r="F68" s="124">
        <f>IF(RES_hhdet_tes!F68=0,"",RES_hhdet_tes!F68/RES_hhdet_fec!F68)</f>
        <v>0.55472355250752681</v>
      </c>
      <c r="G68" s="124">
        <f>IF(RES_hhdet_tes!G68=0,"",RES_hhdet_tes!G68/RES_hhdet_fec!G68)</f>
        <v>0.55521895463938253</v>
      </c>
      <c r="H68" s="124">
        <f>IF(RES_hhdet_tes!H68=0,"",RES_hhdet_tes!H68/RES_hhdet_fec!H68)</f>
        <v>0.55806721502403489</v>
      </c>
      <c r="I68" s="124">
        <f>IF(RES_hhdet_tes!I68=0,"",RES_hhdet_tes!I68/RES_hhdet_fec!I68)</f>
        <v>0.5606329631697623</v>
      </c>
      <c r="J68" s="124">
        <f>IF(RES_hhdet_tes!J68=0,"",RES_hhdet_tes!J68/RES_hhdet_fec!J68)</f>
        <v>0.56385864361069771</v>
      </c>
      <c r="K68" s="124">
        <f>IF(RES_hhdet_tes!K68=0,"",RES_hhdet_tes!K68/RES_hhdet_fec!K68)</f>
        <v>0.5649390594423106</v>
      </c>
      <c r="L68" s="124">
        <f>IF(RES_hhdet_tes!L68=0,"",RES_hhdet_tes!L68/RES_hhdet_fec!L68)</f>
        <v>0.57028529238978098</v>
      </c>
      <c r="M68" s="124">
        <f>IF(RES_hhdet_tes!M68=0,"",RES_hhdet_tes!M68/RES_hhdet_fec!M68)</f>
        <v>0.57215289209847797</v>
      </c>
      <c r="N68" s="124">
        <f>IF(RES_hhdet_tes!N68=0,"",RES_hhdet_tes!N68/RES_hhdet_fec!N68)</f>
        <v>0.57389713708828982</v>
      </c>
      <c r="O68" s="124">
        <f>IF(RES_hhdet_tes!O68=0,"",RES_hhdet_tes!O68/RES_hhdet_fec!O68)</f>
        <v>0.5815351484258261</v>
      </c>
      <c r="P68" s="124">
        <f>IF(RES_hhdet_tes!P68=0,"",RES_hhdet_tes!P68/RES_hhdet_fec!P68)</f>
        <v>0.59504304000652164</v>
      </c>
      <c r="Q68" s="124">
        <f>IF(RES_hhdet_tes!Q68=0,"",RES_hhdet_tes!Q68/RES_hhdet_fec!Q68)</f>
        <v>0.61201888426368212</v>
      </c>
      <c r="R68" s="124">
        <f>IF(RES_hhdet_tes!R68=0,"",RES_hhdet_tes!R68/RES_hhdet_fec!R68)</f>
        <v>0.63268032647678474</v>
      </c>
      <c r="S68" s="124">
        <f>IF(RES_hhdet_tes!S68=0,"",RES_hhdet_tes!S68/RES_hhdet_fec!S68)</f>
        <v>0.6523087910030303</v>
      </c>
      <c r="T68" s="124">
        <f>IF(RES_hhdet_tes!T68=0,"",RES_hhdet_tes!T68/RES_hhdet_fec!T68)</f>
        <v>0.67025249145620225</v>
      </c>
      <c r="U68" s="124">
        <f>IF(RES_hhdet_tes!U68=0,"",RES_hhdet_tes!U68/RES_hhdet_fec!U68)</f>
        <v>0.68651535355633242</v>
      </c>
      <c r="V68" s="124">
        <f>IF(RES_hhdet_tes!V68=0,"",RES_hhdet_tes!V68/RES_hhdet_fec!V68)</f>
        <v>0.70167818197864462</v>
      </c>
      <c r="W68" s="124">
        <f>IF(RES_hhdet_tes!W68=0,"",RES_hhdet_tes!W68/RES_hhdet_fec!W68)</f>
        <v>0.71511923861269877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0.46103640642181981</v>
      </c>
      <c r="C69" s="111">
        <f>IF(RES_hhdet_tes!C69=0,"",RES_hhdet_tes!C69/RES_hhdet_fec!C69)</f>
        <v>0.4945129387992665</v>
      </c>
      <c r="D69" s="111">
        <f>IF(RES_hhdet_tes!D69=0,"",RES_hhdet_tes!D69/RES_hhdet_fec!D69)</f>
        <v>0.50799790620699514</v>
      </c>
      <c r="E69" s="111">
        <f>IF(RES_hhdet_tes!E69=0,"",RES_hhdet_tes!E69/RES_hhdet_fec!E69)</f>
        <v>0.51739857712877413</v>
      </c>
      <c r="F69" s="111">
        <f>IF(RES_hhdet_tes!F69=0,"",RES_hhdet_tes!F69/RES_hhdet_fec!F69)</f>
        <v>0.52469153347115305</v>
      </c>
      <c r="G69" s="111">
        <f>IF(RES_hhdet_tes!G69=0,"",RES_hhdet_tes!G69/RES_hhdet_fec!G69)</f>
        <v>0.53121329140014217</v>
      </c>
      <c r="H69" s="111">
        <f>IF(RES_hhdet_tes!H69=0,"",RES_hhdet_tes!H69/RES_hhdet_fec!H69)</f>
        <v>0.53651490834916193</v>
      </c>
      <c r="I69" s="111">
        <f>IF(RES_hhdet_tes!I69=0,"",RES_hhdet_tes!I69/RES_hhdet_fec!I69)</f>
        <v>0.54137324956542121</v>
      </c>
      <c r="J69" s="111">
        <f>IF(RES_hhdet_tes!J69=0,"",RES_hhdet_tes!J69/RES_hhdet_fec!J69)</f>
        <v>0.54506425645914802</v>
      </c>
      <c r="K69" s="111">
        <f>IF(RES_hhdet_tes!K69=0,"",RES_hhdet_tes!K69/RES_hhdet_fec!K69)</f>
        <v>0.54851929145854694</v>
      </c>
      <c r="L69" s="111">
        <f>IF(RES_hhdet_tes!L69=0,"",RES_hhdet_tes!L69/RES_hhdet_fec!L69)</f>
        <v>0.54967708043052022</v>
      </c>
      <c r="M69" s="111">
        <f>IF(RES_hhdet_tes!M69=0,"",RES_hhdet_tes!M69/RES_hhdet_fec!M69)</f>
        <v>0.55089845243023527</v>
      </c>
      <c r="N69" s="111">
        <f>IF(RES_hhdet_tes!N69=0,"",RES_hhdet_tes!N69/RES_hhdet_fec!N69)</f>
        <v>0.55169036283424611</v>
      </c>
      <c r="O69" s="111">
        <f>IF(RES_hhdet_tes!O69=0,"",RES_hhdet_tes!O69/RES_hhdet_fec!O69)</f>
        <v>0.55737300228399389</v>
      </c>
      <c r="P69" s="111">
        <f>IF(RES_hhdet_tes!P69=0,"",RES_hhdet_tes!P69/RES_hhdet_fec!P69)</f>
        <v>0.57469299100941695</v>
      </c>
      <c r="Q69" s="111">
        <f>IF(RES_hhdet_tes!Q69=0,"",RES_hhdet_tes!Q69/RES_hhdet_fec!Q69)</f>
        <v>0.60328191633885753</v>
      </c>
      <c r="R69" s="111">
        <f>IF(RES_hhdet_tes!R69=0,"",RES_hhdet_tes!R69/RES_hhdet_fec!R69)</f>
        <v>0.62720392224566135</v>
      </c>
      <c r="S69" s="111">
        <f>IF(RES_hhdet_tes!S69=0,"",RES_hhdet_tes!S69/RES_hhdet_fec!S69)</f>
        <v>0.64735082826660839</v>
      </c>
      <c r="T69" s="111">
        <f>IF(RES_hhdet_tes!T69=0,"",RES_hhdet_tes!T69/RES_hhdet_fec!T69)</f>
        <v>0.66801559735973526</v>
      </c>
      <c r="U69" s="111">
        <f>IF(RES_hhdet_tes!U69=0,"",RES_hhdet_tes!U69/RES_hhdet_fec!U69)</f>
        <v>0.6874884558301475</v>
      </c>
      <c r="V69" s="111">
        <f>IF(RES_hhdet_tes!V69=0,"",RES_hhdet_tes!V69/RES_hhdet_fec!V69)</f>
        <v>0.70719291697969699</v>
      </c>
      <c r="W69" s="111">
        <f>IF(RES_hhdet_tes!W69=0,"",RES_hhdet_tes!W69/RES_hhdet_fec!W69)</f>
        <v>0.72488313450099728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>
        <f>IF(RES_hhdet_tes!L70=0,"",RES_hhdet_tes!L70/RES_hhdet_fec!L70)</f>
        <v>0.79960031495179529</v>
      </c>
      <c r="M70" s="111">
        <f>IF(RES_hhdet_tes!M70=0,"",RES_hhdet_tes!M70/RES_hhdet_fec!M70)</f>
        <v>0.80559113730613918</v>
      </c>
      <c r="N70" s="111">
        <f>IF(RES_hhdet_tes!N70=0,"",RES_hhdet_tes!N70/RES_hhdet_fec!N70)</f>
        <v>0.81649195071580494</v>
      </c>
      <c r="O70" s="111">
        <f>IF(RES_hhdet_tes!O70=0,"",RES_hhdet_tes!O70/RES_hhdet_fec!O70)</f>
        <v>0.81035946756390442</v>
      </c>
      <c r="P70" s="111">
        <f>IF(RES_hhdet_tes!P70=0,"",RES_hhdet_tes!P70/RES_hhdet_fec!P70)</f>
        <v>0.81109272011361411</v>
      </c>
      <c r="Q70" s="111">
        <f>IF(RES_hhdet_tes!Q70=0,"",RES_hhdet_tes!Q70/RES_hhdet_fec!Q70)</f>
        <v>0.84621980006228181</v>
      </c>
      <c r="R70" s="111">
        <f>IF(RES_hhdet_tes!R70=0,"",RES_hhdet_tes!R70/RES_hhdet_fec!R70)</f>
        <v>0.84321791099827315</v>
      </c>
      <c r="S70" s="111">
        <f>IF(RES_hhdet_tes!S70=0,"",RES_hhdet_tes!S70/RES_hhdet_fec!S70)</f>
        <v>0.83659805991378966</v>
      </c>
      <c r="T70" s="111">
        <f>IF(RES_hhdet_tes!T70=0,"",RES_hhdet_tes!T70/RES_hhdet_fec!T70)</f>
        <v>0.85678410332863331</v>
      </c>
      <c r="U70" s="111">
        <f>IF(RES_hhdet_tes!U70=0,"",RES_hhdet_tes!U70/RES_hhdet_fec!U70)</f>
        <v>0.870002052275201</v>
      </c>
      <c r="V70" s="111">
        <f>IF(RES_hhdet_tes!V70=0,"",RES_hhdet_tes!V70/RES_hhdet_fec!V70)</f>
        <v>0.87516911375021844</v>
      </c>
      <c r="W70" s="111">
        <f>IF(RES_hhdet_tes!W70=0,"",RES_hhdet_tes!W70/RES_hhdet_fec!W70)</f>
        <v>0.88513115140912957</v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>
        <f>IF(RES_hhdet_tes!L71=0,"",RES_hhdet_tes!L71/RES_hhdet_fec!L71)</f>
        <v>0.58002778025826718</v>
      </c>
      <c r="M71" s="112">
        <f>IF(RES_hhdet_tes!M71=0,"",RES_hhdet_tes!M71/RES_hhdet_fec!M71)</f>
        <v>0.58173477654456818</v>
      </c>
      <c r="N71" s="112">
        <f>IF(RES_hhdet_tes!N71=0,"",RES_hhdet_tes!N71/RES_hhdet_fec!N71)</f>
        <v>0.58266069933185205</v>
      </c>
      <c r="O71" s="112">
        <f>IF(RES_hhdet_tes!O71=0,"",RES_hhdet_tes!O71/RES_hhdet_fec!O71)</f>
        <v>0.58266069933185216</v>
      </c>
      <c r="P71" s="112">
        <f>IF(RES_hhdet_tes!P71=0,"",RES_hhdet_tes!P71/RES_hhdet_fec!P71)</f>
        <v>0.59105439499402501</v>
      </c>
      <c r="Q71" s="112">
        <f>IF(RES_hhdet_tes!Q71=0,"",RES_hhdet_tes!Q71/RES_hhdet_fec!Q71)</f>
        <v>0.63010001963116602</v>
      </c>
      <c r="R71" s="112">
        <f>IF(RES_hhdet_tes!R71=0,"",RES_hhdet_tes!R71/RES_hhdet_fec!R71)</f>
        <v>0.64012339487627257</v>
      </c>
      <c r="S71" s="112">
        <f>IF(RES_hhdet_tes!S71=0,"",RES_hhdet_tes!S71/RES_hhdet_fec!S71)</f>
        <v>0.64239609965052624</v>
      </c>
      <c r="T71" s="112">
        <f>IF(RES_hhdet_tes!T71=0,"",RES_hhdet_tes!T71/RES_hhdet_fec!T71)</f>
        <v>0.66135833602653227</v>
      </c>
      <c r="U71" s="112">
        <f>IF(RES_hhdet_tes!U71=0,"",RES_hhdet_tes!U71/RES_hhdet_fec!U71)</f>
        <v>0.6826354063193163</v>
      </c>
      <c r="V71" s="112">
        <f>IF(RES_hhdet_tes!V71=0,"",RES_hhdet_tes!V71/RES_hhdet_fec!V71)</f>
        <v>0.69497389705662116</v>
      </c>
      <c r="W71" s="112">
        <f>IF(RES_hhdet_tes!W71=0,"",RES_hhdet_tes!W71/RES_hhdet_fec!W71)</f>
        <v>0.71625548280698415</v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0.5539327715599075</v>
      </c>
      <c r="C73" s="112">
        <f>IF(RES_hhdet_tes!C73=0,"",RES_hhdet_tes!C73/RES_hhdet_fec!C73)</f>
        <v>0.56214267404192586</v>
      </c>
      <c r="D73" s="112">
        <f>IF(RES_hhdet_tes!D73=0,"",RES_hhdet_tes!D73/RES_hhdet_fec!D73)</f>
        <v>0.5713516099606929</v>
      </c>
      <c r="E73" s="112">
        <f>IF(RES_hhdet_tes!E73=0,"",RES_hhdet_tes!E73/RES_hhdet_fec!E73)</f>
        <v>0.5751138551303927</v>
      </c>
      <c r="F73" s="112">
        <f>IF(RES_hhdet_tes!F73=0,"",RES_hhdet_tes!F73/RES_hhdet_fec!F73)</f>
        <v>0.57733481456686275</v>
      </c>
      <c r="G73" s="112">
        <f>IF(RES_hhdet_tes!G73=0,"",RES_hhdet_tes!G73/RES_hhdet_fec!G73)</f>
        <v>0.57906536657904706</v>
      </c>
      <c r="H73" s="112">
        <f>IF(RES_hhdet_tes!H73=0,"",RES_hhdet_tes!H73/RES_hhdet_fec!H73)</f>
        <v>0.58045925339340054</v>
      </c>
      <c r="I73" s="112">
        <f>IF(RES_hhdet_tes!I73=0,"",RES_hhdet_tes!I73/RES_hhdet_fec!I73)</f>
        <v>0.5817468950978899</v>
      </c>
      <c r="J73" s="112">
        <f>IF(RES_hhdet_tes!J73=0,"",RES_hhdet_tes!J73/RES_hhdet_fec!J73)</f>
        <v>0.58286159549789518</v>
      </c>
      <c r="K73" s="112">
        <f>IF(RES_hhdet_tes!K73=0,"",RES_hhdet_tes!K73/RES_hhdet_fec!K73)</f>
        <v>0.58415698357924406</v>
      </c>
      <c r="L73" s="112">
        <f>IF(RES_hhdet_tes!L73=0,"",RES_hhdet_tes!L73/RES_hhdet_fec!L73)</f>
        <v>0.58495109156790126</v>
      </c>
      <c r="M73" s="112">
        <f>IF(RES_hhdet_tes!M73=0,"",RES_hhdet_tes!M73/RES_hhdet_fec!M73)</f>
        <v>0.5867105824603045</v>
      </c>
      <c r="N73" s="112">
        <f>IF(RES_hhdet_tes!N73=0,"",RES_hhdet_tes!N73/RES_hhdet_fec!N73)</f>
        <v>0.58979180014530452</v>
      </c>
      <c r="O73" s="112">
        <f>IF(RES_hhdet_tes!O73=0,"",RES_hhdet_tes!O73/RES_hhdet_fec!O73)</f>
        <v>0.59506804334490582</v>
      </c>
      <c r="P73" s="112">
        <f>IF(RES_hhdet_tes!P73=0,"",RES_hhdet_tes!P73/RES_hhdet_fec!P73)</f>
        <v>0.6037441970701849</v>
      </c>
      <c r="Q73" s="112">
        <f>IF(RES_hhdet_tes!Q73=0,"",RES_hhdet_tes!Q73/RES_hhdet_fec!Q73)</f>
        <v>0.61423191936586441</v>
      </c>
      <c r="R73" s="112">
        <f>IF(RES_hhdet_tes!R73=0,"",RES_hhdet_tes!R73/RES_hhdet_fec!R73)</f>
        <v>0.62862603674301454</v>
      </c>
      <c r="S73" s="112">
        <f>IF(RES_hhdet_tes!S73=0,"",RES_hhdet_tes!S73/RES_hhdet_fec!S73)</f>
        <v>0.64427000854939498</v>
      </c>
      <c r="T73" s="112">
        <f>IF(RES_hhdet_tes!T73=0,"",RES_hhdet_tes!T73/RES_hhdet_fec!T73)</f>
        <v>0.65586887808002703</v>
      </c>
      <c r="U73" s="112">
        <f>IF(RES_hhdet_tes!U73=0,"",RES_hhdet_tes!U73/RES_hhdet_fec!U73)</f>
        <v>0.66777289436162035</v>
      </c>
      <c r="V73" s="112">
        <f>IF(RES_hhdet_tes!V73=0,"",RES_hhdet_tes!V73/RES_hhdet_fec!V73)</f>
        <v>0.67892649559384788</v>
      </c>
      <c r="W73" s="112">
        <f>IF(RES_hhdet_tes!W73=0,"",RES_hhdet_tes!W73/RES_hhdet_fec!W73)</f>
        <v>0.68960520353587984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>
        <f>IF(RES_hhdet_tes!L74=0,"",RES_hhdet_tes!L74/RES_hhdet_fec!L74)</f>
        <v>0.80732969076937622</v>
      </c>
      <c r="M74" s="113">
        <f>IF(RES_hhdet_tes!M74=0,"",RES_hhdet_tes!M74/RES_hhdet_fec!M74)</f>
        <v>0.81264139253500212</v>
      </c>
      <c r="N74" s="113">
        <f>IF(RES_hhdet_tes!N74=0,"",RES_hhdet_tes!N74/RES_hhdet_fec!N74)</f>
        <v>0.82344516527530787</v>
      </c>
      <c r="O74" s="113">
        <f>IF(RES_hhdet_tes!O74=0,"",RES_hhdet_tes!O74/RES_hhdet_fec!O74)</f>
        <v>0.82054124152947405</v>
      </c>
      <c r="P74" s="113">
        <f>IF(RES_hhdet_tes!P74=0,"",RES_hhdet_tes!P74/RES_hhdet_fec!P74)</f>
        <v>0.82068050019758487</v>
      </c>
      <c r="Q74" s="113">
        <f>IF(RES_hhdet_tes!Q74=0,"",RES_hhdet_tes!Q74/RES_hhdet_fec!Q74)</f>
        <v>0.83525427885882608</v>
      </c>
      <c r="R74" s="113">
        <f>IF(RES_hhdet_tes!R74=0,"",RES_hhdet_tes!R74/RES_hhdet_fec!R74)</f>
        <v>0.83457513447066567</v>
      </c>
      <c r="S74" s="113">
        <f>IF(RES_hhdet_tes!S74=0,"",RES_hhdet_tes!S74/RES_hhdet_fec!S74)</f>
        <v>0.83884575107499193</v>
      </c>
      <c r="T74" s="113">
        <f>IF(RES_hhdet_tes!T74=0,"",RES_hhdet_tes!T74/RES_hhdet_fec!T74)</f>
        <v>0.85840258871918051</v>
      </c>
      <c r="U74" s="113">
        <f>IF(RES_hhdet_tes!U74=0,"",RES_hhdet_tes!U74/RES_hhdet_fec!U74)</f>
        <v>0.86445035130879166</v>
      </c>
      <c r="V74" s="113">
        <f>IF(RES_hhdet_tes!V74=0,"",RES_hhdet_tes!V74/RES_hhdet_fec!V74)</f>
        <v>0.86654640409846595</v>
      </c>
      <c r="W74" s="113">
        <f>IF(RES_hhdet_tes!W74=0,"",RES_hhdet_tes!W74/RES_hhdet_fec!W74)</f>
        <v>0.8703744141964328</v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>
        <f>IF(RES_hhdet_tes!L75=0,"",RES_hhdet_tes!L75/RES_hhdet_fec!L75)</f>
        <v>0.59196668236159899</v>
      </c>
      <c r="M75" s="111">
        <f>IF(RES_hhdet_tes!M75=0,"",RES_hhdet_tes!M75/RES_hhdet_fec!M75)</f>
        <v>0.59285123350906599</v>
      </c>
      <c r="N75" s="111">
        <f>IF(RES_hhdet_tes!N75=0,"",RES_hhdet_tes!N75/RES_hhdet_fec!N75)</f>
        <v>0.59406199343614208</v>
      </c>
      <c r="O75" s="111">
        <f>IF(RES_hhdet_tes!O75=0,"",RES_hhdet_tes!O75/RES_hhdet_fec!O75)</f>
        <v>0.59897090780877238</v>
      </c>
      <c r="P75" s="111">
        <f>IF(RES_hhdet_tes!P75=0,"",RES_hhdet_tes!P75/RES_hhdet_fec!P75)</f>
        <v>0.6056974753685509</v>
      </c>
      <c r="Q75" s="111">
        <f>IF(RES_hhdet_tes!Q75=0,"",RES_hhdet_tes!Q75/RES_hhdet_fec!Q75)</f>
        <v>0.61030962711789527</v>
      </c>
      <c r="R75" s="111">
        <f>IF(RES_hhdet_tes!R75=0,"",RES_hhdet_tes!R75/RES_hhdet_fec!R75)</f>
        <v>0.62516381186001058</v>
      </c>
      <c r="S75" s="111">
        <f>IF(RES_hhdet_tes!S75=0,"",RES_hhdet_tes!S75/RES_hhdet_fec!S75)</f>
        <v>0.6461372815658617</v>
      </c>
      <c r="T75" s="111">
        <f>IF(RES_hhdet_tes!T75=0,"",RES_hhdet_tes!T75/RES_hhdet_fec!T75)</f>
        <v>0.66429816315257373</v>
      </c>
      <c r="U75" s="111">
        <f>IF(RES_hhdet_tes!U75=0,"",RES_hhdet_tes!U75/RES_hhdet_fec!U75)</f>
        <v>0.67217933587626733</v>
      </c>
      <c r="V75" s="111">
        <f>IF(RES_hhdet_tes!V75=0,"",RES_hhdet_tes!V75/RES_hhdet_fec!V75)</f>
        <v>0.67849744109989596</v>
      </c>
      <c r="W75" s="111">
        <f>IF(RES_hhdet_tes!W75=0,"",RES_hhdet_tes!W75/RES_hhdet_fec!W75)</f>
        <v>0.68756695640655996</v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0.66850620528594562</v>
      </c>
      <c r="C77" s="124">
        <f>IF(RES_hhdet_tes!C77=0,"",RES_hhdet_tes!C77/RES_hhdet_fec!C77)</f>
        <v>0.63647533725350369</v>
      </c>
      <c r="D77" s="124">
        <f>IF(RES_hhdet_tes!D77=0,"",RES_hhdet_tes!D77/RES_hhdet_fec!D77)</f>
        <v>0.65632247603671745</v>
      </c>
      <c r="E77" s="124">
        <f>IF(RES_hhdet_tes!E77=0,"",RES_hhdet_tes!E77/RES_hhdet_fec!E77)</f>
        <v>0.65614918850371262</v>
      </c>
      <c r="F77" s="124">
        <f>IF(RES_hhdet_tes!F77=0,"",RES_hhdet_tes!F77/RES_hhdet_fec!F77)</f>
        <v>0.65731079033681172</v>
      </c>
      <c r="G77" s="124">
        <f>IF(RES_hhdet_tes!G77=0,"",RES_hhdet_tes!G77/RES_hhdet_fec!G77)</f>
        <v>0.64702948639844948</v>
      </c>
      <c r="H77" s="124">
        <f>IF(RES_hhdet_tes!H77=0,"",RES_hhdet_tes!H77/RES_hhdet_fec!H77)</f>
        <v>0.64431193741866466</v>
      </c>
      <c r="I77" s="124">
        <f>IF(RES_hhdet_tes!I77=0,"",RES_hhdet_tes!I77/RES_hhdet_fec!I77)</f>
        <v>0.64344262086117943</v>
      </c>
      <c r="J77" s="124">
        <f>IF(RES_hhdet_tes!J77=0,"",RES_hhdet_tes!J77/RES_hhdet_fec!J77)</f>
        <v>0.64704502748193926</v>
      </c>
      <c r="K77" s="124">
        <f>IF(RES_hhdet_tes!K77=0,"",RES_hhdet_tes!K77/RES_hhdet_fec!K77)</f>
        <v>0.64233295716499794</v>
      </c>
      <c r="L77" s="124">
        <f>IF(RES_hhdet_tes!L77=0,"",RES_hhdet_tes!L77/RES_hhdet_fec!L77)</f>
        <v>0.64897742691384597</v>
      </c>
      <c r="M77" s="124">
        <f>IF(RES_hhdet_tes!M77=0,"",RES_hhdet_tes!M77/RES_hhdet_fec!M77)</f>
        <v>0.64765632546525953</v>
      </c>
      <c r="N77" s="124">
        <f>IF(RES_hhdet_tes!N77=0,"",RES_hhdet_tes!N77/RES_hhdet_fec!N77)</f>
        <v>0.64661690662285032</v>
      </c>
      <c r="O77" s="124">
        <f>IF(RES_hhdet_tes!O77=0,"",RES_hhdet_tes!O77/RES_hhdet_fec!O77)</f>
        <v>0.65628511470823758</v>
      </c>
      <c r="P77" s="124">
        <f>IF(RES_hhdet_tes!P77=0,"",RES_hhdet_tes!P77/RES_hhdet_fec!P77)</f>
        <v>0.66447723762880617</v>
      </c>
      <c r="Q77" s="124">
        <f>IF(RES_hhdet_tes!Q77=0,"",RES_hhdet_tes!Q77/RES_hhdet_fec!Q77)</f>
        <v>0.67911219389014399</v>
      </c>
      <c r="R77" s="124">
        <f>IF(RES_hhdet_tes!R77=0,"",RES_hhdet_tes!R77/RES_hhdet_fec!R77)</f>
        <v>0.68738726922208537</v>
      </c>
      <c r="S77" s="124">
        <f>IF(RES_hhdet_tes!S77=0,"",RES_hhdet_tes!S77/RES_hhdet_fec!S77)</f>
        <v>0.70258175749046603</v>
      </c>
      <c r="T77" s="124">
        <f>IF(RES_hhdet_tes!T77=0,"",RES_hhdet_tes!T77/RES_hhdet_fec!T77)</f>
        <v>0.70688081785221868</v>
      </c>
      <c r="U77" s="124">
        <f>IF(RES_hhdet_tes!U77=0,"",RES_hhdet_tes!U77/RES_hhdet_fec!U77)</f>
        <v>0.71800119387292283</v>
      </c>
      <c r="V77" s="124">
        <f>IF(RES_hhdet_tes!V77=0,"",RES_hhdet_tes!V77/RES_hhdet_fec!V77)</f>
        <v>0.73008978642001099</v>
      </c>
      <c r="W77" s="124">
        <f>IF(RES_hhdet_tes!W77=0,"",RES_hhdet_tes!W77/RES_hhdet_fec!W77)</f>
        <v>0.74522668860289154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0.561025379014091</v>
      </c>
      <c r="C78" s="111">
        <f>IF(RES_hhdet_tes!C78=0,"",RES_hhdet_tes!C78/RES_hhdet_fec!C78)</f>
        <v>0.56484534005054843</v>
      </c>
      <c r="D78" s="111">
        <f>IF(RES_hhdet_tes!D78=0,"",RES_hhdet_tes!D78/RES_hhdet_fec!D78)</f>
        <v>0.56728231084411573</v>
      </c>
      <c r="E78" s="111">
        <f>IF(RES_hhdet_tes!E78=0,"",RES_hhdet_tes!E78/RES_hhdet_fec!E78)</f>
        <v>0.5686089121776724</v>
      </c>
      <c r="F78" s="111">
        <f>IF(RES_hhdet_tes!F78=0,"",RES_hhdet_tes!F78/RES_hhdet_fec!F78)</f>
        <v>0.56957837665720679</v>
      </c>
      <c r="G78" s="111">
        <f>IF(RES_hhdet_tes!G78=0,"",RES_hhdet_tes!G78/RES_hhdet_fec!G78)</f>
        <v>0.57041501742761447</v>
      </c>
      <c r="H78" s="111">
        <f>IF(RES_hhdet_tes!H78=0,"",RES_hhdet_tes!H78/RES_hhdet_fec!H78)</f>
        <v>0.57109365260690359</v>
      </c>
      <c r="I78" s="111">
        <f>IF(RES_hhdet_tes!I78=0,"",RES_hhdet_tes!I78/RES_hhdet_fec!I78)</f>
        <v>0.57170931020761917</v>
      </c>
      <c r="J78" s="111">
        <f>IF(RES_hhdet_tes!J78=0,"",RES_hhdet_tes!J78/RES_hhdet_fec!J78)</f>
        <v>0.57220921417494242</v>
      </c>
      <c r="K78" s="111">
        <f>IF(RES_hhdet_tes!K78=0,"",RES_hhdet_tes!K78/RES_hhdet_fec!K78)</f>
        <v>0.57273872745743937</v>
      </c>
      <c r="L78" s="111">
        <f>IF(RES_hhdet_tes!L78=0,"",RES_hhdet_tes!L78/RES_hhdet_fec!L78)</f>
        <v>0.5731523129696563</v>
      </c>
      <c r="M78" s="111">
        <f>IF(RES_hhdet_tes!M78=0,"",RES_hhdet_tes!M78/RES_hhdet_fec!M78)</f>
        <v>0.57366468185486352</v>
      </c>
      <c r="N78" s="111">
        <f>IF(RES_hhdet_tes!N78=0,"",RES_hhdet_tes!N78/RES_hhdet_fec!N78)</f>
        <v>0.57420777934602352</v>
      </c>
      <c r="O78" s="111">
        <f>IF(RES_hhdet_tes!O78=0,"",RES_hhdet_tes!O78/RES_hhdet_fec!O78)</f>
        <v>0.57474815138967839</v>
      </c>
      <c r="P78" s="111">
        <f>IF(RES_hhdet_tes!P78=0,"",RES_hhdet_tes!P78/RES_hhdet_fec!P78)</f>
        <v>0.57524357063025044</v>
      </c>
      <c r="Q78" s="111">
        <f>IF(RES_hhdet_tes!Q78=0,"",RES_hhdet_tes!Q78/RES_hhdet_fec!Q78)</f>
        <v>0.57559768124534816</v>
      </c>
      <c r="R78" s="111">
        <f>IF(RES_hhdet_tes!R78=0,"",RES_hhdet_tes!R78/RES_hhdet_fec!R78)</f>
        <v>0.57636888917367679</v>
      </c>
      <c r="S78" s="111">
        <f>IF(RES_hhdet_tes!S78=0,"",RES_hhdet_tes!S78/RES_hhdet_fec!S78)</f>
        <v>0.57779257028753439</v>
      </c>
      <c r="T78" s="111">
        <f>IF(RES_hhdet_tes!T78=0,"",RES_hhdet_tes!T78/RES_hhdet_fec!T78)</f>
        <v>0.58008671378270138</v>
      </c>
      <c r="U78" s="111">
        <f>IF(RES_hhdet_tes!U78=0,"",RES_hhdet_tes!U78/RES_hhdet_fec!U78)</f>
        <v>0.58291654115743652</v>
      </c>
      <c r="V78" s="111">
        <f>IF(RES_hhdet_tes!V78=0,"",RES_hhdet_tes!V78/RES_hhdet_fec!V78)</f>
        <v>0.58628629049092451</v>
      </c>
      <c r="W78" s="111">
        <f>IF(RES_hhdet_tes!W78=0,"",RES_hhdet_tes!W78/RES_hhdet_fec!W78)</f>
        <v>0.58988622488643683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0.72613947851706717</v>
      </c>
      <c r="C79" s="45">
        <f>IF(RES_hhdet_tes!C79=0,"",RES_hhdet_tes!C79/RES_hhdet_fec!C79)</f>
        <v>0.73401447629402805</v>
      </c>
      <c r="D79" s="45">
        <f>IF(RES_hhdet_tes!D79=0,"",RES_hhdet_tes!D79/RES_hhdet_fec!D79)</f>
        <v>0.73904653775201934</v>
      </c>
      <c r="E79" s="45">
        <f>IF(RES_hhdet_tes!E79=0,"",RES_hhdet_tes!E79/RES_hhdet_fec!E79)</f>
        <v>0.74171644107007617</v>
      </c>
      <c r="F79" s="45">
        <f>IF(RES_hhdet_tes!F79=0,"",RES_hhdet_tes!F79/RES_hhdet_fec!F79)</f>
        <v>0.74354127316268759</v>
      </c>
      <c r="G79" s="45">
        <f>IF(RES_hhdet_tes!G79=0,"",RES_hhdet_tes!G79/RES_hhdet_fec!G79)</f>
        <v>0.74509054000485486</v>
      </c>
      <c r="H79" s="45">
        <f>IF(RES_hhdet_tes!H79=0,"",RES_hhdet_tes!H79/RES_hhdet_fec!H79)</f>
        <v>0.74636527931941454</v>
      </c>
      <c r="I79" s="45">
        <f>IF(RES_hhdet_tes!I79=0,"",RES_hhdet_tes!I79/RES_hhdet_fec!I79)</f>
        <v>0.74754802514640206</v>
      </c>
      <c r="J79" s="45">
        <f>IF(RES_hhdet_tes!J79=0,"",RES_hhdet_tes!J79/RES_hhdet_fec!J79)</f>
        <v>0.74855449339809688</v>
      </c>
      <c r="K79" s="45">
        <f>IF(RES_hhdet_tes!K79=0,"",RES_hhdet_tes!K79/RES_hhdet_fec!K79)</f>
        <v>0.7496873548060603</v>
      </c>
      <c r="L79" s="45">
        <f>IF(RES_hhdet_tes!L79=0,"",RES_hhdet_tes!L79/RES_hhdet_fec!L79)</f>
        <v>0.75056586341129561</v>
      </c>
      <c r="M79" s="45">
        <f>IF(RES_hhdet_tes!M79=0,"",RES_hhdet_tes!M79/RES_hhdet_fec!M79)</f>
        <v>0.7519040349512629</v>
      </c>
      <c r="N79" s="45">
        <f>IF(RES_hhdet_tes!N79=0,"",RES_hhdet_tes!N79/RES_hhdet_fec!N79)</f>
        <v>0.75387948543874528</v>
      </c>
      <c r="O79" s="45">
        <f>IF(RES_hhdet_tes!O79=0,"",RES_hhdet_tes!O79/RES_hhdet_fec!O79)</f>
        <v>0.7577098263101526</v>
      </c>
      <c r="P79" s="45">
        <f>IF(RES_hhdet_tes!P79=0,"",RES_hhdet_tes!P79/RES_hhdet_fec!P79)</f>
        <v>0.76359741572499684</v>
      </c>
      <c r="Q79" s="45">
        <f>IF(RES_hhdet_tes!Q79=0,"",RES_hhdet_tes!Q79/RES_hhdet_fec!Q79)</f>
        <v>0.77120838786932489</v>
      </c>
      <c r="R79" s="45">
        <f>IF(RES_hhdet_tes!R79=0,"",RES_hhdet_tes!R79/RES_hhdet_fec!R79)</f>
        <v>0.7789786467737706</v>
      </c>
      <c r="S79" s="45">
        <f>IF(RES_hhdet_tes!S79=0,"",RES_hhdet_tes!S79/RES_hhdet_fec!S79)</f>
        <v>0.78800445806168951</v>
      </c>
      <c r="T79" s="45">
        <f>IF(RES_hhdet_tes!T79=0,"",RES_hhdet_tes!T79/RES_hhdet_fec!T79)</f>
        <v>0.79719431119420847</v>
      </c>
      <c r="U79" s="45">
        <f>IF(RES_hhdet_tes!U79=0,"",RES_hhdet_tes!U79/RES_hhdet_fec!U79)</f>
        <v>0.8077425785180008</v>
      </c>
      <c r="V79" s="45">
        <f>IF(RES_hhdet_tes!V79=0,"",RES_hhdet_tes!V79/RES_hhdet_fec!V79)</f>
        <v>0.819657900198552</v>
      </c>
      <c r="W79" s="45">
        <f>IF(RES_hhdet_tes!W79=0,"",RES_hhdet_tes!W79/RES_hhdet_fec!W79)</f>
        <v>0.8328577368272454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0.43812721848562153</v>
      </c>
      <c r="C81" s="119">
        <f>IF(RES_hhdet_tes!C81=0,"",RES_hhdet_tes!C81/RES_hhdet_fec!C81)</f>
        <v>0.45008726575612368</v>
      </c>
      <c r="D81" s="119">
        <f>IF(RES_hhdet_tes!D81=0,"",RES_hhdet_tes!D81/RES_hhdet_fec!D81)</f>
        <v>0.4603318327213593</v>
      </c>
      <c r="E81" s="119">
        <f>IF(RES_hhdet_tes!E81=0,"",RES_hhdet_tes!E81/RES_hhdet_fec!E81)</f>
        <v>0.47206199937595084</v>
      </c>
      <c r="F81" s="119">
        <f>IF(RES_hhdet_tes!F81=0,"",RES_hhdet_tes!F81/RES_hhdet_fec!F81)</f>
        <v>0.48187144441513741</v>
      </c>
      <c r="G81" s="119">
        <f>IF(RES_hhdet_tes!G81=0,"",RES_hhdet_tes!G81/RES_hhdet_fec!G81)</f>
        <v>0.49105650178596505</v>
      </c>
      <c r="H81" s="119">
        <f>IF(RES_hhdet_tes!H81=0,"",RES_hhdet_tes!H81/RES_hhdet_fec!H81)</f>
        <v>0.50109239584413123</v>
      </c>
      <c r="I81" s="119">
        <f>IF(RES_hhdet_tes!I81=0,"",RES_hhdet_tes!I81/RES_hhdet_fec!I81)</f>
        <v>0.51902494214818373</v>
      </c>
      <c r="J81" s="119">
        <f>IF(RES_hhdet_tes!J81=0,"",RES_hhdet_tes!J81/RES_hhdet_fec!J81)</f>
        <v>0.52803818634988753</v>
      </c>
      <c r="K81" s="119">
        <f>IF(RES_hhdet_tes!K81=0,"",RES_hhdet_tes!K81/RES_hhdet_fec!K81)</f>
        <v>0.5377277091627426</v>
      </c>
      <c r="L81" s="119">
        <f>IF(RES_hhdet_tes!L81=0,"",RES_hhdet_tes!L81/RES_hhdet_fec!L81)</f>
        <v>0.55054450607713901</v>
      </c>
      <c r="M81" s="119">
        <f>IF(RES_hhdet_tes!M81=0,"",RES_hhdet_tes!M81/RES_hhdet_fec!M81)</f>
        <v>0.56014922924045063</v>
      </c>
      <c r="N81" s="119">
        <f>IF(RES_hhdet_tes!N81=0,"",RES_hhdet_tes!N81/RES_hhdet_fec!N81)</f>
        <v>0.58423912038805403</v>
      </c>
      <c r="O81" s="119">
        <f>IF(RES_hhdet_tes!O81=0,"",RES_hhdet_tes!O81/RES_hhdet_fec!O81)</f>
        <v>0.59214398585839245</v>
      </c>
      <c r="P81" s="119">
        <f>IF(RES_hhdet_tes!P81=0,"",RES_hhdet_tes!P81/RES_hhdet_fec!P81)</f>
        <v>0.59883816142643598</v>
      </c>
      <c r="Q81" s="119">
        <f>IF(RES_hhdet_tes!Q81=0,"",RES_hhdet_tes!Q81/RES_hhdet_fec!Q81)</f>
        <v>0.61456302171454136</v>
      </c>
      <c r="R81" s="119">
        <f>IF(RES_hhdet_tes!R81=0,"",RES_hhdet_tes!R81/RES_hhdet_fec!R81)</f>
        <v>0.62075270312241815</v>
      </c>
      <c r="S81" s="119">
        <f>IF(RES_hhdet_tes!S81=0,"",RES_hhdet_tes!S81/RES_hhdet_fec!S81)</f>
        <v>0.6302037742939659</v>
      </c>
      <c r="T81" s="119">
        <f>IF(RES_hhdet_tes!T81=0,"",RES_hhdet_tes!T81/RES_hhdet_fec!T81)</f>
        <v>0.63990386016999812</v>
      </c>
      <c r="U81" s="119">
        <f>IF(RES_hhdet_tes!U81=0,"",RES_hhdet_tes!U81/RES_hhdet_fec!U81)</f>
        <v>0.65111871871085436</v>
      </c>
      <c r="V81" s="119">
        <f>IF(RES_hhdet_tes!V81=0,"",RES_hhdet_tes!V81/RES_hhdet_fec!V81)</f>
        <v>0.65675193812809085</v>
      </c>
      <c r="W81" s="119">
        <f>IF(RES_hhdet_tes!W81=0,"",RES_hhdet_tes!W81/RES_hhdet_fec!W81)</f>
        <v>0.66907757110768828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0.3977060202589105</v>
      </c>
      <c r="C82" s="124">
        <f>IF(RES_hhdet_tes!C82=0,"",RES_hhdet_tes!C82/RES_hhdet_fec!C82)</f>
        <v>0.4084619699677362</v>
      </c>
      <c r="D82" s="124">
        <f>IF(RES_hhdet_tes!D82=0,"",RES_hhdet_tes!D82/RES_hhdet_fec!D82)</f>
        <v>0.42260808883435241</v>
      </c>
      <c r="E82" s="124">
        <f>IF(RES_hhdet_tes!E82=0,"",RES_hhdet_tes!E82/RES_hhdet_fec!E82)</f>
        <v>0.43464541426669456</v>
      </c>
      <c r="F82" s="124">
        <f>IF(RES_hhdet_tes!F82=0,"",RES_hhdet_tes!F82/RES_hhdet_fec!F82)</f>
        <v>0.44581023788237811</v>
      </c>
      <c r="G82" s="124">
        <f>IF(RES_hhdet_tes!G82=0,"",RES_hhdet_tes!G82/RES_hhdet_fec!G82)</f>
        <v>0.45439492053264108</v>
      </c>
      <c r="H82" s="124">
        <f>IF(RES_hhdet_tes!H82=0,"",RES_hhdet_tes!H82/RES_hhdet_fec!H82)</f>
        <v>0.46543669743648469</v>
      </c>
      <c r="I82" s="124">
        <f>IF(RES_hhdet_tes!I82=0,"",RES_hhdet_tes!I82/RES_hhdet_fec!I82)</f>
        <v>0.47948484062884694</v>
      </c>
      <c r="J82" s="124">
        <f>IF(RES_hhdet_tes!J82=0,"",RES_hhdet_tes!J82/RES_hhdet_fec!J82)</f>
        <v>0.4915156795095843</v>
      </c>
      <c r="K82" s="124">
        <f>IF(RES_hhdet_tes!K82=0,"",RES_hhdet_tes!K82/RES_hhdet_fec!K82)</f>
        <v>0.5032431101774073</v>
      </c>
      <c r="L82" s="124">
        <f>IF(RES_hhdet_tes!L82=0,"",RES_hhdet_tes!L82/RES_hhdet_fec!L82)</f>
        <v>0.51686016335580609</v>
      </c>
      <c r="M82" s="124">
        <f>IF(RES_hhdet_tes!M82=0,"",RES_hhdet_tes!M82/RES_hhdet_fec!M82)</f>
        <v>0.53020083439686294</v>
      </c>
      <c r="N82" s="124">
        <f>IF(RES_hhdet_tes!N82=0,"",RES_hhdet_tes!N82/RES_hhdet_fec!N82)</f>
        <v>0.54974718092153196</v>
      </c>
      <c r="O82" s="124">
        <f>IF(RES_hhdet_tes!O82=0,"",RES_hhdet_tes!O82/RES_hhdet_fec!O82)</f>
        <v>0.56547868347719765</v>
      </c>
      <c r="P82" s="124">
        <f>IF(RES_hhdet_tes!P82=0,"",RES_hhdet_tes!P82/RES_hhdet_fec!P82)</f>
        <v>0.57116063212003931</v>
      </c>
      <c r="Q82" s="124">
        <f>IF(RES_hhdet_tes!Q82=0,"",RES_hhdet_tes!Q82/RES_hhdet_fec!Q82)</f>
        <v>0.57911729044795457</v>
      </c>
      <c r="R82" s="124">
        <f>IF(RES_hhdet_tes!R82=0,"",RES_hhdet_tes!R82/RES_hhdet_fec!R82)</f>
        <v>0.58545584482768998</v>
      </c>
      <c r="S82" s="124">
        <f>IF(RES_hhdet_tes!S82=0,"",RES_hhdet_tes!S82/RES_hhdet_fec!S82)</f>
        <v>0.59366853931746588</v>
      </c>
      <c r="T82" s="124">
        <f>IF(RES_hhdet_tes!T82=0,"",RES_hhdet_tes!T82/RES_hhdet_fec!T82)</f>
        <v>0.60342477859439514</v>
      </c>
      <c r="U82" s="124">
        <f>IF(RES_hhdet_tes!U82=0,"",RES_hhdet_tes!U82/RES_hhdet_fec!U82)</f>
        <v>0.61134787626728349</v>
      </c>
      <c r="V82" s="124">
        <f>IF(RES_hhdet_tes!V82=0,"",RES_hhdet_tes!V82/RES_hhdet_fec!V82)</f>
        <v>0.61943997237694604</v>
      </c>
      <c r="W82" s="124">
        <f>IF(RES_hhdet_tes!W82=0,"",RES_hhdet_tes!W82/RES_hhdet_fec!W82)</f>
        <v>0.62600828468803715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0.39549947218345438</v>
      </c>
      <c r="C83" s="111">
        <f>IF(RES_hhdet_tes!C83=0,"",RES_hhdet_tes!C83/RES_hhdet_fec!C83)</f>
        <v>0.40628591105538464</v>
      </c>
      <c r="D83" s="111">
        <f>IF(RES_hhdet_tes!D83=0,"",RES_hhdet_tes!D83/RES_hhdet_fec!D83)</f>
        <v>0.42042278936461247</v>
      </c>
      <c r="E83" s="111">
        <f>IF(RES_hhdet_tes!E83=0,"",RES_hhdet_tes!E83/RES_hhdet_fec!E83)</f>
        <v>0.43247379935335672</v>
      </c>
      <c r="F83" s="111">
        <f>IF(RES_hhdet_tes!F83=0,"",RES_hhdet_tes!F83/RES_hhdet_fec!F83)</f>
        <v>0.44365460600142526</v>
      </c>
      <c r="G83" s="111">
        <f>IF(RES_hhdet_tes!G83=0,"",RES_hhdet_tes!G83/RES_hhdet_fec!G83)</f>
        <v>0.45227048896536065</v>
      </c>
      <c r="H83" s="111">
        <f>IF(RES_hhdet_tes!H83=0,"",RES_hhdet_tes!H83/RES_hhdet_fec!H83)</f>
        <v>0.46332433754350116</v>
      </c>
      <c r="I83" s="111">
        <f>IF(RES_hhdet_tes!I83=0,"",RES_hhdet_tes!I83/RES_hhdet_fec!I83)</f>
        <v>0.47740690295764621</v>
      </c>
      <c r="J83" s="111">
        <f>IF(RES_hhdet_tes!J83=0,"",RES_hhdet_tes!J83/RES_hhdet_fec!J83)</f>
        <v>0.4894437670193153</v>
      </c>
      <c r="K83" s="111">
        <f>IF(RES_hhdet_tes!K83=0,"",RES_hhdet_tes!K83/RES_hhdet_fec!K83)</f>
        <v>0.50119465227397531</v>
      </c>
      <c r="L83" s="111">
        <f>IF(RES_hhdet_tes!L83=0,"",RES_hhdet_tes!L83/RES_hhdet_fec!L83)</f>
        <v>0.51481763800764635</v>
      </c>
      <c r="M83" s="111">
        <f>IF(RES_hhdet_tes!M83=0,"",RES_hhdet_tes!M83/RES_hhdet_fec!M83)</f>
        <v>0.52817115194026565</v>
      </c>
      <c r="N83" s="111">
        <f>IF(RES_hhdet_tes!N83=0,"",RES_hhdet_tes!N83/RES_hhdet_fec!N83)</f>
        <v>0.54778778260104211</v>
      </c>
      <c r="O83" s="111">
        <f>IF(RES_hhdet_tes!O83=0,"",RES_hhdet_tes!O83/RES_hhdet_fec!O83)</f>
        <v>0.56352941115018995</v>
      </c>
      <c r="P83" s="111">
        <f>IF(RES_hhdet_tes!P83=0,"",RES_hhdet_tes!P83/RES_hhdet_fec!P83)</f>
        <v>0.56924391318654621</v>
      </c>
      <c r="Q83" s="111">
        <f>IF(RES_hhdet_tes!Q83=0,"",RES_hhdet_tes!Q83/RES_hhdet_fec!Q83)</f>
        <v>0.57721513840280259</v>
      </c>
      <c r="R83" s="111">
        <f>IF(RES_hhdet_tes!R83=0,"",RES_hhdet_tes!R83/RES_hhdet_fec!R83)</f>
        <v>0.58357523159873936</v>
      </c>
      <c r="S83" s="111">
        <f>IF(RES_hhdet_tes!S83=0,"",RES_hhdet_tes!S83/RES_hhdet_fec!S83)</f>
        <v>0.59179692725911281</v>
      </c>
      <c r="T83" s="111">
        <f>IF(RES_hhdet_tes!T83=0,"",RES_hhdet_tes!T83/RES_hhdet_fec!T83)</f>
        <v>0.60157851331060619</v>
      </c>
      <c r="U83" s="111">
        <f>IF(RES_hhdet_tes!U83=0,"",RES_hhdet_tes!U83/RES_hhdet_fec!U83)</f>
        <v>0.6095229492008658</v>
      </c>
      <c r="V83" s="111">
        <f>IF(RES_hhdet_tes!V83=0,"",RES_hhdet_tes!V83/RES_hhdet_fec!V83)</f>
        <v>0.61762196506291123</v>
      </c>
      <c r="W83" s="111">
        <f>IF(RES_hhdet_tes!W83=0,"",RES_hhdet_tes!W83/RES_hhdet_fec!W83)</f>
        <v>0.6241970505170239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1.6278268451584426</v>
      </c>
      <c r="C85" s="124">
        <f>IF(RES_hhdet_tes!C85=0,"",RES_hhdet_tes!C85/RES_hhdet_fec!C85)</f>
        <v>1.8017978156160592</v>
      </c>
      <c r="D85" s="124">
        <f>IF(RES_hhdet_tes!D85=0,"",RES_hhdet_tes!D85/RES_hhdet_fec!D85)</f>
        <v>1.9689294174198704</v>
      </c>
      <c r="E85" s="124">
        <f>IF(RES_hhdet_tes!E85=0,"",RES_hhdet_tes!E85/RES_hhdet_fec!E85)</f>
        <v>2.0706616705646073</v>
      </c>
      <c r="F85" s="124">
        <f>IF(RES_hhdet_tes!F85=0,"",RES_hhdet_tes!F85/RES_hhdet_fec!F85)</f>
        <v>2.1463401080398139</v>
      </c>
      <c r="G85" s="124">
        <f>IF(RES_hhdet_tes!G85=0,"",RES_hhdet_tes!G85/RES_hhdet_fec!G85)</f>
        <v>2.2023567985107224</v>
      </c>
      <c r="H85" s="124">
        <f>IF(RES_hhdet_tes!H85=0,"",RES_hhdet_tes!H85/RES_hhdet_fec!H85)</f>
        <v>2.2561933222146187</v>
      </c>
      <c r="I85" s="124">
        <f>IF(RES_hhdet_tes!I85=0,"",RES_hhdet_tes!I85/RES_hhdet_fec!I85)</f>
        <v>2.2996006561355347</v>
      </c>
      <c r="J85" s="124">
        <f>IF(RES_hhdet_tes!J85=0,"",RES_hhdet_tes!J85/RES_hhdet_fec!J85)</f>
        <v>2.362859284818978</v>
      </c>
      <c r="K85" s="124">
        <f>IF(RES_hhdet_tes!K85=0,"",RES_hhdet_tes!K85/RES_hhdet_fec!K85)</f>
        <v>2.4522084127887998</v>
      </c>
      <c r="L85" s="124">
        <f>IF(RES_hhdet_tes!L85=0,"",RES_hhdet_tes!L85/RES_hhdet_fec!L85)</f>
        <v>2.5168537190444038</v>
      </c>
      <c r="M85" s="124">
        <f>IF(RES_hhdet_tes!M85=0,"",RES_hhdet_tes!M85/RES_hhdet_fec!M85)</f>
        <v>2.5808623644215478</v>
      </c>
      <c r="N85" s="124">
        <f>IF(RES_hhdet_tes!N85=0,"",RES_hhdet_tes!N85/RES_hhdet_fec!N85)</f>
        <v>2.669596966637918</v>
      </c>
      <c r="O85" s="124">
        <f>IF(RES_hhdet_tes!O85=0,"",RES_hhdet_tes!O85/RES_hhdet_fec!O85)</f>
        <v>2.7611347101296579</v>
      </c>
      <c r="P85" s="124">
        <f>IF(RES_hhdet_tes!P85=0,"",RES_hhdet_tes!P85/RES_hhdet_fec!P85)</f>
        <v>2.8626580212102373</v>
      </c>
      <c r="Q85" s="124">
        <f>IF(RES_hhdet_tes!Q85=0,"",RES_hhdet_tes!Q85/RES_hhdet_fec!Q85)</f>
        <v>2.9516596172851117</v>
      </c>
      <c r="R85" s="124">
        <f>IF(RES_hhdet_tes!R85=0,"",RES_hhdet_tes!R85/RES_hhdet_fec!R85)</f>
        <v>3.0530347793927581</v>
      </c>
      <c r="S85" s="124">
        <f>IF(RES_hhdet_tes!S85=0,"",RES_hhdet_tes!S85/RES_hhdet_fec!S85)</f>
        <v>3.1343736806680296</v>
      </c>
      <c r="T85" s="124">
        <f>IF(RES_hhdet_tes!T85=0,"",RES_hhdet_tes!T85/RES_hhdet_fec!T85)</f>
        <v>3.2032329774301154</v>
      </c>
      <c r="U85" s="124">
        <f>IF(RES_hhdet_tes!U85=0,"",RES_hhdet_tes!U85/RES_hhdet_fec!U85)</f>
        <v>3.273585880530856</v>
      </c>
      <c r="V85" s="124">
        <f>IF(RES_hhdet_tes!V85=0,"",RES_hhdet_tes!V85/RES_hhdet_fec!V85)</f>
        <v>3.3403027411288999</v>
      </c>
      <c r="W85" s="124">
        <f>IF(RES_hhdet_tes!W85=0,"",RES_hhdet_tes!W85/RES_hhdet_fec!W85)</f>
        <v>3.4011834231017732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1.6278268451584426</v>
      </c>
      <c r="C86" s="111">
        <f>IF(RES_hhdet_tes!C86=0,"",RES_hhdet_tes!C86/RES_hhdet_fec!C86)</f>
        <v>1.8017978156160592</v>
      </c>
      <c r="D86" s="111">
        <f>IF(RES_hhdet_tes!D86=0,"",RES_hhdet_tes!D86/RES_hhdet_fec!D86)</f>
        <v>1.9689294174198704</v>
      </c>
      <c r="E86" s="111">
        <f>IF(RES_hhdet_tes!E86=0,"",RES_hhdet_tes!E86/RES_hhdet_fec!E86)</f>
        <v>2.0706616705646073</v>
      </c>
      <c r="F86" s="111">
        <f>IF(RES_hhdet_tes!F86=0,"",RES_hhdet_tes!F86/RES_hhdet_fec!F86)</f>
        <v>2.1463401080398139</v>
      </c>
      <c r="G86" s="111">
        <f>IF(RES_hhdet_tes!G86=0,"",RES_hhdet_tes!G86/RES_hhdet_fec!G86)</f>
        <v>2.2023567985107224</v>
      </c>
      <c r="H86" s="111">
        <f>IF(RES_hhdet_tes!H86=0,"",RES_hhdet_tes!H86/RES_hhdet_fec!H86)</f>
        <v>2.2561933222146187</v>
      </c>
      <c r="I86" s="111">
        <f>IF(RES_hhdet_tes!I86=0,"",RES_hhdet_tes!I86/RES_hhdet_fec!I86)</f>
        <v>2.2996006561355347</v>
      </c>
      <c r="J86" s="111">
        <f>IF(RES_hhdet_tes!J86=0,"",RES_hhdet_tes!J86/RES_hhdet_fec!J86)</f>
        <v>2.362859284818978</v>
      </c>
      <c r="K86" s="111">
        <f>IF(RES_hhdet_tes!K86=0,"",RES_hhdet_tes!K86/RES_hhdet_fec!K86)</f>
        <v>2.4522084127887998</v>
      </c>
      <c r="L86" s="111">
        <f>IF(RES_hhdet_tes!L86=0,"",RES_hhdet_tes!L86/RES_hhdet_fec!L86)</f>
        <v>2.5168537190444038</v>
      </c>
      <c r="M86" s="111">
        <f>IF(RES_hhdet_tes!M86=0,"",RES_hhdet_tes!M86/RES_hhdet_fec!M86)</f>
        <v>2.5808623644215478</v>
      </c>
      <c r="N86" s="111">
        <f>IF(RES_hhdet_tes!N86=0,"",RES_hhdet_tes!N86/RES_hhdet_fec!N86)</f>
        <v>2.669596966637918</v>
      </c>
      <c r="O86" s="111">
        <f>IF(RES_hhdet_tes!O86=0,"",RES_hhdet_tes!O86/RES_hhdet_fec!O86)</f>
        <v>2.7611347101296579</v>
      </c>
      <c r="P86" s="111">
        <f>IF(RES_hhdet_tes!P86=0,"",RES_hhdet_tes!P86/RES_hhdet_fec!P86)</f>
        <v>2.8626580212102373</v>
      </c>
      <c r="Q86" s="111">
        <f>IF(RES_hhdet_tes!Q86=0,"",RES_hhdet_tes!Q86/RES_hhdet_fec!Q86)</f>
        <v>2.9516596172851117</v>
      </c>
      <c r="R86" s="111">
        <f>IF(RES_hhdet_tes!R86=0,"",RES_hhdet_tes!R86/RES_hhdet_fec!R86)</f>
        <v>3.0530347793927581</v>
      </c>
      <c r="S86" s="111">
        <f>IF(RES_hhdet_tes!S86=0,"",RES_hhdet_tes!S86/RES_hhdet_fec!S86)</f>
        <v>3.1343736806680296</v>
      </c>
      <c r="T86" s="111">
        <f>IF(RES_hhdet_tes!T86=0,"",RES_hhdet_tes!T86/RES_hhdet_fec!T86)</f>
        <v>3.2032329774301154</v>
      </c>
      <c r="U86" s="111">
        <f>IF(RES_hhdet_tes!U86=0,"",RES_hhdet_tes!U86/RES_hhdet_fec!U86)</f>
        <v>3.273585880530856</v>
      </c>
      <c r="V86" s="111">
        <f>IF(RES_hhdet_tes!V86=0,"",RES_hhdet_tes!V86/RES_hhdet_fec!V86)</f>
        <v>3.3403027411288999</v>
      </c>
      <c r="W86" s="111">
        <f>IF(RES_hhdet_tes!W86=0,"",RES_hhdet_tes!W86/RES_hhdet_fec!W86)</f>
        <v>3.4011834231017732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0.53972006416398233</v>
      </c>
      <c r="C87" s="124">
        <f>IF(RES_hhdet_tes!C87=0,"",RES_hhdet_tes!C87/RES_hhdet_fec!C87)</f>
        <v>0.54251109444441437</v>
      </c>
      <c r="D87" s="124">
        <f>IF(RES_hhdet_tes!D87=0,"",RES_hhdet_tes!D87/RES_hhdet_fec!D87)</f>
        <v>0.55046282400610547</v>
      </c>
      <c r="E87" s="124">
        <f>IF(RES_hhdet_tes!E87=0,"",RES_hhdet_tes!E87/RES_hhdet_fec!E87)</f>
        <v>0.55581900367235626</v>
      </c>
      <c r="F87" s="124">
        <f>IF(RES_hhdet_tes!F87=0,"",RES_hhdet_tes!F87/RES_hhdet_fec!F87)</f>
        <v>0.55916225296898003</v>
      </c>
      <c r="G87" s="124">
        <f>IF(RES_hhdet_tes!G87=0,"",RES_hhdet_tes!G87/RES_hhdet_fec!G87)</f>
        <v>0.56364175350073509</v>
      </c>
      <c r="H87" s="124">
        <f>IF(RES_hhdet_tes!H87=0,"",RES_hhdet_tes!H87/RES_hhdet_fec!H87)</f>
        <v>0.56888558471195561</v>
      </c>
      <c r="I87" s="124">
        <f>IF(RES_hhdet_tes!I87=0,"",RES_hhdet_tes!I87/RES_hhdet_fec!I87)</f>
        <v>0.57258127376461043</v>
      </c>
      <c r="J87" s="124">
        <f>IF(RES_hhdet_tes!J87=0,"",RES_hhdet_tes!J87/RES_hhdet_fec!J87)</f>
        <v>0.57614648878647501</v>
      </c>
      <c r="K87" s="124">
        <f>IF(RES_hhdet_tes!K87=0,"",RES_hhdet_tes!K87/RES_hhdet_fec!K87)</f>
        <v>0.57965878323325293</v>
      </c>
      <c r="L87" s="124">
        <f>IF(RES_hhdet_tes!L87=0,"",RES_hhdet_tes!L87/RES_hhdet_fec!L87)</f>
        <v>0.59378796383905585</v>
      </c>
      <c r="M87" s="124">
        <f>IF(RES_hhdet_tes!M87=0,"",RES_hhdet_tes!M87/RES_hhdet_fec!M87)</f>
        <v>0.5999210575827334</v>
      </c>
      <c r="N87" s="124">
        <f>IF(RES_hhdet_tes!N87=0,"",RES_hhdet_tes!N87/RES_hhdet_fec!N87)</f>
        <v>0.60718217859492007</v>
      </c>
      <c r="O87" s="124">
        <f>IF(RES_hhdet_tes!O87=0,"",RES_hhdet_tes!O87/RES_hhdet_fec!O87)</f>
        <v>0.61534514683029273</v>
      </c>
      <c r="P87" s="124">
        <f>IF(RES_hhdet_tes!P87=0,"",RES_hhdet_tes!P87/RES_hhdet_fec!P87)</f>
        <v>0.62222994436983148</v>
      </c>
      <c r="Q87" s="124">
        <f>IF(RES_hhdet_tes!Q87=0,"",RES_hhdet_tes!Q87/RES_hhdet_fec!Q87)</f>
        <v>0.6318478473607213</v>
      </c>
      <c r="R87" s="124">
        <f>IF(RES_hhdet_tes!R87=0,"",RES_hhdet_tes!R87/RES_hhdet_fec!R87)</f>
        <v>0.63955081673429626</v>
      </c>
      <c r="S87" s="124">
        <f>IF(RES_hhdet_tes!S87=0,"",RES_hhdet_tes!S87/RES_hhdet_fec!S87)</f>
        <v>0.6487560185029293</v>
      </c>
      <c r="T87" s="124">
        <f>IF(RES_hhdet_tes!T87=0,"",RES_hhdet_tes!T87/RES_hhdet_fec!T87)</f>
        <v>0.66071295546873121</v>
      </c>
      <c r="U87" s="124">
        <f>IF(RES_hhdet_tes!U87=0,"",RES_hhdet_tes!U87/RES_hhdet_fec!U87)</f>
        <v>0.67284930789565822</v>
      </c>
      <c r="V87" s="124">
        <f>IF(RES_hhdet_tes!V87=0,"",RES_hhdet_tes!V87/RES_hhdet_fec!V87)</f>
        <v>0.68573759343853058</v>
      </c>
      <c r="W87" s="124">
        <f>IF(RES_hhdet_tes!W87=0,"",RES_hhdet_tes!W87/RES_hhdet_fec!W87)</f>
        <v>0.69593826124927016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0.41536945494294375</v>
      </c>
      <c r="C88" s="111">
        <f>IF(RES_hhdet_tes!C88=0,"",RES_hhdet_tes!C88/RES_hhdet_fec!C88)</f>
        <v>0.42864984655464233</v>
      </c>
      <c r="D88" s="111">
        <f>IF(RES_hhdet_tes!D88=0,"",RES_hhdet_tes!D88/RES_hhdet_fec!D88)</f>
        <v>0.44153724576494974</v>
      </c>
      <c r="E88" s="111">
        <f>IF(RES_hhdet_tes!E88=0,"",RES_hhdet_tes!E88/RES_hhdet_fec!E88)</f>
        <v>0.45607894061615561</v>
      </c>
      <c r="F88" s="111">
        <f>IF(RES_hhdet_tes!F88=0,"",RES_hhdet_tes!F88/RES_hhdet_fec!F88)</f>
        <v>0.47354829356949363</v>
      </c>
      <c r="G88" s="111">
        <f>IF(RES_hhdet_tes!G88=0,"",RES_hhdet_tes!G88/RES_hhdet_fec!G88)</f>
        <v>0.48926121968604652</v>
      </c>
      <c r="H88" s="111">
        <f>IF(RES_hhdet_tes!H88=0,"",RES_hhdet_tes!H88/RES_hhdet_fec!H88)</f>
        <v>0.50541034831119569</v>
      </c>
      <c r="I88" s="111">
        <f>IF(RES_hhdet_tes!I88=0,"",RES_hhdet_tes!I88/RES_hhdet_fec!I88)</f>
        <v>0.52178101466595306</v>
      </c>
      <c r="J88" s="111">
        <f>IF(RES_hhdet_tes!J88=0,"",RES_hhdet_tes!J88/RES_hhdet_fec!J88)</f>
        <v>0.5418897483155718</v>
      </c>
      <c r="K88" s="111">
        <f>IF(RES_hhdet_tes!K88=0,"",RES_hhdet_tes!K88/RES_hhdet_fec!K88)</f>
        <v>0.55834010721362726</v>
      </c>
      <c r="L88" s="111">
        <f>IF(RES_hhdet_tes!L88=0,"",RES_hhdet_tes!L88/RES_hhdet_fec!L88)</f>
        <v>0.57501189239197026</v>
      </c>
      <c r="M88" s="111">
        <f>IF(RES_hhdet_tes!M88=0,"",RES_hhdet_tes!M88/RES_hhdet_fec!M88)</f>
        <v>0.591555961994228</v>
      </c>
      <c r="N88" s="111">
        <f>IF(RES_hhdet_tes!N88=0,"",RES_hhdet_tes!N88/RES_hhdet_fec!N88)</f>
        <v>0.61207807766507538</v>
      </c>
      <c r="O88" s="111">
        <f>IF(RES_hhdet_tes!O88=0,"",RES_hhdet_tes!O88/RES_hhdet_fec!O88)</f>
        <v>0.63020354456556327</v>
      </c>
      <c r="P88" s="111">
        <f>IF(RES_hhdet_tes!P88=0,"",RES_hhdet_tes!P88/RES_hhdet_fec!P88)</f>
        <v>0.63210605219210902</v>
      </c>
      <c r="Q88" s="111">
        <f>IF(RES_hhdet_tes!Q88=0,"",RES_hhdet_tes!Q88/RES_hhdet_fec!Q88)</f>
        <v>0.63606645680002805</v>
      </c>
      <c r="R88" s="111">
        <f>IF(RES_hhdet_tes!R88=0,"",RES_hhdet_tes!R88/RES_hhdet_fec!R88)</f>
        <v>0.64015293810282836</v>
      </c>
      <c r="S88" s="111">
        <f>IF(RES_hhdet_tes!S88=0,"",RES_hhdet_tes!S88/RES_hhdet_fec!S88)</f>
        <v>0.6501647630603542</v>
      </c>
      <c r="T88" s="111">
        <f>IF(RES_hhdet_tes!T88=0,"",RES_hhdet_tes!T88/RES_hhdet_fec!T88)</f>
        <v>0.6626919220782308</v>
      </c>
      <c r="U88" s="111">
        <f>IF(RES_hhdet_tes!U88=0,"",RES_hhdet_tes!U88/RES_hhdet_fec!U88)</f>
        <v>0.67464040321425178</v>
      </c>
      <c r="V88" s="111">
        <f>IF(RES_hhdet_tes!V88=0,"",RES_hhdet_tes!V88/RES_hhdet_fec!V88)</f>
        <v>0.6861844635771257</v>
      </c>
      <c r="W88" s="111">
        <f>IF(RES_hhdet_tes!W88=0,"",RES_hhdet_tes!W88/RES_hhdet_fec!W88)</f>
        <v>0.69466355923778988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>
        <f>IF(RES_hhdet_tes!L89=0,"",RES_hhdet_tes!L89/RES_hhdet_fec!L89)</f>
        <v>0.83711225381717302</v>
      </c>
      <c r="M89" s="111">
        <f>IF(RES_hhdet_tes!M89=0,"",RES_hhdet_tes!M89/RES_hhdet_fec!M89)</f>
        <v>0.84238013307772674</v>
      </c>
      <c r="N89" s="111">
        <f>IF(RES_hhdet_tes!N89=0,"",RES_hhdet_tes!N89/RES_hhdet_fec!N89)</f>
        <v>0.85252110379015444</v>
      </c>
      <c r="O89" s="111">
        <f>IF(RES_hhdet_tes!O89=0,"",RES_hhdet_tes!O89/RES_hhdet_fec!O89)</f>
        <v>0.84952375215416664</v>
      </c>
      <c r="P89" s="111">
        <f>IF(RES_hhdet_tes!P89=0,"",RES_hhdet_tes!P89/RES_hhdet_fec!P89)</f>
        <v>0.8461603707118931</v>
      </c>
      <c r="Q89" s="111">
        <f>IF(RES_hhdet_tes!Q89=0,"",RES_hhdet_tes!Q89/RES_hhdet_fec!Q89)</f>
        <v>0.85669974166623419</v>
      </c>
      <c r="R89" s="111">
        <f>IF(RES_hhdet_tes!R89=0,"",RES_hhdet_tes!R89/RES_hhdet_fec!R89)</f>
        <v>0.84834268515498545</v>
      </c>
      <c r="S89" s="111">
        <f>IF(RES_hhdet_tes!S89=0,"",RES_hhdet_tes!S89/RES_hhdet_fec!S89)</f>
        <v>0.84114584753456223</v>
      </c>
      <c r="T89" s="111">
        <f>IF(RES_hhdet_tes!T89=0,"",RES_hhdet_tes!T89/RES_hhdet_fec!T89)</f>
        <v>0.85127998384290149</v>
      </c>
      <c r="U89" s="111">
        <f>IF(RES_hhdet_tes!U89=0,"",RES_hhdet_tes!U89/RES_hhdet_fec!U89)</f>
        <v>0.85344881901720138</v>
      </c>
      <c r="V89" s="111">
        <f>IF(RES_hhdet_tes!V89=0,"",RES_hhdet_tes!V89/RES_hhdet_fec!V89)</f>
        <v>0.86422337596609333</v>
      </c>
      <c r="W89" s="111">
        <f>IF(RES_hhdet_tes!W89=0,"",RES_hhdet_tes!W89/RES_hhdet_fec!W89)</f>
        <v>0.86561534211644653</v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>
        <f>IF(RES_hhdet_tes!L90=0,"",RES_hhdet_tes!L90/RES_hhdet_fec!L90)</f>
        <v>0.64014978721257665</v>
      </c>
      <c r="M90" s="112">
        <f>IF(RES_hhdet_tes!M90=0,"",RES_hhdet_tes!M90/RES_hhdet_fec!M90)</f>
        <v>0.64207610677987204</v>
      </c>
      <c r="N90" s="112">
        <f>IF(RES_hhdet_tes!N90=0,"",RES_hhdet_tes!N90/RES_hhdet_fec!N90)</f>
        <v>0.64499159984473364</v>
      </c>
      <c r="O90" s="112">
        <f>IF(RES_hhdet_tes!O90=0,"",RES_hhdet_tes!O90/RES_hhdet_fec!O90)</f>
        <v>0.64870867911092278</v>
      </c>
      <c r="P90" s="112">
        <f>IF(RES_hhdet_tes!P90=0,"",RES_hhdet_tes!P90/RES_hhdet_fec!P90)</f>
        <v>0.64885594660434442</v>
      </c>
      <c r="Q90" s="112">
        <f>IF(RES_hhdet_tes!Q90=0,"",RES_hhdet_tes!Q90/RES_hhdet_fec!Q90)</f>
        <v>0.64905814906550074</v>
      </c>
      <c r="R90" s="112">
        <f>IF(RES_hhdet_tes!R90=0,"",RES_hhdet_tes!R90/RES_hhdet_fec!R90)</f>
        <v>0.64911017581307096</v>
      </c>
      <c r="S90" s="112">
        <f>IF(RES_hhdet_tes!S90=0,"",RES_hhdet_tes!S90/RES_hhdet_fec!S90)</f>
        <v>0.64954686586441712</v>
      </c>
      <c r="T90" s="112">
        <f>IF(RES_hhdet_tes!T90=0,"",RES_hhdet_tes!T90/RES_hhdet_fec!T90)</f>
        <v>0.65056463487671956</v>
      </c>
      <c r="U90" s="112">
        <f>IF(RES_hhdet_tes!U90=0,"",RES_hhdet_tes!U90/RES_hhdet_fec!U90)</f>
        <v>0.65248801648533861</v>
      </c>
      <c r="V90" s="112">
        <f>IF(RES_hhdet_tes!V90=0,"",RES_hhdet_tes!V90/RES_hhdet_fec!V90)</f>
        <v>0.67406422077365147</v>
      </c>
      <c r="W90" s="112">
        <f>IF(RES_hhdet_tes!W90=0,"",RES_hhdet_tes!W90/RES_hhdet_fec!W90)</f>
        <v>0.67885381208384621</v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0.49443746075323902</v>
      </c>
      <c r="C92" s="112">
        <f>IF(RES_hhdet_tes!C92=0,"",RES_hhdet_tes!C92/RES_hhdet_fec!C92)</f>
        <v>0.49706170691401791</v>
      </c>
      <c r="D92" s="112">
        <f>IF(RES_hhdet_tes!D92=0,"",RES_hhdet_tes!D92/RES_hhdet_fec!D92)</f>
        <v>0.49975739628460125</v>
      </c>
      <c r="E92" s="112">
        <f>IF(RES_hhdet_tes!E92=0,"",RES_hhdet_tes!E92/RES_hhdet_fec!E92)</f>
        <v>0.50327009552662583</v>
      </c>
      <c r="F92" s="112">
        <f>IF(RES_hhdet_tes!F92=0,"",RES_hhdet_tes!F92/RES_hhdet_fec!F92)</f>
        <v>0.50701783931759659</v>
      </c>
      <c r="G92" s="112">
        <f>IF(RES_hhdet_tes!G92=0,"",RES_hhdet_tes!G92/RES_hhdet_fec!G92)</f>
        <v>0.51085552898681597</v>
      </c>
      <c r="H92" s="112">
        <f>IF(RES_hhdet_tes!H92=0,"",RES_hhdet_tes!H92/RES_hhdet_fec!H92)</f>
        <v>0.51558825132491914</v>
      </c>
      <c r="I92" s="112">
        <f>IF(RES_hhdet_tes!I92=0,"",RES_hhdet_tes!I92/RES_hhdet_fec!I92)</f>
        <v>0.51825075670140919</v>
      </c>
      <c r="J92" s="112">
        <f>IF(RES_hhdet_tes!J92=0,"",RES_hhdet_tes!J92/RES_hhdet_fec!J92)</f>
        <v>0.51956985602536854</v>
      </c>
      <c r="K92" s="112">
        <f>IF(RES_hhdet_tes!K92=0,"",RES_hhdet_tes!K92/RES_hhdet_fec!K92)</f>
        <v>0.52193644833512343</v>
      </c>
      <c r="L92" s="112">
        <f>IF(RES_hhdet_tes!L92=0,"",RES_hhdet_tes!L92/RES_hhdet_fec!L92)</f>
        <v>0.52504175454666868</v>
      </c>
      <c r="M92" s="112">
        <f>IF(RES_hhdet_tes!M92=0,"",RES_hhdet_tes!M92/RES_hhdet_fec!M92)</f>
        <v>0.52986900843421836</v>
      </c>
      <c r="N92" s="112">
        <f>IF(RES_hhdet_tes!N92=0,"",RES_hhdet_tes!N92/RES_hhdet_fec!N92)</f>
        <v>0.53841907479880136</v>
      </c>
      <c r="O92" s="112">
        <f>IF(RES_hhdet_tes!O92=0,"",RES_hhdet_tes!O92/RES_hhdet_fec!O92)</f>
        <v>0.54886597310173735</v>
      </c>
      <c r="P92" s="112">
        <f>IF(RES_hhdet_tes!P92=0,"",RES_hhdet_tes!P92/RES_hhdet_fec!P92)</f>
        <v>0.55878384466392239</v>
      </c>
      <c r="Q92" s="112">
        <f>IF(RES_hhdet_tes!Q92=0,"",RES_hhdet_tes!Q92/RES_hhdet_fec!Q92)</f>
        <v>0.56684385207159138</v>
      </c>
      <c r="R92" s="112">
        <f>IF(RES_hhdet_tes!R92=0,"",RES_hhdet_tes!R92/RES_hhdet_fec!R92)</f>
        <v>0.57409710346258236</v>
      </c>
      <c r="S92" s="112">
        <f>IF(RES_hhdet_tes!S92=0,"",RES_hhdet_tes!S92/RES_hhdet_fec!S92)</f>
        <v>0.58841729663052955</v>
      </c>
      <c r="T92" s="112">
        <f>IF(RES_hhdet_tes!T92=0,"",RES_hhdet_tes!T92/RES_hhdet_fec!T92)</f>
        <v>0.61374000527882544</v>
      </c>
      <c r="U92" s="112">
        <f>IF(RES_hhdet_tes!U92=0,"",RES_hhdet_tes!U92/RES_hhdet_fec!U92)</f>
        <v>0.64482348944482426</v>
      </c>
      <c r="V92" s="112">
        <f>IF(RES_hhdet_tes!V92=0,"",RES_hhdet_tes!V92/RES_hhdet_fec!V92)</f>
        <v>0.67575767714805302</v>
      </c>
      <c r="W92" s="112">
        <f>IF(RES_hhdet_tes!W92=0,"",RES_hhdet_tes!W92/RES_hhdet_fec!W92)</f>
        <v>0.69557973635149994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>
        <f>IF(RES_hhdet_tes!L93=0,"",RES_hhdet_tes!L93/RES_hhdet_fec!L93)</f>
        <v>0.77197770130833188</v>
      </c>
      <c r="M93" s="113">
        <f>IF(RES_hhdet_tes!M93=0,"",RES_hhdet_tes!M93/RES_hhdet_fec!M93)</f>
        <v>0.77816407094803774</v>
      </c>
      <c r="N93" s="113">
        <f>IF(RES_hhdet_tes!N93=0,"",RES_hhdet_tes!N93/RES_hhdet_fec!N93)</f>
        <v>0.79236115174916355</v>
      </c>
      <c r="O93" s="113">
        <f>IF(RES_hhdet_tes!O93=0,"",RES_hhdet_tes!O93/RES_hhdet_fec!O93)</f>
        <v>0.79088697359307869</v>
      </c>
      <c r="P93" s="113">
        <f>IF(RES_hhdet_tes!P93=0,"",RES_hhdet_tes!P93/RES_hhdet_fec!P93)</f>
        <v>0.78628749821692767</v>
      </c>
      <c r="Q93" s="113">
        <f>IF(RES_hhdet_tes!Q93=0,"",RES_hhdet_tes!Q93/RES_hhdet_fec!Q93)</f>
        <v>0.8009644109051971</v>
      </c>
      <c r="R93" s="113">
        <f>IF(RES_hhdet_tes!R93=0,"",RES_hhdet_tes!R93/RES_hhdet_fec!R93)</f>
        <v>0.79103718337812912</v>
      </c>
      <c r="S93" s="113">
        <f>IF(RES_hhdet_tes!S93=0,"",RES_hhdet_tes!S93/RES_hhdet_fec!S93)</f>
        <v>0.81650230102058463</v>
      </c>
      <c r="T93" s="113">
        <f>IF(RES_hhdet_tes!T93=0,"",RES_hhdet_tes!T93/RES_hhdet_fec!T93)</f>
        <v>0.99285254087669994</v>
      </c>
      <c r="U93" s="113">
        <f>IF(RES_hhdet_tes!U93=0,"",RES_hhdet_tes!U93/RES_hhdet_fec!U93)</f>
        <v>0.99658877947202085</v>
      </c>
      <c r="V93" s="113">
        <f>IF(RES_hhdet_tes!V93=0,"",RES_hhdet_tes!V93/RES_hhdet_fec!V93)</f>
        <v>0.9981939170613755</v>
      </c>
      <c r="W93" s="113">
        <f>IF(RES_hhdet_tes!W93=0,"",RES_hhdet_tes!W93/RES_hhdet_fec!W93)</f>
        <v>0.99817567584722788</v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>
        <f>IF(RES_hhdet_tes!L94=0,"",RES_hhdet_tes!L94/RES_hhdet_fec!L94)</f>
        <v>0.53642977375797318</v>
      </c>
      <c r="M94" s="111">
        <f>IF(RES_hhdet_tes!M94=0,"",RES_hhdet_tes!M94/RES_hhdet_fec!M94)</f>
        <v>0.53969446950011601</v>
      </c>
      <c r="N94" s="111">
        <f>IF(RES_hhdet_tes!N94=0,"",RES_hhdet_tes!N94/RES_hhdet_fec!N94)</f>
        <v>0.54528650199931572</v>
      </c>
      <c r="O94" s="111">
        <f>IF(RES_hhdet_tes!O94=0,"",RES_hhdet_tes!O94/RES_hhdet_fec!O94)</f>
        <v>0.55313694773917055</v>
      </c>
      <c r="P94" s="111">
        <f>IF(RES_hhdet_tes!P94=0,"",RES_hhdet_tes!P94/RES_hhdet_fec!P94)</f>
        <v>0.55313694773917066</v>
      </c>
      <c r="Q94" s="111">
        <f>IF(RES_hhdet_tes!Q94=0,"",RES_hhdet_tes!Q94/RES_hhdet_fec!Q94)</f>
        <v>0.55313694773917077</v>
      </c>
      <c r="R94" s="111">
        <f>IF(RES_hhdet_tes!R94=0,"",RES_hhdet_tes!R94/RES_hhdet_fec!R94)</f>
        <v>0.55313694773917066</v>
      </c>
      <c r="S94" s="111">
        <f>IF(RES_hhdet_tes!S94=0,"",RES_hhdet_tes!S94/RES_hhdet_fec!S94)</f>
        <v>0.56467401976310205</v>
      </c>
      <c r="T94" s="111">
        <f>IF(RES_hhdet_tes!T94=0,"",RES_hhdet_tes!T94/RES_hhdet_fec!T94)</f>
        <v>0.57436731656218432</v>
      </c>
      <c r="U94" s="111">
        <f>IF(RES_hhdet_tes!U94=0,"",RES_hhdet_tes!U94/RES_hhdet_fec!U94)</f>
        <v>0.58665067330912057</v>
      </c>
      <c r="V94" s="111">
        <f>IF(RES_hhdet_tes!V94=0,"",RES_hhdet_tes!V94/RES_hhdet_fec!V94)</f>
        <v>0.71608712559806542</v>
      </c>
      <c r="W94" s="111">
        <f>IF(RES_hhdet_tes!W94=0,"",RES_hhdet_tes!W94/RES_hhdet_fec!W94)</f>
        <v>0.71608712559806542</v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0.5539327715599075</v>
      </c>
      <c r="C96" s="112">
        <f>IF(RES_hhdet_tes!C96=0,"",RES_hhdet_tes!C96/RES_hhdet_fec!C96)</f>
        <v>0.55794901866158386</v>
      </c>
      <c r="D96" s="112">
        <f>IF(RES_hhdet_tes!D96=0,"",RES_hhdet_tes!D96/RES_hhdet_fec!D96)</f>
        <v>0.56251616309477526</v>
      </c>
      <c r="E96" s="112">
        <f>IF(RES_hhdet_tes!E96=0,"",RES_hhdet_tes!E96/RES_hhdet_fec!E96)</f>
        <v>0.56638583325184388</v>
      </c>
      <c r="F96" s="112">
        <f>IF(RES_hhdet_tes!F96=0,"",RES_hhdet_tes!F96/RES_hhdet_fec!F96)</f>
        <v>0.5699662675724313</v>
      </c>
      <c r="G96" s="112">
        <f>IF(RES_hhdet_tes!G96=0,"",RES_hhdet_tes!G96/RES_hhdet_fec!G96)</f>
        <v>0.57331843603528798</v>
      </c>
      <c r="H96" s="112">
        <f>IF(RES_hhdet_tes!H96=0,"",RES_hhdet_tes!H96/RES_hhdet_fec!H96)</f>
        <v>0.57723470671358212</v>
      </c>
      <c r="I96" s="112">
        <f>IF(RES_hhdet_tes!I96=0,"",RES_hhdet_tes!I96/RES_hhdet_fec!I96)</f>
        <v>0.57964276672043757</v>
      </c>
      <c r="J96" s="112">
        <f>IF(RES_hhdet_tes!J96=0,"",RES_hhdet_tes!J96/RES_hhdet_fec!J96)</f>
        <v>0.5810396793780831</v>
      </c>
      <c r="K96" s="112">
        <f>IF(RES_hhdet_tes!K96=0,"",RES_hhdet_tes!K96/RES_hhdet_fec!K96)</f>
        <v>0.58307265261715324</v>
      </c>
      <c r="L96" s="112">
        <f>IF(RES_hhdet_tes!L96=0,"",RES_hhdet_tes!L96/RES_hhdet_fec!L96)</f>
        <v>0.5849825953873049</v>
      </c>
      <c r="M96" s="112">
        <f>IF(RES_hhdet_tes!M96=0,"",RES_hhdet_tes!M96/RES_hhdet_fec!M96)</f>
        <v>0.58766891313145075</v>
      </c>
      <c r="N96" s="112">
        <f>IF(RES_hhdet_tes!N96=0,"",RES_hhdet_tes!N96/RES_hhdet_fec!N96)</f>
        <v>0.59268891035930182</v>
      </c>
      <c r="O96" s="112">
        <f>IF(RES_hhdet_tes!O96=0,"",RES_hhdet_tes!O96/RES_hhdet_fec!O96)</f>
        <v>0.59831790611146274</v>
      </c>
      <c r="P96" s="112">
        <f>IF(RES_hhdet_tes!P96=0,"",RES_hhdet_tes!P96/RES_hhdet_fec!P96)</f>
        <v>0.60565441342293813</v>
      </c>
      <c r="Q96" s="112">
        <f>IF(RES_hhdet_tes!Q96=0,"",RES_hhdet_tes!Q96/RES_hhdet_fec!Q96)</f>
        <v>0.61699081323447746</v>
      </c>
      <c r="R96" s="112">
        <f>IF(RES_hhdet_tes!R96=0,"",RES_hhdet_tes!R96/RES_hhdet_fec!R96)</f>
        <v>0.62540448203441557</v>
      </c>
      <c r="S96" s="112">
        <f>IF(RES_hhdet_tes!S96=0,"",RES_hhdet_tes!S96/RES_hhdet_fec!S96)</f>
        <v>0.6347208374465495</v>
      </c>
      <c r="T96" s="112">
        <f>IF(RES_hhdet_tes!T96=0,"",RES_hhdet_tes!T96/RES_hhdet_fec!T96)</f>
        <v>0.6456578736708527</v>
      </c>
      <c r="U96" s="112">
        <f>IF(RES_hhdet_tes!U96=0,"",RES_hhdet_tes!U96/RES_hhdet_fec!U96)</f>
        <v>0.65731630897028059</v>
      </c>
      <c r="V96" s="112">
        <f>IF(RES_hhdet_tes!V96=0,"",RES_hhdet_tes!V96/RES_hhdet_fec!V96)</f>
        <v>0.67099343205554518</v>
      </c>
      <c r="W96" s="112">
        <f>IF(RES_hhdet_tes!W96=0,"",RES_hhdet_tes!W96/RES_hhdet_fec!W96)</f>
        <v>0.68161717847237213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>
        <f>IF(RES_hhdet_tes!L97=0,"",RES_hhdet_tes!L97/RES_hhdet_fec!L97)</f>
        <v>0.80732969076937622</v>
      </c>
      <c r="M97" s="113">
        <f>IF(RES_hhdet_tes!M97=0,"",RES_hhdet_tes!M97/RES_hhdet_fec!M97)</f>
        <v>0.81250345936431634</v>
      </c>
      <c r="N97" s="113">
        <f>IF(RES_hhdet_tes!N97=0,"",RES_hhdet_tes!N97/RES_hhdet_fec!N97)</f>
        <v>0.82340058316461762</v>
      </c>
      <c r="O97" s="113">
        <f>IF(RES_hhdet_tes!O97=0,"",RES_hhdet_tes!O97/RES_hhdet_fec!O97)</f>
        <v>0.81999630186200112</v>
      </c>
      <c r="P97" s="113">
        <f>IF(RES_hhdet_tes!P97=0,"",RES_hhdet_tes!P97/RES_hhdet_fec!P97)</f>
        <v>0.81915389685048312</v>
      </c>
      <c r="Q97" s="113">
        <f>IF(RES_hhdet_tes!Q97=0,"",RES_hhdet_tes!Q97/RES_hhdet_fec!Q97)</f>
        <v>0.83422829089404826</v>
      </c>
      <c r="R97" s="113">
        <f>IF(RES_hhdet_tes!R97=0,"",RES_hhdet_tes!R97/RES_hhdet_fec!R97)</f>
        <v>0.83004236263979136</v>
      </c>
      <c r="S97" s="113">
        <f>IF(RES_hhdet_tes!S97=0,"",RES_hhdet_tes!S97/RES_hhdet_fec!S97)</f>
        <v>0.83052188426094242</v>
      </c>
      <c r="T97" s="113">
        <f>IF(RES_hhdet_tes!T97=0,"",RES_hhdet_tes!T97/RES_hhdet_fec!T97)</f>
        <v>0.85367901654739475</v>
      </c>
      <c r="U97" s="113">
        <f>IF(RES_hhdet_tes!U97=0,"",RES_hhdet_tes!U97/RES_hhdet_fec!U97)</f>
        <v>0.86052998799203562</v>
      </c>
      <c r="V97" s="113">
        <f>IF(RES_hhdet_tes!V97=0,"",RES_hhdet_tes!V97/RES_hhdet_fec!V97)</f>
        <v>0.86369755595045428</v>
      </c>
      <c r="W97" s="113">
        <f>IF(RES_hhdet_tes!W97=0,"",RES_hhdet_tes!W97/RES_hhdet_fec!W97)</f>
        <v>0.8675114998006378</v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>
        <f>IF(RES_hhdet_tes!L98=0,"",RES_hhdet_tes!L98/RES_hhdet_fec!L98)</f>
        <v>0.59196668236159899</v>
      </c>
      <c r="M98" s="111">
        <f>IF(RES_hhdet_tes!M98=0,"",RES_hhdet_tes!M98/RES_hhdet_fec!M98)</f>
        <v>0.59263260413312491</v>
      </c>
      <c r="N98" s="111">
        <f>IF(RES_hhdet_tes!N98=0,"",RES_hhdet_tes!N98/RES_hhdet_fec!N98)</f>
        <v>0.59398804870018473</v>
      </c>
      <c r="O98" s="111">
        <f>IF(RES_hhdet_tes!O98=0,"",RES_hhdet_tes!O98/RES_hhdet_fec!O98)</f>
        <v>0.59808271143141178</v>
      </c>
      <c r="P98" s="111">
        <f>IF(RES_hhdet_tes!P98=0,"",RES_hhdet_tes!P98/RES_hhdet_fec!P98)</f>
        <v>0.60322550963275845</v>
      </c>
      <c r="Q98" s="111">
        <f>IF(RES_hhdet_tes!Q98=0,"",RES_hhdet_tes!Q98/RES_hhdet_fec!Q98)</f>
        <v>0.60853930815187962</v>
      </c>
      <c r="R98" s="111">
        <f>IF(RES_hhdet_tes!R98=0,"",RES_hhdet_tes!R98/RES_hhdet_fec!R98)</f>
        <v>0.6175226879719834</v>
      </c>
      <c r="S98" s="111">
        <f>IF(RES_hhdet_tes!S98=0,"",RES_hhdet_tes!S98/RES_hhdet_fec!S98)</f>
        <v>0.63222373370124008</v>
      </c>
      <c r="T98" s="111">
        <f>IF(RES_hhdet_tes!T98=0,"",RES_hhdet_tes!T98/RES_hhdet_fec!T98)</f>
        <v>0.65569660191117773</v>
      </c>
      <c r="U98" s="111">
        <f>IF(RES_hhdet_tes!U98=0,"",RES_hhdet_tes!U98/RES_hhdet_fec!U98)</f>
        <v>0.66485405037674039</v>
      </c>
      <c r="V98" s="111">
        <f>IF(RES_hhdet_tes!V98=0,"",RES_hhdet_tes!V98/RES_hhdet_fec!V98)</f>
        <v>0.67314844097662641</v>
      </c>
      <c r="W98" s="111">
        <f>IF(RES_hhdet_tes!W98=0,"",RES_hhdet_tes!W98/RES_hhdet_fec!W98)</f>
        <v>0.68214103467385589</v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0.68972036419181537</v>
      </c>
      <c r="C100" s="124">
        <f>IF(RES_hhdet_tes!C100=0,"",RES_hhdet_tes!C100/RES_hhdet_fec!C100)</f>
        <v>0.68898345654016724</v>
      </c>
      <c r="D100" s="124">
        <f>IF(RES_hhdet_tes!D100=0,"",RES_hhdet_tes!D100/RES_hhdet_fec!D100)</f>
        <v>0.68441717258127965</v>
      </c>
      <c r="E100" s="124">
        <f>IF(RES_hhdet_tes!E100=0,"",RES_hhdet_tes!E100/RES_hhdet_fec!E100)</f>
        <v>0.68326815598447477</v>
      </c>
      <c r="F100" s="124">
        <f>IF(RES_hhdet_tes!F100=0,"",RES_hhdet_tes!F100/RES_hhdet_fec!F100)</f>
        <v>0.68239842262288497</v>
      </c>
      <c r="G100" s="124">
        <f>IF(RES_hhdet_tes!G100=0,"",RES_hhdet_tes!G100/RES_hhdet_fec!G100)</f>
        <v>0.68514103897636214</v>
      </c>
      <c r="H100" s="124">
        <f>IF(RES_hhdet_tes!H100=0,"",RES_hhdet_tes!H100/RES_hhdet_fec!H100)</f>
        <v>0.68723553332235088</v>
      </c>
      <c r="I100" s="124">
        <f>IF(RES_hhdet_tes!I100=0,"",RES_hhdet_tes!I100/RES_hhdet_fec!I100)</f>
        <v>0.69205980414246648</v>
      </c>
      <c r="J100" s="124">
        <f>IF(RES_hhdet_tes!J100=0,"",RES_hhdet_tes!J100/RES_hhdet_fec!J100)</f>
        <v>0.69514099266274831</v>
      </c>
      <c r="K100" s="124">
        <f>IF(RES_hhdet_tes!K100=0,"",RES_hhdet_tes!K100/RES_hhdet_fec!K100)</f>
        <v>0.69444939255098836</v>
      </c>
      <c r="L100" s="124">
        <f>IF(RES_hhdet_tes!L100=0,"",RES_hhdet_tes!L100/RES_hhdet_fec!L100)</f>
        <v>0.69912342622126034</v>
      </c>
      <c r="M100" s="124">
        <f>IF(RES_hhdet_tes!M100=0,"",RES_hhdet_tes!M100/RES_hhdet_fec!M100)</f>
        <v>0.69782584792597957</v>
      </c>
      <c r="N100" s="124">
        <f>IF(RES_hhdet_tes!N100=0,"",RES_hhdet_tes!N100/RES_hhdet_fec!N100)</f>
        <v>0.70150041597289026</v>
      </c>
      <c r="O100" s="124">
        <f>IF(RES_hhdet_tes!O100=0,"",RES_hhdet_tes!O100/RES_hhdet_fec!O100)</f>
        <v>0.70390194841487563</v>
      </c>
      <c r="P100" s="124">
        <f>IF(RES_hhdet_tes!P100=0,"",RES_hhdet_tes!P100/RES_hhdet_fec!P100)</f>
        <v>0.70817824500173476</v>
      </c>
      <c r="Q100" s="124">
        <f>IF(RES_hhdet_tes!Q100=0,"",RES_hhdet_tes!Q100/RES_hhdet_fec!Q100)</f>
        <v>0.69997521254460671</v>
      </c>
      <c r="R100" s="124">
        <f>IF(RES_hhdet_tes!R100=0,"",RES_hhdet_tes!R100/RES_hhdet_fec!R100)</f>
        <v>0.70527050398161073</v>
      </c>
      <c r="S100" s="124">
        <f>IF(RES_hhdet_tes!S100=0,"",RES_hhdet_tes!S100/RES_hhdet_fec!S100)</f>
        <v>0.71308858321729851</v>
      </c>
      <c r="T100" s="124">
        <f>IF(RES_hhdet_tes!T100=0,"",RES_hhdet_tes!T100/RES_hhdet_fec!T100)</f>
        <v>0.72329026469509783</v>
      </c>
      <c r="U100" s="124">
        <f>IF(RES_hhdet_tes!U100=0,"",RES_hhdet_tes!U100/RES_hhdet_fec!U100)</f>
        <v>0.73375058071149335</v>
      </c>
      <c r="V100" s="124">
        <f>IF(RES_hhdet_tes!V100=0,"",RES_hhdet_tes!V100/RES_hhdet_fec!V100)</f>
        <v>0.74029437015479016</v>
      </c>
      <c r="W100" s="124">
        <f>IF(RES_hhdet_tes!W100=0,"",RES_hhdet_tes!W100/RES_hhdet_fec!W100)</f>
        <v>0.75510895083174345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0.56805213265209209</v>
      </c>
      <c r="C101" s="111">
        <f>IF(RES_hhdet_tes!C101=0,"",RES_hhdet_tes!C101/RES_hhdet_fec!C101)</f>
        <v>0.56939473243333383</v>
      </c>
      <c r="D101" s="111">
        <f>IF(RES_hhdet_tes!D101=0,"",RES_hhdet_tes!D101/RES_hhdet_fec!D101)</f>
        <v>0.57067410860406098</v>
      </c>
      <c r="E101" s="111">
        <f>IF(RES_hhdet_tes!E101=0,"",RES_hhdet_tes!E101/RES_hhdet_fec!E101)</f>
        <v>0.57177702618102189</v>
      </c>
      <c r="F101" s="111">
        <f>IF(RES_hhdet_tes!F101=0,"",RES_hhdet_tes!F101/RES_hhdet_fec!F101)</f>
        <v>0.57289426006334121</v>
      </c>
      <c r="G101" s="111">
        <f>IF(RES_hhdet_tes!G101=0,"",RES_hhdet_tes!G101/RES_hhdet_fec!G101)</f>
        <v>0.57388820968306897</v>
      </c>
      <c r="H101" s="111">
        <f>IF(RES_hhdet_tes!H101=0,"",RES_hhdet_tes!H101/RES_hhdet_fec!H101)</f>
        <v>0.5749045715917368</v>
      </c>
      <c r="I101" s="111">
        <f>IF(RES_hhdet_tes!I101=0,"",RES_hhdet_tes!I101/RES_hhdet_fec!I101)</f>
        <v>0.57544024276839656</v>
      </c>
      <c r="J101" s="111">
        <f>IF(RES_hhdet_tes!J101=0,"",RES_hhdet_tes!J101/RES_hhdet_fec!J101)</f>
        <v>0.57575209259944771</v>
      </c>
      <c r="K101" s="111">
        <f>IF(RES_hhdet_tes!K101=0,"",RES_hhdet_tes!K101/RES_hhdet_fec!K101)</f>
        <v>0.57612923145538608</v>
      </c>
      <c r="L101" s="111">
        <f>IF(RES_hhdet_tes!L101=0,"",RES_hhdet_tes!L101/RES_hhdet_fec!L101)</f>
        <v>0.57649214613355237</v>
      </c>
      <c r="M101" s="111">
        <f>IF(RES_hhdet_tes!M101=0,"",RES_hhdet_tes!M101/RES_hhdet_fec!M101)</f>
        <v>0.57682038527270763</v>
      </c>
      <c r="N101" s="111">
        <f>IF(RES_hhdet_tes!N101=0,"",RES_hhdet_tes!N101/RES_hhdet_fec!N101)</f>
        <v>0.57711714239422451</v>
      </c>
      <c r="O101" s="111">
        <f>IF(RES_hhdet_tes!O101=0,"",RES_hhdet_tes!O101/RES_hhdet_fec!O101)</f>
        <v>0.57734533454564407</v>
      </c>
      <c r="P101" s="111">
        <f>IF(RES_hhdet_tes!P101=0,"",RES_hhdet_tes!P101/RES_hhdet_fec!P101)</f>
        <v>0.57746367816828481</v>
      </c>
      <c r="Q101" s="111">
        <f>IF(RES_hhdet_tes!Q101=0,"",RES_hhdet_tes!Q101/RES_hhdet_fec!Q101)</f>
        <v>0.57755010905124504</v>
      </c>
      <c r="R101" s="111">
        <f>IF(RES_hhdet_tes!R101=0,"",RES_hhdet_tes!R101/RES_hhdet_fec!R101)</f>
        <v>0.57781476119397046</v>
      </c>
      <c r="S101" s="111">
        <f>IF(RES_hhdet_tes!S101=0,"",RES_hhdet_tes!S101/RES_hhdet_fec!S101)</f>
        <v>0.57829094580974172</v>
      </c>
      <c r="T101" s="111">
        <f>IF(RES_hhdet_tes!T101=0,"",RES_hhdet_tes!T101/RES_hhdet_fec!T101)</f>
        <v>0.57901769701197681</v>
      </c>
      <c r="U101" s="111">
        <f>IF(RES_hhdet_tes!U101=0,"",RES_hhdet_tes!U101/RES_hhdet_fec!U101)</f>
        <v>0.58000729688017272</v>
      </c>
      <c r="V101" s="111">
        <f>IF(RES_hhdet_tes!V101=0,"",RES_hhdet_tes!V101/RES_hhdet_fec!V101)</f>
        <v>0.58129884062507653</v>
      </c>
      <c r="W101" s="111">
        <f>IF(RES_hhdet_tes!W101=0,"",RES_hhdet_tes!W101/RES_hhdet_fec!W101)</f>
        <v>0.58298684850291682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0.56586450373667452</v>
      </c>
      <c r="C102" s="111">
        <f>IF(RES_hhdet_tes!C102=0,"",RES_hhdet_tes!C102/RES_hhdet_fec!C102)</f>
        <v>0.56800310121215969</v>
      </c>
      <c r="D102" s="111">
        <f>IF(RES_hhdet_tes!D102=0,"",RES_hhdet_tes!D102/RES_hhdet_fec!D102)</f>
        <v>0.57074273023246413</v>
      </c>
      <c r="E102" s="111">
        <f>IF(RES_hhdet_tes!E102=0,"",RES_hhdet_tes!E102/RES_hhdet_fec!E102)</f>
        <v>0.57195987697702966</v>
      </c>
      <c r="F102" s="111">
        <f>IF(RES_hhdet_tes!F102=0,"",RES_hhdet_tes!F102/RES_hhdet_fec!F102)</f>
        <v>0.57278557478420644</v>
      </c>
      <c r="G102" s="111">
        <f>IF(RES_hhdet_tes!G102=0,"",RES_hhdet_tes!G102/RES_hhdet_fec!G102)</f>
        <v>0.5734441832739724</v>
      </c>
      <c r="H102" s="111">
        <f>IF(RES_hhdet_tes!H102=0,"",RES_hhdet_tes!H102/RES_hhdet_fec!H102)</f>
        <v>0.57424756481868944</v>
      </c>
      <c r="I102" s="111">
        <f>IF(RES_hhdet_tes!I102=0,"",RES_hhdet_tes!I102/RES_hhdet_fec!I102)</f>
        <v>0.57488903017100135</v>
      </c>
      <c r="J102" s="111">
        <f>IF(RES_hhdet_tes!J102=0,"",RES_hhdet_tes!J102/RES_hhdet_fec!J102)</f>
        <v>0.575657144842876</v>
      </c>
      <c r="K102" s="111">
        <f>IF(RES_hhdet_tes!K102=0,"",RES_hhdet_tes!K102/RES_hhdet_fec!K102)</f>
        <v>0.57677071547574132</v>
      </c>
      <c r="L102" s="111">
        <f>IF(RES_hhdet_tes!L102=0,"",RES_hhdet_tes!L102/RES_hhdet_fec!L102)</f>
        <v>0.57807027732474658</v>
      </c>
      <c r="M102" s="111">
        <f>IF(RES_hhdet_tes!M102=0,"",RES_hhdet_tes!M102/RES_hhdet_fec!M102)</f>
        <v>0.57893877540574501</v>
      </c>
      <c r="N102" s="111">
        <f>IF(RES_hhdet_tes!N102=0,"",RES_hhdet_tes!N102/RES_hhdet_fec!N102)</f>
        <v>0.57952538214157912</v>
      </c>
      <c r="O102" s="111">
        <f>IF(RES_hhdet_tes!O102=0,"",RES_hhdet_tes!O102/RES_hhdet_fec!O102)</f>
        <v>0.57989904136967196</v>
      </c>
      <c r="P102" s="111">
        <f>IF(RES_hhdet_tes!P102=0,"",RES_hhdet_tes!P102/RES_hhdet_fec!P102)</f>
        <v>0.5801405494449241</v>
      </c>
      <c r="Q102" s="111">
        <f>IF(RES_hhdet_tes!Q102=0,"",RES_hhdet_tes!Q102/RES_hhdet_fec!Q102)</f>
        <v>0.58033968228869648</v>
      </c>
      <c r="R102" s="111">
        <f>IF(RES_hhdet_tes!R102=0,"",RES_hhdet_tes!R102/RES_hhdet_fec!R102)</f>
        <v>0.58075835358101147</v>
      </c>
      <c r="S102" s="111">
        <f>IF(RES_hhdet_tes!S102=0,"",RES_hhdet_tes!S102/RES_hhdet_fec!S102)</f>
        <v>0.58144083517195289</v>
      </c>
      <c r="T102" s="111">
        <f>IF(RES_hhdet_tes!T102=0,"",RES_hhdet_tes!T102/RES_hhdet_fec!T102)</f>
        <v>0.58277996064710691</v>
      </c>
      <c r="U102" s="111">
        <f>IF(RES_hhdet_tes!U102=0,"",RES_hhdet_tes!U102/RES_hhdet_fec!U102)</f>
        <v>0.5850540842661528</v>
      </c>
      <c r="V102" s="111">
        <f>IF(RES_hhdet_tes!V102=0,"",RES_hhdet_tes!V102/RES_hhdet_fec!V102)</f>
        <v>0.58867438828438501</v>
      </c>
      <c r="W102" s="111">
        <f>IF(RES_hhdet_tes!W102=0,"",RES_hhdet_tes!W102/RES_hhdet_fec!W102)</f>
        <v>0.59331256277958866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0.72613947851706717</v>
      </c>
      <c r="C103" s="45">
        <f>IF(RES_hhdet_tes!C103=0,"",RES_hhdet_tes!C103/RES_hhdet_fec!C103)</f>
        <v>0.72880293110477723</v>
      </c>
      <c r="D103" s="45">
        <f>IF(RES_hhdet_tes!D103=0,"",RES_hhdet_tes!D103/RES_hhdet_fec!D103)</f>
        <v>0.73170771784959454</v>
      </c>
      <c r="E103" s="45">
        <f>IF(RES_hhdet_tes!E103=0,"",RES_hhdet_tes!E103/RES_hhdet_fec!E103)</f>
        <v>0.73457850303797445</v>
      </c>
      <c r="F103" s="45">
        <f>IF(RES_hhdet_tes!F103=0,"",RES_hhdet_tes!F103/RES_hhdet_fec!F103)</f>
        <v>0.73745446517624613</v>
      </c>
      <c r="G103" s="45">
        <f>IF(RES_hhdet_tes!G103=0,"",RES_hhdet_tes!G103/RES_hhdet_fec!G103)</f>
        <v>0.74026066830167325</v>
      </c>
      <c r="H103" s="45">
        <f>IF(RES_hhdet_tes!H103=0,"",RES_hhdet_tes!H103/RES_hhdet_fec!H103)</f>
        <v>0.74361273951302564</v>
      </c>
      <c r="I103" s="45">
        <f>IF(RES_hhdet_tes!I103=0,"",RES_hhdet_tes!I103/RES_hhdet_fec!I103)</f>
        <v>0.74576876217275501</v>
      </c>
      <c r="J103" s="45">
        <f>IF(RES_hhdet_tes!J103=0,"",RES_hhdet_tes!J103/RES_hhdet_fec!J103)</f>
        <v>0.74701192921838844</v>
      </c>
      <c r="K103" s="45">
        <f>IF(RES_hhdet_tes!K103=0,"",RES_hhdet_tes!K103/RES_hhdet_fec!K103)</f>
        <v>0.7487375886098836</v>
      </c>
      <c r="L103" s="45">
        <f>IF(RES_hhdet_tes!L103=0,"",RES_hhdet_tes!L103/RES_hhdet_fec!L103)</f>
        <v>0.75068587508842466</v>
      </c>
      <c r="M103" s="45">
        <f>IF(RES_hhdet_tes!M103=0,"",RES_hhdet_tes!M103/RES_hhdet_fec!M103)</f>
        <v>0.75259950232892203</v>
      </c>
      <c r="N103" s="45">
        <f>IF(RES_hhdet_tes!N103=0,"",RES_hhdet_tes!N103/RES_hhdet_fec!N103)</f>
        <v>0.75570541689455095</v>
      </c>
      <c r="O103" s="45">
        <f>IF(RES_hhdet_tes!O103=0,"",RES_hhdet_tes!O103/RES_hhdet_fec!O103)</f>
        <v>0.75872790006651891</v>
      </c>
      <c r="P103" s="45">
        <f>IF(RES_hhdet_tes!P103=0,"",RES_hhdet_tes!P103/RES_hhdet_fec!P103)</f>
        <v>0.76207329350378394</v>
      </c>
      <c r="Q103" s="45">
        <f>IF(RES_hhdet_tes!Q103=0,"",RES_hhdet_tes!Q103/RES_hhdet_fec!Q103)</f>
        <v>0.76740921533234052</v>
      </c>
      <c r="R103" s="45">
        <f>IF(RES_hhdet_tes!R103=0,"",RES_hhdet_tes!R103/RES_hhdet_fec!R103)</f>
        <v>0.7721267668789874</v>
      </c>
      <c r="S103" s="45">
        <f>IF(RES_hhdet_tes!S103=0,"",RES_hhdet_tes!S103/RES_hhdet_fec!S103)</f>
        <v>0.77926440537440378</v>
      </c>
      <c r="T103" s="45">
        <f>IF(RES_hhdet_tes!T103=0,"",RES_hhdet_tes!T103/RES_hhdet_fec!T103)</f>
        <v>0.79024813976069375</v>
      </c>
      <c r="U103" s="45">
        <f>IF(RES_hhdet_tes!U103=0,"",RES_hhdet_tes!U103/RES_hhdet_fec!U103)</f>
        <v>0.80159883182929248</v>
      </c>
      <c r="V103" s="45">
        <f>IF(RES_hhdet_tes!V103=0,"",RES_hhdet_tes!V103/RES_hhdet_fec!V103)</f>
        <v>0.81604263311149772</v>
      </c>
      <c r="W103" s="45">
        <f>IF(RES_hhdet_tes!W103=0,"",RES_hhdet_tes!W103/RES_hhdet_fec!W103)</f>
        <v>0.82771475464333633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0.68199234707677936</v>
      </c>
      <c r="C124" s="119">
        <f>IF(RES_hhdet_tes!C124=0,"",RES_hhdet_tes!C124/RES_hhdet_fec!C124)</f>
        <v>0.68512941655004156</v>
      </c>
      <c r="D124" s="119">
        <f>IF(RES_hhdet_tes!D124=0,"",RES_hhdet_tes!D124/RES_hhdet_fec!D124)</f>
        <v>0.6845937205056799</v>
      </c>
      <c r="E124" s="119">
        <f>IF(RES_hhdet_tes!E124=0,"",RES_hhdet_tes!E124/RES_hhdet_fec!E124)</f>
        <v>0.68479137020177516</v>
      </c>
      <c r="F124" s="119">
        <f>IF(RES_hhdet_tes!F124=0,"",RES_hhdet_tes!F124/RES_hhdet_fec!F124)</f>
        <v>0.68784692433844707</v>
      </c>
      <c r="G124" s="119">
        <f>IF(RES_hhdet_tes!G124=0,"",RES_hhdet_tes!G124/RES_hhdet_fec!G124)</f>
        <v>0.69109091383926824</v>
      </c>
      <c r="H124" s="119">
        <f>IF(RES_hhdet_tes!H124=0,"",RES_hhdet_tes!H124/RES_hhdet_fec!H124)</f>
        <v>0.69335270931367798</v>
      </c>
      <c r="I124" s="119">
        <f>IF(RES_hhdet_tes!I124=0,"",RES_hhdet_tes!I124/RES_hhdet_fec!I124)</f>
        <v>0.69903235897942484</v>
      </c>
      <c r="J124" s="119">
        <f>IF(RES_hhdet_tes!J124=0,"",RES_hhdet_tes!J124/RES_hhdet_fec!J124)</f>
        <v>0.70097660628026914</v>
      </c>
      <c r="K124" s="119">
        <f>IF(RES_hhdet_tes!K124=0,"",RES_hhdet_tes!K124/RES_hhdet_fec!K124)</f>
        <v>0.70387837084528559</v>
      </c>
      <c r="L124" s="119">
        <f>IF(RES_hhdet_tes!L124=0,"",RES_hhdet_tes!L124/RES_hhdet_fec!L124)</f>
        <v>0.70849527144353308</v>
      </c>
      <c r="M124" s="119">
        <f>IF(RES_hhdet_tes!M124=0,"",RES_hhdet_tes!M124/RES_hhdet_fec!M124)</f>
        <v>0.7102278556627406</v>
      </c>
      <c r="N124" s="119">
        <f>IF(RES_hhdet_tes!N124=0,"",RES_hhdet_tes!N124/RES_hhdet_fec!N124)</f>
        <v>0.7250595167902828</v>
      </c>
      <c r="O124" s="119">
        <f>IF(RES_hhdet_tes!O124=0,"",RES_hhdet_tes!O124/RES_hhdet_fec!O124)</f>
        <v>0.72290890136813968</v>
      </c>
      <c r="P124" s="119">
        <f>IF(RES_hhdet_tes!P124=0,"",RES_hhdet_tes!P124/RES_hhdet_fec!P124)</f>
        <v>0.72494700967296399</v>
      </c>
      <c r="Q124" s="119">
        <f>IF(RES_hhdet_tes!Q124=0,"",RES_hhdet_tes!Q124/RES_hhdet_fec!Q124)</f>
        <v>0.73257607800874769</v>
      </c>
      <c r="R124" s="119">
        <f>IF(RES_hhdet_tes!R124=0,"",RES_hhdet_tes!R124/RES_hhdet_fec!R124)</f>
        <v>0.73512117803548616</v>
      </c>
      <c r="S124" s="119">
        <f>IF(RES_hhdet_tes!S124=0,"",RES_hhdet_tes!S124/RES_hhdet_fec!S124)</f>
        <v>0.73832599372726948</v>
      </c>
      <c r="T124" s="119">
        <f>IF(RES_hhdet_tes!T124=0,"",RES_hhdet_tes!T124/RES_hhdet_fec!T124)</f>
        <v>0.74018768978366756</v>
      </c>
      <c r="U124" s="119">
        <f>IF(RES_hhdet_tes!U124=0,"",RES_hhdet_tes!U124/RES_hhdet_fec!U124)</f>
        <v>0.74512030487701197</v>
      </c>
      <c r="V124" s="119">
        <f>IF(RES_hhdet_tes!V124=0,"",RES_hhdet_tes!V124/RES_hhdet_fec!V124)</f>
        <v>0.74745290288391586</v>
      </c>
      <c r="W124" s="119">
        <f>IF(RES_hhdet_tes!W124=0,"",RES_hhdet_tes!W124/RES_hhdet_fec!W124)</f>
        <v>0.7526207292185777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0.67255824208320425</v>
      </c>
      <c r="C125" s="124">
        <f>IF(RES_hhdet_tes!C125=0,"",RES_hhdet_tes!C125/RES_hhdet_fec!C125)</f>
        <v>0.67375262792010593</v>
      </c>
      <c r="D125" s="124">
        <f>IF(RES_hhdet_tes!D125=0,"",RES_hhdet_tes!D125/RES_hhdet_fec!D125)</f>
        <v>0.67385241928367501</v>
      </c>
      <c r="E125" s="124">
        <f>IF(RES_hhdet_tes!E125=0,"",RES_hhdet_tes!E125/RES_hhdet_fec!E125)</f>
        <v>0.67411167960381146</v>
      </c>
      <c r="F125" s="124">
        <f>IF(RES_hhdet_tes!F125=0,"",RES_hhdet_tes!F125/RES_hhdet_fec!F125)</f>
        <v>0.67570906518518892</v>
      </c>
      <c r="G125" s="124">
        <f>IF(RES_hhdet_tes!G125=0,"",RES_hhdet_tes!G125/RES_hhdet_fec!G125)</f>
        <v>0.67775083574986372</v>
      </c>
      <c r="H125" s="124">
        <f>IF(RES_hhdet_tes!H125=0,"",RES_hhdet_tes!H125/RES_hhdet_fec!H125)</f>
        <v>0.67939371412774485</v>
      </c>
      <c r="I125" s="124">
        <f>IF(RES_hhdet_tes!I125=0,"",RES_hhdet_tes!I125/RES_hhdet_fec!I125)</f>
        <v>0.68134310523795838</v>
      </c>
      <c r="J125" s="124">
        <f>IF(RES_hhdet_tes!J125=0,"",RES_hhdet_tes!J125/RES_hhdet_fec!J125)</f>
        <v>0.68331410005155724</v>
      </c>
      <c r="K125" s="124">
        <f>IF(RES_hhdet_tes!K125=0,"",RES_hhdet_tes!K125/RES_hhdet_fec!K125)</f>
        <v>0.68606383306105068</v>
      </c>
      <c r="L125" s="124">
        <f>IF(RES_hhdet_tes!L125=0,"",RES_hhdet_tes!L125/RES_hhdet_fec!L125)</f>
        <v>0.6890509611415947</v>
      </c>
      <c r="M125" s="124">
        <f>IF(RES_hhdet_tes!M125=0,"",RES_hhdet_tes!M125/RES_hhdet_fec!M125)</f>
        <v>0.69296089769877289</v>
      </c>
      <c r="N125" s="124">
        <f>IF(RES_hhdet_tes!N125=0,"",RES_hhdet_tes!N125/RES_hhdet_fec!N125)</f>
        <v>0.6979603516599846</v>
      </c>
      <c r="O125" s="124">
        <f>IF(RES_hhdet_tes!O125=0,"",RES_hhdet_tes!O125/RES_hhdet_fec!O125)</f>
        <v>0.70305914968852379</v>
      </c>
      <c r="P125" s="124">
        <f>IF(RES_hhdet_tes!P125=0,"",RES_hhdet_tes!P125/RES_hhdet_fec!P125)</f>
        <v>0.70393667208063482</v>
      </c>
      <c r="Q125" s="124">
        <f>IF(RES_hhdet_tes!Q125=0,"",RES_hhdet_tes!Q125/RES_hhdet_fec!Q125)</f>
        <v>0.70519887045230589</v>
      </c>
      <c r="R125" s="124">
        <f>IF(RES_hhdet_tes!R125=0,"",RES_hhdet_tes!R125/RES_hhdet_fec!R125)</f>
        <v>0.7063544724293257</v>
      </c>
      <c r="S125" s="124">
        <f>IF(RES_hhdet_tes!S125=0,"",RES_hhdet_tes!S125/RES_hhdet_fec!S125)</f>
        <v>0.70788398248442852</v>
      </c>
      <c r="T125" s="124">
        <f>IF(RES_hhdet_tes!T125=0,"",RES_hhdet_tes!T125/RES_hhdet_fec!T125)</f>
        <v>0.70906742100134201</v>
      </c>
      <c r="U125" s="124">
        <f>IF(RES_hhdet_tes!U125=0,"",RES_hhdet_tes!U125/RES_hhdet_fec!U125)</f>
        <v>0.71072179479468955</v>
      </c>
      <c r="V125" s="124">
        <f>IF(RES_hhdet_tes!V125=0,"",RES_hhdet_tes!V125/RES_hhdet_fec!V125)</f>
        <v>0.71273219169555102</v>
      </c>
      <c r="W125" s="124">
        <f>IF(RES_hhdet_tes!W125=0,"",RES_hhdet_tes!W125/RES_hhdet_fec!W125)</f>
        <v>0.71520251623126463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0.67153980362534493</v>
      </c>
      <c r="C126" s="111">
        <f>IF(RES_hhdet_tes!C126=0,"",RES_hhdet_tes!C126/RES_hhdet_fec!C126)</f>
        <v>0.67275897950232921</v>
      </c>
      <c r="D126" s="111">
        <f>IF(RES_hhdet_tes!D126=0,"",RES_hhdet_tes!D126/RES_hhdet_fec!D126)</f>
        <v>0.6728646264326642</v>
      </c>
      <c r="E126" s="111">
        <f>IF(RES_hhdet_tes!E126=0,"",RES_hhdet_tes!E126/RES_hhdet_fec!E126)</f>
        <v>0.67313748734955292</v>
      </c>
      <c r="F126" s="111">
        <f>IF(RES_hhdet_tes!F126=0,"",RES_hhdet_tes!F126/RES_hhdet_fec!F126)</f>
        <v>0.6747498441133204</v>
      </c>
      <c r="G126" s="111">
        <f>IF(RES_hhdet_tes!G126=0,"",RES_hhdet_tes!G126/RES_hhdet_fec!G126)</f>
        <v>0.67681198634331907</v>
      </c>
      <c r="H126" s="111">
        <f>IF(RES_hhdet_tes!H126=0,"",RES_hhdet_tes!H126/RES_hhdet_fec!H126)</f>
        <v>0.67846612880822788</v>
      </c>
      <c r="I126" s="111">
        <f>IF(RES_hhdet_tes!I126=0,"",RES_hhdet_tes!I126/RES_hhdet_fec!I126)</f>
        <v>0.68043655599053543</v>
      </c>
      <c r="J126" s="111">
        <f>IF(RES_hhdet_tes!J126=0,"",RES_hhdet_tes!J126/RES_hhdet_fec!J126)</f>
        <v>0.68241452369252498</v>
      </c>
      <c r="K126" s="111">
        <f>IF(RES_hhdet_tes!K126=0,"",RES_hhdet_tes!K126/RES_hhdet_fec!K126)</f>
        <v>0.68517893737972368</v>
      </c>
      <c r="L126" s="111">
        <f>IF(RES_hhdet_tes!L126=0,"",RES_hhdet_tes!L126/RES_hhdet_fec!L126)</f>
        <v>0.6881723481308113</v>
      </c>
      <c r="M126" s="111">
        <f>IF(RES_hhdet_tes!M126=0,"",RES_hhdet_tes!M126/RES_hhdet_fec!M126)</f>
        <v>0.69209180004870963</v>
      </c>
      <c r="N126" s="111">
        <f>IF(RES_hhdet_tes!N126=0,"",RES_hhdet_tes!N126/RES_hhdet_fec!N126)</f>
        <v>0.69712398264923903</v>
      </c>
      <c r="O126" s="111">
        <f>IF(RES_hhdet_tes!O126=0,"",RES_hhdet_tes!O126/RES_hhdet_fec!O126)</f>
        <v>0.70222917725936829</v>
      </c>
      <c r="P126" s="111">
        <f>IF(RES_hhdet_tes!P126=0,"",RES_hhdet_tes!P126/RES_hhdet_fec!P126)</f>
        <v>0.70311943302674462</v>
      </c>
      <c r="Q126" s="111">
        <f>IF(RES_hhdet_tes!Q126=0,"",RES_hhdet_tes!Q126/RES_hhdet_fec!Q126)</f>
        <v>0.70438593464361998</v>
      </c>
      <c r="R126" s="111">
        <f>IF(RES_hhdet_tes!R126=0,"",RES_hhdet_tes!R126/RES_hhdet_fec!R126)</f>
        <v>0.70554918201948169</v>
      </c>
      <c r="S126" s="111">
        <f>IF(RES_hhdet_tes!S126=0,"",RES_hhdet_tes!S126/RES_hhdet_fec!S126)</f>
        <v>0.70708016636657556</v>
      </c>
      <c r="T126" s="111">
        <f>IF(RES_hhdet_tes!T126=0,"",RES_hhdet_tes!T126/RES_hhdet_fec!T126)</f>
        <v>0.70827009215496084</v>
      </c>
      <c r="U126" s="111">
        <f>IF(RES_hhdet_tes!U126=0,"",RES_hhdet_tes!U126/RES_hhdet_fec!U126)</f>
        <v>0.70993075903423553</v>
      </c>
      <c r="V126" s="111">
        <f>IF(RES_hhdet_tes!V126=0,"",RES_hhdet_tes!V126/RES_hhdet_fec!V126)</f>
        <v>0.71194123840283163</v>
      </c>
      <c r="W126" s="111">
        <f>IF(RES_hhdet_tes!W126=0,"",RES_hhdet_tes!W126/RES_hhdet_fec!W126)</f>
        <v>0.71441320817313936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1.6278268451584426</v>
      </c>
      <c r="C128" s="124">
        <f>IF(RES_hhdet_tes!C128=0,"",RES_hhdet_tes!C128/RES_hhdet_fec!C128)</f>
        <v>1.7556317027192634</v>
      </c>
      <c r="D128" s="124">
        <f>IF(RES_hhdet_tes!D128=0,"",RES_hhdet_tes!D128/RES_hhdet_fec!D128)</f>
        <v>1.8369708575029249</v>
      </c>
      <c r="E128" s="124">
        <f>IF(RES_hhdet_tes!E128=0,"",RES_hhdet_tes!E128/RES_hhdet_fec!E128)</f>
        <v>1.9029260919738491</v>
      </c>
      <c r="F128" s="124">
        <f>IF(RES_hhdet_tes!F128=0,"",RES_hhdet_tes!F128/RES_hhdet_fec!F128)</f>
        <v>1.9933321205210979</v>
      </c>
      <c r="G128" s="124">
        <f>IF(RES_hhdet_tes!G128=0,"",RES_hhdet_tes!G128/RES_hhdet_fec!G128)</f>
        <v>2.1229090757286952</v>
      </c>
      <c r="H128" s="124">
        <f>IF(RES_hhdet_tes!H128=0,"",RES_hhdet_tes!H128/RES_hhdet_fec!H128)</f>
        <v>2.2507528915585158</v>
      </c>
      <c r="I128" s="124">
        <f>IF(RES_hhdet_tes!I128=0,"",RES_hhdet_tes!I128/RES_hhdet_fec!I128)</f>
        <v>2.3203727154559015</v>
      </c>
      <c r="J128" s="124">
        <f>IF(RES_hhdet_tes!J128=0,"",RES_hhdet_tes!J128/RES_hhdet_fec!J128)</f>
        <v>2.3799536853842431</v>
      </c>
      <c r="K128" s="124">
        <f>IF(RES_hhdet_tes!K128=0,"",RES_hhdet_tes!K128/RES_hhdet_fec!K128)</f>
        <v>2.470562405232664</v>
      </c>
      <c r="L128" s="124">
        <f>IF(RES_hhdet_tes!L128=0,"",RES_hhdet_tes!L128/RES_hhdet_fec!L128)</f>
        <v>2.5323833901062542</v>
      </c>
      <c r="M128" s="124">
        <f>IF(RES_hhdet_tes!M128=0,"",RES_hhdet_tes!M128/RES_hhdet_fec!M128)</f>
        <v>2.5858866382538204</v>
      </c>
      <c r="N128" s="124">
        <f>IF(RES_hhdet_tes!N128=0,"",RES_hhdet_tes!N128/RES_hhdet_fec!N128)</f>
        <v>2.6694914973284098</v>
      </c>
      <c r="O128" s="124">
        <f>IF(RES_hhdet_tes!O128=0,"",RES_hhdet_tes!O128/RES_hhdet_fec!O128)</f>
        <v>2.7601245791769671</v>
      </c>
      <c r="P128" s="124">
        <f>IF(RES_hhdet_tes!P128=0,"",RES_hhdet_tes!P128/RES_hhdet_fec!P128)</f>
        <v>2.8650115637039839</v>
      </c>
      <c r="Q128" s="124">
        <f>IF(RES_hhdet_tes!Q128=0,"",RES_hhdet_tes!Q128/RES_hhdet_fec!Q128)</f>
        <v>2.9345562221586063</v>
      </c>
      <c r="R128" s="124">
        <f>IF(RES_hhdet_tes!R128=0,"",RES_hhdet_tes!R128/RES_hhdet_fec!R128)</f>
        <v>3.0161959260335882</v>
      </c>
      <c r="S128" s="124">
        <f>IF(RES_hhdet_tes!S128=0,"",RES_hhdet_tes!S128/RES_hhdet_fec!S128)</f>
        <v>3.1037354574851728</v>
      </c>
      <c r="T128" s="124">
        <f>IF(RES_hhdet_tes!T128=0,"",RES_hhdet_tes!T128/RES_hhdet_fec!T128)</f>
        <v>3.1778726006666518</v>
      </c>
      <c r="U128" s="124">
        <f>IF(RES_hhdet_tes!U128=0,"",RES_hhdet_tes!U128/RES_hhdet_fec!U128)</f>
        <v>3.2523488424996967</v>
      </c>
      <c r="V128" s="124">
        <f>IF(RES_hhdet_tes!V128=0,"",RES_hhdet_tes!V128/RES_hhdet_fec!V128)</f>
        <v>3.3334853300400029</v>
      </c>
      <c r="W128" s="124">
        <f>IF(RES_hhdet_tes!W128=0,"",RES_hhdet_tes!W128/RES_hhdet_fec!W128)</f>
        <v>3.403623951797067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1.6278268451584426</v>
      </c>
      <c r="C129" s="111">
        <f>IF(RES_hhdet_tes!C129=0,"",RES_hhdet_tes!C129/RES_hhdet_fec!C129)</f>
        <v>1.7556317027192634</v>
      </c>
      <c r="D129" s="111">
        <f>IF(RES_hhdet_tes!D129=0,"",RES_hhdet_tes!D129/RES_hhdet_fec!D129)</f>
        <v>1.8369708575029249</v>
      </c>
      <c r="E129" s="111">
        <f>IF(RES_hhdet_tes!E129=0,"",RES_hhdet_tes!E129/RES_hhdet_fec!E129)</f>
        <v>1.9029260919738491</v>
      </c>
      <c r="F129" s="111">
        <f>IF(RES_hhdet_tes!F129=0,"",RES_hhdet_tes!F129/RES_hhdet_fec!F129)</f>
        <v>1.9933321205210979</v>
      </c>
      <c r="G129" s="111">
        <f>IF(RES_hhdet_tes!G129=0,"",RES_hhdet_tes!G129/RES_hhdet_fec!G129)</f>
        <v>2.1229090757286952</v>
      </c>
      <c r="H129" s="111">
        <f>IF(RES_hhdet_tes!H129=0,"",RES_hhdet_tes!H129/RES_hhdet_fec!H129)</f>
        <v>2.2507528915585158</v>
      </c>
      <c r="I129" s="111">
        <f>IF(RES_hhdet_tes!I129=0,"",RES_hhdet_tes!I129/RES_hhdet_fec!I129)</f>
        <v>2.3203727154559015</v>
      </c>
      <c r="J129" s="111">
        <f>IF(RES_hhdet_tes!J129=0,"",RES_hhdet_tes!J129/RES_hhdet_fec!J129)</f>
        <v>2.3799536853842431</v>
      </c>
      <c r="K129" s="111">
        <f>IF(RES_hhdet_tes!K129=0,"",RES_hhdet_tes!K129/RES_hhdet_fec!K129)</f>
        <v>2.470562405232664</v>
      </c>
      <c r="L129" s="111">
        <f>IF(RES_hhdet_tes!L129=0,"",RES_hhdet_tes!L129/RES_hhdet_fec!L129)</f>
        <v>2.5323833901062542</v>
      </c>
      <c r="M129" s="111">
        <f>IF(RES_hhdet_tes!M129=0,"",RES_hhdet_tes!M129/RES_hhdet_fec!M129)</f>
        <v>2.5858866382538204</v>
      </c>
      <c r="N129" s="111">
        <f>IF(RES_hhdet_tes!N129=0,"",RES_hhdet_tes!N129/RES_hhdet_fec!N129)</f>
        <v>2.6694914973284098</v>
      </c>
      <c r="O129" s="111">
        <f>IF(RES_hhdet_tes!O129=0,"",RES_hhdet_tes!O129/RES_hhdet_fec!O129)</f>
        <v>2.7601245791769671</v>
      </c>
      <c r="P129" s="111">
        <f>IF(RES_hhdet_tes!P129=0,"",RES_hhdet_tes!P129/RES_hhdet_fec!P129)</f>
        <v>2.8650115637039839</v>
      </c>
      <c r="Q129" s="111">
        <f>IF(RES_hhdet_tes!Q129=0,"",RES_hhdet_tes!Q129/RES_hhdet_fec!Q129)</f>
        <v>2.9345562221586063</v>
      </c>
      <c r="R129" s="111">
        <f>IF(RES_hhdet_tes!R129=0,"",RES_hhdet_tes!R129/RES_hhdet_fec!R129)</f>
        <v>3.0161959260335882</v>
      </c>
      <c r="S129" s="111">
        <f>IF(RES_hhdet_tes!S129=0,"",RES_hhdet_tes!S129/RES_hhdet_fec!S129)</f>
        <v>3.1037354574851728</v>
      </c>
      <c r="T129" s="111">
        <f>IF(RES_hhdet_tes!T129=0,"",RES_hhdet_tes!T129/RES_hhdet_fec!T129)</f>
        <v>3.1778726006666518</v>
      </c>
      <c r="U129" s="111">
        <f>IF(RES_hhdet_tes!U129=0,"",RES_hhdet_tes!U129/RES_hhdet_fec!U129)</f>
        <v>3.2523488424996967</v>
      </c>
      <c r="V129" s="111">
        <f>IF(RES_hhdet_tes!V129=0,"",RES_hhdet_tes!V129/RES_hhdet_fec!V129)</f>
        <v>3.3334853300400029</v>
      </c>
      <c r="W129" s="111">
        <f>IF(RES_hhdet_tes!W129=0,"",RES_hhdet_tes!W129/RES_hhdet_fec!W129)</f>
        <v>3.403623951797067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0.70087797458614953</v>
      </c>
      <c r="C130" s="124">
        <f>IF(RES_hhdet_tes!C130=0,"",RES_hhdet_tes!C130/RES_hhdet_fec!C130)</f>
        <v>0.7080448208573642</v>
      </c>
      <c r="D130" s="124">
        <f>IF(RES_hhdet_tes!D130=0,"",RES_hhdet_tes!D130/RES_hhdet_fec!D130)</f>
        <v>0.7128968948909058</v>
      </c>
      <c r="E130" s="124">
        <f>IF(RES_hhdet_tes!E130=0,"",RES_hhdet_tes!E130/RES_hhdet_fec!E130)</f>
        <v>0.71791169673934896</v>
      </c>
      <c r="F130" s="124">
        <f>IF(RES_hhdet_tes!F130=0,"",RES_hhdet_tes!F130/RES_hhdet_fec!F130)</f>
        <v>0.72420056561428059</v>
      </c>
      <c r="G130" s="124">
        <f>IF(RES_hhdet_tes!G130=0,"",RES_hhdet_tes!G130/RES_hhdet_fec!G130)</f>
        <v>0.73063244161526442</v>
      </c>
      <c r="H130" s="124">
        <f>IF(RES_hhdet_tes!H130=0,"",RES_hhdet_tes!H130/RES_hhdet_fec!H130)</f>
        <v>0.73366243993993518</v>
      </c>
      <c r="I130" s="124">
        <f>IF(RES_hhdet_tes!I130=0,"",RES_hhdet_tes!I130/RES_hhdet_fec!I130)</f>
        <v>0.73668032494137847</v>
      </c>
      <c r="J130" s="124">
        <f>IF(RES_hhdet_tes!J130=0,"",RES_hhdet_tes!J130/RES_hhdet_fec!J130)</f>
        <v>0.73900757031627085</v>
      </c>
      <c r="K130" s="124">
        <f>IF(RES_hhdet_tes!K130=0,"",RES_hhdet_tes!K130/RES_hhdet_fec!K130)</f>
        <v>0.74279873253319539</v>
      </c>
      <c r="L130" s="124">
        <f>IF(RES_hhdet_tes!L130=0,"",RES_hhdet_tes!L130/RES_hhdet_fec!L130)</f>
        <v>0.74642448426937857</v>
      </c>
      <c r="M130" s="124">
        <f>IF(RES_hhdet_tes!M130=0,"",RES_hhdet_tes!M130/RES_hhdet_fec!M130)</f>
        <v>0.75073027364858969</v>
      </c>
      <c r="N130" s="124">
        <f>IF(RES_hhdet_tes!N130=0,"",RES_hhdet_tes!N130/RES_hhdet_fec!N130)</f>
        <v>0.75603903827827579</v>
      </c>
      <c r="O130" s="124">
        <f>IF(RES_hhdet_tes!O130=0,"",RES_hhdet_tes!O130/RES_hhdet_fec!O130)</f>
        <v>0.75975831137290595</v>
      </c>
      <c r="P130" s="124">
        <f>IF(RES_hhdet_tes!P130=0,"",RES_hhdet_tes!P130/RES_hhdet_fec!P130)</f>
        <v>0.7604690340957555</v>
      </c>
      <c r="Q130" s="124">
        <f>IF(RES_hhdet_tes!Q130=0,"",RES_hhdet_tes!Q130/RES_hhdet_fec!Q130)</f>
        <v>0.76494474927324119</v>
      </c>
      <c r="R130" s="124">
        <f>IF(RES_hhdet_tes!R130=0,"",RES_hhdet_tes!R130/RES_hhdet_fec!R130)</f>
        <v>0.7665667307786489</v>
      </c>
      <c r="S130" s="124">
        <f>IF(RES_hhdet_tes!S130=0,"",RES_hhdet_tes!S130/RES_hhdet_fec!S130)</f>
        <v>0.76952763850407546</v>
      </c>
      <c r="T130" s="124">
        <f>IF(RES_hhdet_tes!T130=0,"",RES_hhdet_tes!T130/RES_hhdet_fec!T130)</f>
        <v>0.77114343941730645</v>
      </c>
      <c r="U130" s="124">
        <f>IF(RES_hhdet_tes!U130=0,"",RES_hhdet_tes!U130/RES_hhdet_fec!U130)</f>
        <v>0.77381549169587194</v>
      </c>
      <c r="V130" s="124">
        <f>IF(RES_hhdet_tes!V130=0,"",RES_hhdet_tes!V130/RES_hhdet_fec!V130)</f>
        <v>0.77782660666316561</v>
      </c>
      <c r="W130" s="124">
        <f>IF(RES_hhdet_tes!W130=0,"",RES_hhdet_tes!W130/RES_hhdet_fec!W130)</f>
        <v>0.78327434739260104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0.7275844914846108</v>
      </c>
      <c r="C131" s="111">
        <f>IF(RES_hhdet_tes!C131=0,"",RES_hhdet_tes!C131/RES_hhdet_fec!C131)</f>
        <v>0.72911064504610368</v>
      </c>
      <c r="D131" s="111">
        <f>IF(RES_hhdet_tes!D131=0,"",RES_hhdet_tes!D131/RES_hhdet_fec!D131)</f>
        <v>0.7300344056357726</v>
      </c>
      <c r="E131" s="111">
        <f>IF(RES_hhdet_tes!E131=0,"",RES_hhdet_tes!E131/RES_hhdet_fec!E131)</f>
        <v>0.73087168588780249</v>
      </c>
      <c r="F131" s="111">
        <f>IF(RES_hhdet_tes!F131=0,"",RES_hhdet_tes!F131/RES_hhdet_fec!F131)</f>
        <v>0.73332934690678786</v>
      </c>
      <c r="G131" s="111">
        <f>IF(RES_hhdet_tes!G131=0,"",RES_hhdet_tes!G131/RES_hhdet_fec!G131)</f>
        <v>0.73627985716163291</v>
      </c>
      <c r="H131" s="111">
        <f>IF(RES_hhdet_tes!H131=0,"",RES_hhdet_tes!H131/RES_hhdet_fec!H131)</f>
        <v>0.73835229237647626</v>
      </c>
      <c r="I131" s="111">
        <f>IF(RES_hhdet_tes!I131=0,"",RES_hhdet_tes!I131/RES_hhdet_fec!I131)</f>
        <v>0.74059251043374275</v>
      </c>
      <c r="J131" s="111">
        <f>IF(RES_hhdet_tes!J131=0,"",RES_hhdet_tes!J131/RES_hhdet_fec!J131)</f>
        <v>0.74313752699704294</v>
      </c>
      <c r="K131" s="111">
        <f>IF(RES_hhdet_tes!K131=0,"",RES_hhdet_tes!K131/RES_hhdet_fec!K131)</f>
        <v>0.74658676896295695</v>
      </c>
      <c r="L131" s="111">
        <f>IF(RES_hhdet_tes!L131=0,"",RES_hhdet_tes!L131/RES_hhdet_fec!L131)</f>
        <v>0.75027956166911791</v>
      </c>
      <c r="M131" s="111">
        <f>IF(RES_hhdet_tes!M131=0,"",RES_hhdet_tes!M131/RES_hhdet_fec!M131)</f>
        <v>0.75501668102177866</v>
      </c>
      <c r="N131" s="111">
        <f>IF(RES_hhdet_tes!N131=0,"",RES_hhdet_tes!N131/RES_hhdet_fec!N131)</f>
        <v>0.76096459760353841</v>
      </c>
      <c r="O131" s="111">
        <f>IF(RES_hhdet_tes!O131=0,"",RES_hhdet_tes!O131/RES_hhdet_fec!O131)</f>
        <v>0.76637293541903484</v>
      </c>
      <c r="P131" s="111">
        <f>IF(RES_hhdet_tes!P131=0,"",RES_hhdet_tes!P131/RES_hhdet_fec!P131)</f>
        <v>0.76782157561039277</v>
      </c>
      <c r="Q131" s="111">
        <f>IF(RES_hhdet_tes!Q131=0,"",RES_hhdet_tes!Q131/RES_hhdet_fec!Q131)</f>
        <v>0.77023524505395624</v>
      </c>
      <c r="R131" s="111">
        <f>IF(RES_hhdet_tes!R131=0,"",RES_hhdet_tes!R131/RES_hhdet_fec!R131)</f>
        <v>0.77220726238980653</v>
      </c>
      <c r="S131" s="111">
        <f>IF(RES_hhdet_tes!S131=0,"",RES_hhdet_tes!S131/RES_hhdet_fec!S131)</f>
        <v>0.77474576719009647</v>
      </c>
      <c r="T131" s="111">
        <f>IF(RES_hhdet_tes!T131=0,"",RES_hhdet_tes!T131/RES_hhdet_fec!T131)</f>
        <v>0.77661746666279075</v>
      </c>
      <c r="U131" s="111">
        <f>IF(RES_hhdet_tes!U131=0,"",RES_hhdet_tes!U131/RES_hhdet_fec!U131)</f>
        <v>0.77936664717708559</v>
      </c>
      <c r="V131" s="111">
        <f>IF(RES_hhdet_tes!V131=0,"",RES_hhdet_tes!V131/RES_hhdet_fec!V131)</f>
        <v>0.78287775422143968</v>
      </c>
      <c r="W131" s="111">
        <f>IF(RES_hhdet_tes!W131=0,"",RES_hhdet_tes!W131/RES_hhdet_fec!W131)</f>
        <v>0.7872722447263546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>
        <f>IF(RES_hhdet_tes!L132=0,"",RES_hhdet_tes!L132/RES_hhdet_fec!L132)</f>
        <v>0.90524020507274627</v>
      </c>
      <c r="M132" s="111">
        <f>IF(RES_hhdet_tes!M132=0,"",RES_hhdet_tes!M132/RES_hhdet_fec!M132)</f>
        <v>0.90804035773793668</v>
      </c>
      <c r="N132" s="111">
        <f>IF(RES_hhdet_tes!N132=0,"",RES_hhdet_tes!N132/RES_hhdet_fec!N132)</f>
        <v>0.91353845671215439</v>
      </c>
      <c r="O132" s="111">
        <f>IF(RES_hhdet_tes!O132=0,"",RES_hhdet_tes!O132/RES_hhdet_fec!O132)</f>
        <v>0.91077546241277352</v>
      </c>
      <c r="P132" s="111">
        <f>IF(RES_hhdet_tes!P132=0,"",RES_hhdet_tes!P132/RES_hhdet_fec!P132)</f>
        <v>0.90900251573709423</v>
      </c>
      <c r="Q132" s="111">
        <f>IF(RES_hhdet_tes!Q132=0,"",RES_hhdet_tes!Q132/RES_hhdet_fec!Q132)</f>
        <v>0.91659055692222868</v>
      </c>
      <c r="R132" s="111">
        <f>IF(RES_hhdet_tes!R132=0,"",RES_hhdet_tes!R132/RES_hhdet_fec!R132)</f>
        <v>0.91138083945686388</v>
      </c>
      <c r="S132" s="111">
        <f>IF(RES_hhdet_tes!S132=0,"",RES_hhdet_tes!S132/RES_hhdet_fec!S132)</f>
        <v>0.90657364918552175</v>
      </c>
      <c r="T132" s="111">
        <f>IF(RES_hhdet_tes!T132=0,"",RES_hhdet_tes!T132/RES_hhdet_fec!T132)</f>
        <v>0.91256787987636068</v>
      </c>
      <c r="U132" s="111">
        <f>IF(RES_hhdet_tes!U132=0,"",RES_hhdet_tes!U132/RES_hhdet_fec!U132)</f>
        <v>0.9144805470069538</v>
      </c>
      <c r="V132" s="111">
        <f>IF(RES_hhdet_tes!V132=0,"",RES_hhdet_tes!V132/RES_hhdet_fec!V132)</f>
        <v>0.91392991159659798</v>
      </c>
      <c r="W132" s="111">
        <f>IF(RES_hhdet_tes!W132=0,"",RES_hhdet_tes!W132/RES_hhdet_fec!W132)</f>
        <v>0.91518232469807126</v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>
        <f>IF(RES_hhdet_tes!L133=0,"",RES_hhdet_tes!L133/RES_hhdet_fec!L133)</f>
        <v>0.76776788482354297</v>
      </c>
      <c r="M133" s="112">
        <f>IF(RES_hhdet_tes!M133=0,"",RES_hhdet_tes!M133/RES_hhdet_fec!M133)</f>
        <v>0.76796000565424272</v>
      </c>
      <c r="N133" s="112">
        <f>IF(RES_hhdet_tes!N133=0,"",RES_hhdet_tes!N133/RES_hhdet_fec!N133)</f>
        <v>0.76830185983846222</v>
      </c>
      <c r="O133" s="112">
        <f>IF(RES_hhdet_tes!O133=0,"",RES_hhdet_tes!O133/RES_hhdet_fec!O133)</f>
        <v>0.76923292769618079</v>
      </c>
      <c r="P133" s="112">
        <f>IF(RES_hhdet_tes!P133=0,"",RES_hhdet_tes!P133/RES_hhdet_fec!P133)</f>
        <v>0.77018452546157146</v>
      </c>
      <c r="Q133" s="112">
        <f>IF(RES_hhdet_tes!Q133=0,"",RES_hhdet_tes!Q133/RES_hhdet_fec!Q133)</f>
        <v>0.77272817971804209</v>
      </c>
      <c r="R133" s="112">
        <f>IF(RES_hhdet_tes!R133=0,"",RES_hhdet_tes!R133/RES_hhdet_fec!R133)</f>
        <v>0.77280180729403702</v>
      </c>
      <c r="S133" s="112">
        <f>IF(RES_hhdet_tes!S133=0,"",RES_hhdet_tes!S133/RES_hhdet_fec!S133)</f>
        <v>0.77293020700606863</v>
      </c>
      <c r="T133" s="112">
        <f>IF(RES_hhdet_tes!T133=0,"",RES_hhdet_tes!T133/RES_hhdet_fec!T133)</f>
        <v>0.77305719162345632</v>
      </c>
      <c r="U133" s="112">
        <f>IF(RES_hhdet_tes!U133=0,"",RES_hhdet_tes!U133/RES_hhdet_fec!U133)</f>
        <v>0.77470683430050602</v>
      </c>
      <c r="V133" s="112">
        <f>IF(RES_hhdet_tes!V133=0,"",RES_hhdet_tes!V133/RES_hhdet_fec!V133)</f>
        <v>0.77546437638174381</v>
      </c>
      <c r="W133" s="112">
        <f>IF(RES_hhdet_tes!W133=0,"",RES_hhdet_tes!W133/RES_hhdet_fec!W133)</f>
        <v>0.77952831214271789</v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0.5539327715599075</v>
      </c>
      <c r="C135" s="112">
        <f>IF(RES_hhdet_tes!C135=0,"",RES_hhdet_tes!C135/RES_hhdet_fec!C135)</f>
        <v>0.55582214910014627</v>
      </c>
      <c r="D135" s="112">
        <f>IF(RES_hhdet_tes!D135=0,"",RES_hhdet_tes!D135/RES_hhdet_fec!D135)</f>
        <v>0.55724788515515444</v>
      </c>
      <c r="E135" s="112">
        <f>IF(RES_hhdet_tes!E135=0,"",RES_hhdet_tes!E135/RES_hhdet_fec!E135)</f>
        <v>0.55812514230529309</v>
      </c>
      <c r="F135" s="112">
        <f>IF(RES_hhdet_tes!F135=0,"",RES_hhdet_tes!F135/RES_hhdet_fec!F135)</f>
        <v>0.55970611803405246</v>
      </c>
      <c r="G135" s="112">
        <f>IF(RES_hhdet_tes!G135=0,"",RES_hhdet_tes!G135/RES_hhdet_fec!G135)</f>
        <v>0.56247781557816012</v>
      </c>
      <c r="H135" s="112">
        <f>IF(RES_hhdet_tes!H135=0,"",RES_hhdet_tes!H135/RES_hhdet_fec!H135)</f>
        <v>0.56556551564389956</v>
      </c>
      <c r="I135" s="112">
        <f>IF(RES_hhdet_tes!I135=0,"",RES_hhdet_tes!I135/RES_hhdet_fec!I135)</f>
        <v>0.58000267837145547</v>
      </c>
      <c r="J135" s="112">
        <f>IF(RES_hhdet_tes!J135=0,"",RES_hhdet_tes!J135/RES_hhdet_fec!J135)</f>
        <v>0.58188079857222252</v>
      </c>
      <c r="K135" s="112">
        <f>IF(RES_hhdet_tes!K135=0,"",RES_hhdet_tes!K135/RES_hhdet_fec!K135)</f>
        <v>0.58572739934475382</v>
      </c>
      <c r="L135" s="112">
        <f>IF(RES_hhdet_tes!L135=0,"",RES_hhdet_tes!L135/RES_hhdet_fec!L135)</f>
        <v>0.58602042459126513</v>
      </c>
      <c r="M135" s="112">
        <f>IF(RES_hhdet_tes!M135=0,"",RES_hhdet_tes!M135/RES_hhdet_fec!M135)</f>
        <v>0.58660634747756835</v>
      </c>
      <c r="N135" s="112">
        <f>IF(RES_hhdet_tes!N135=0,"",RES_hhdet_tes!N135/RES_hhdet_fec!N135)</f>
        <v>0.59087841763404103</v>
      </c>
      <c r="O135" s="112">
        <f>IF(RES_hhdet_tes!O135=0,"",RES_hhdet_tes!O135/RES_hhdet_fec!O135)</f>
        <v>0.60085067246958324</v>
      </c>
      <c r="P135" s="112">
        <f>IF(RES_hhdet_tes!P135=0,"",RES_hhdet_tes!P135/RES_hhdet_fec!P135)</f>
        <v>0.61209808680040212</v>
      </c>
      <c r="Q135" s="112">
        <f>IF(RES_hhdet_tes!Q135=0,"",RES_hhdet_tes!Q135/RES_hhdet_fec!Q135)</f>
        <v>0.61876004340646118</v>
      </c>
      <c r="R135" s="112">
        <f>IF(RES_hhdet_tes!R135=0,"",RES_hhdet_tes!R135/RES_hhdet_fec!R135)</f>
        <v>0.62501767047721701</v>
      </c>
      <c r="S135" s="112">
        <f>IF(RES_hhdet_tes!S135=0,"",RES_hhdet_tes!S135/RES_hhdet_fec!S135)</f>
        <v>0.63152431984696511</v>
      </c>
      <c r="T135" s="112">
        <f>IF(RES_hhdet_tes!T135=0,"",RES_hhdet_tes!T135/RES_hhdet_fec!T135)</f>
        <v>0.64397789150856455</v>
      </c>
      <c r="U135" s="112">
        <f>IF(RES_hhdet_tes!U135=0,"",RES_hhdet_tes!U135/RES_hhdet_fec!U135)</f>
        <v>0.65684186210301898</v>
      </c>
      <c r="V135" s="112">
        <f>IF(RES_hhdet_tes!V135=0,"",RES_hhdet_tes!V135/RES_hhdet_fec!V135)</f>
        <v>0.66965963410823748</v>
      </c>
      <c r="W135" s="112">
        <f>IF(RES_hhdet_tes!W135=0,"",RES_hhdet_tes!W135/RES_hhdet_fec!W135)</f>
        <v>0.68240219040808625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>
        <f>IF(RES_hhdet_tes!M136=0,"",RES_hhdet_tes!M136/RES_hhdet_fec!M136)</f>
        <v>0.81528071658259793</v>
      </c>
      <c r="N136" s="113">
        <f>IF(RES_hhdet_tes!N136=0,"",RES_hhdet_tes!N136/RES_hhdet_fec!N136)</f>
        <v>0.82887522748132236</v>
      </c>
      <c r="O136" s="113">
        <f>IF(RES_hhdet_tes!O136=0,"",RES_hhdet_tes!O136/RES_hhdet_fec!O136)</f>
        <v>0.83001401354637827</v>
      </c>
      <c r="P136" s="113">
        <f>IF(RES_hhdet_tes!P136=0,"",RES_hhdet_tes!P136/RES_hhdet_fec!P136)</f>
        <v>0.83102281486496143</v>
      </c>
      <c r="Q136" s="113">
        <f>IF(RES_hhdet_tes!Q136=0,"",RES_hhdet_tes!Q136/RES_hhdet_fec!Q136)</f>
        <v>0.8429444238817011</v>
      </c>
      <c r="R136" s="113">
        <f>IF(RES_hhdet_tes!R136=0,"",RES_hhdet_tes!R136/RES_hhdet_fec!R136)</f>
        <v>0.83684148162537175</v>
      </c>
      <c r="S136" s="113">
        <f>IF(RES_hhdet_tes!S136=0,"",RES_hhdet_tes!S136/RES_hhdet_fec!S136)</f>
        <v>0.83265557982524241</v>
      </c>
      <c r="T136" s="113">
        <f>IF(RES_hhdet_tes!T136=0,"",RES_hhdet_tes!T136/RES_hhdet_fec!T136)</f>
        <v>0.85261629491938828</v>
      </c>
      <c r="U136" s="113">
        <f>IF(RES_hhdet_tes!U136=0,"",RES_hhdet_tes!U136/RES_hhdet_fec!U136)</f>
        <v>0.8598560480587516</v>
      </c>
      <c r="V136" s="113">
        <f>IF(RES_hhdet_tes!V136=0,"",RES_hhdet_tes!V136/RES_hhdet_fec!V136)</f>
        <v>0.86297731130402355</v>
      </c>
      <c r="W136" s="113">
        <f>IF(RES_hhdet_tes!W136=0,"",RES_hhdet_tes!W136/RES_hhdet_fec!W136)</f>
        <v>0.86746118415397522</v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>
        <f>IF(RES_hhdet_tes!M137=0,"",RES_hhdet_tes!M137/RES_hhdet_fec!M137)</f>
        <v>0.59705149967021498</v>
      </c>
      <c r="N137" s="111">
        <f>IF(RES_hhdet_tes!N137=0,"",RES_hhdet_tes!N137/RES_hhdet_fec!N137)</f>
        <v>0.60314686558789321</v>
      </c>
      <c r="O137" s="111">
        <f>IF(RES_hhdet_tes!O137=0,"",RES_hhdet_tes!O137/RES_hhdet_fec!O137)</f>
        <v>0.61464666063832529</v>
      </c>
      <c r="P137" s="111">
        <f>IF(RES_hhdet_tes!P137=0,"",RES_hhdet_tes!P137/RES_hhdet_fec!P137)</f>
        <v>0.62273917982977156</v>
      </c>
      <c r="Q137" s="111">
        <f>IF(RES_hhdet_tes!Q137=0,"",RES_hhdet_tes!Q137/RES_hhdet_fec!Q137)</f>
        <v>0.62377026969292104</v>
      </c>
      <c r="R137" s="111">
        <f>IF(RES_hhdet_tes!R137=0,"",RES_hhdet_tes!R137/RES_hhdet_fec!R137)</f>
        <v>0.62902384529876454</v>
      </c>
      <c r="S137" s="111">
        <f>IF(RES_hhdet_tes!S137=0,"",RES_hhdet_tes!S137/RES_hhdet_fec!S137)</f>
        <v>0.63575906150834682</v>
      </c>
      <c r="T137" s="111">
        <f>IF(RES_hhdet_tes!T137=0,"",RES_hhdet_tes!T137/RES_hhdet_fec!T137)</f>
        <v>0.65377911842034275</v>
      </c>
      <c r="U137" s="111">
        <f>IF(RES_hhdet_tes!U137=0,"",RES_hhdet_tes!U137/RES_hhdet_fec!U137)</f>
        <v>0.66360420092588324</v>
      </c>
      <c r="V137" s="111">
        <f>IF(RES_hhdet_tes!V137=0,"",RES_hhdet_tes!V137/RES_hhdet_fec!V137)</f>
        <v>0.67180391218304614</v>
      </c>
      <c r="W137" s="111">
        <f>IF(RES_hhdet_tes!W137=0,"",RES_hhdet_tes!W137/RES_hhdet_fec!W137)</f>
        <v>0.68204612225674899</v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0.71344072823637283</v>
      </c>
      <c r="C139" s="124">
        <f>IF(RES_hhdet_tes!C139=0,"",RES_hhdet_tes!C139/RES_hhdet_fec!C139)</f>
        <v>0.71298069191156954</v>
      </c>
      <c r="D139" s="124">
        <f>IF(RES_hhdet_tes!D139=0,"",RES_hhdet_tes!D139/RES_hhdet_fec!D139)</f>
        <v>0.71238628708891538</v>
      </c>
      <c r="E139" s="124">
        <f>IF(RES_hhdet_tes!E139=0,"",RES_hhdet_tes!E139/RES_hhdet_fec!E139)</f>
        <v>0.70880548962751022</v>
      </c>
      <c r="F139" s="124">
        <f>IF(RES_hhdet_tes!F139=0,"",RES_hhdet_tes!F139/RES_hhdet_fec!F139)</f>
        <v>0.70967610773772438</v>
      </c>
      <c r="G139" s="124">
        <f>IF(RES_hhdet_tes!G139=0,"",RES_hhdet_tes!G139/RES_hhdet_fec!G139)</f>
        <v>0.71280511324755125</v>
      </c>
      <c r="H139" s="124">
        <f>IF(RES_hhdet_tes!H139=0,"",RES_hhdet_tes!H139/RES_hhdet_fec!H139)</f>
        <v>0.71505615369851083</v>
      </c>
      <c r="I139" s="124">
        <f>IF(RES_hhdet_tes!I139=0,"",RES_hhdet_tes!I139/RES_hhdet_fec!I139)</f>
        <v>0.71934376144018597</v>
      </c>
      <c r="J139" s="124">
        <f>IF(RES_hhdet_tes!J139=0,"",RES_hhdet_tes!J139/RES_hhdet_fec!J139)</f>
        <v>0.72256481989182897</v>
      </c>
      <c r="K139" s="124">
        <f>IF(RES_hhdet_tes!K139=0,"",RES_hhdet_tes!K139/RES_hhdet_fec!K139)</f>
        <v>0.72151834976589824</v>
      </c>
      <c r="L139" s="124">
        <f>IF(RES_hhdet_tes!L139=0,"",RES_hhdet_tes!L139/RES_hhdet_fec!L139)</f>
        <v>0.72574784645189561</v>
      </c>
      <c r="M139" s="124">
        <f>IF(RES_hhdet_tes!M139=0,"",RES_hhdet_tes!M139/RES_hhdet_fec!M139)</f>
        <v>0.7236730214176772</v>
      </c>
      <c r="N139" s="124">
        <f>IF(RES_hhdet_tes!N139=0,"",RES_hhdet_tes!N139/RES_hhdet_fec!N139)</f>
        <v>0.72783333416388363</v>
      </c>
      <c r="O139" s="124">
        <f>IF(RES_hhdet_tes!O139=0,"",RES_hhdet_tes!O139/RES_hhdet_fec!O139)</f>
        <v>0.73065693520895847</v>
      </c>
      <c r="P139" s="124">
        <f>IF(RES_hhdet_tes!P139=0,"",RES_hhdet_tes!P139/RES_hhdet_fec!P139)</f>
        <v>0.73444174026046594</v>
      </c>
      <c r="Q139" s="124">
        <f>IF(RES_hhdet_tes!Q139=0,"",RES_hhdet_tes!Q139/RES_hhdet_fec!Q139)</f>
        <v>0.73092781155537001</v>
      </c>
      <c r="R139" s="124">
        <f>IF(RES_hhdet_tes!R139=0,"",RES_hhdet_tes!R139/RES_hhdet_fec!R139)</f>
        <v>0.74089239745133095</v>
      </c>
      <c r="S139" s="124">
        <f>IF(RES_hhdet_tes!S139=0,"",RES_hhdet_tes!S139/RES_hhdet_fec!S139)</f>
        <v>0.75105014398426984</v>
      </c>
      <c r="T139" s="124">
        <f>IF(RES_hhdet_tes!T139=0,"",RES_hhdet_tes!T139/RES_hhdet_fec!T139)</f>
        <v>0.76037796990422013</v>
      </c>
      <c r="U139" s="124">
        <f>IF(RES_hhdet_tes!U139=0,"",RES_hhdet_tes!U139/RES_hhdet_fec!U139)</f>
        <v>0.7736763994295871</v>
      </c>
      <c r="V139" s="124">
        <f>IF(RES_hhdet_tes!V139=0,"",RES_hhdet_tes!V139/RES_hhdet_fec!V139)</f>
        <v>0.78689663671648646</v>
      </c>
      <c r="W139" s="124">
        <f>IF(RES_hhdet_tes!W139=0,"",RES_hhdet_tes!W139/RES_hhdet_fec!W139)</f>
        <v>0.80027078349480962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0.56586450373667452</v>
      </c>
      <c r="C140" s="111">
        <f>IF(RES_hhdet_tes!C140=0,"",RES_hhdet_tes!C140/RES_hhdet_fec!C140)</f>
        <v>0.56741405258132049</v>
      </c>
      <c r="D140" s="111">
        <f>IF(RES_hhdet_tes!D140=0,"",RES_hhdet_tes!D140/RES_hhdet_fec!D140)</f>
        <v>0.5683631683319984</v>
      </c>
      <c r="E140" s="111">
        <f>IF(RES_hhdet_tes!E140=0,"",RES_hhdet_tes!E140/RES_hhdet_fec!E140)</f>
        <v>0.57033449557734062</v>
      </c>
      <c r="F140" s="111">
        <f>IF(RES_hhdet_tes!F140=0,"",RES_hhdet_tes!F140/RES_hhdet_fec!F140)</f>
        <v>0.5717676423208915</v>
      </c>
      <c r="G140" s="111">
        <f>IF(RES_hhdet_tes!G140=0,"",RES_hhdet_tes!G140/RES_hhdet_fec!G140)</f>
        <v>0.57305686388831012</v>
      </c>
      <c r="H140" s="111">
        <f>IF(RES_hhdet_tes!H140=0,"",RES_hhdet_tes!H140/RES_hhdet_fec!H140)</f>
        <v>0.57438321469709719</v>
      </c>
      <c r="I140" s="111">
        <f>IF(RES_hhdet_tes!I140=0,"",RES_hhdet_tes!I140/RES_hhdet_fec!I140)</f>
        <v>0.57509333860627276</v>
      </c>
      <c r="J140" s="111">
        <f>IF(RES_hhdet_tes!J140=0,"",RES_hhdet_tes!J140/RES_hhdet_fec!J140)</f>
        <v>0.57561712804271348</v>
      </c>
      <c r="K140" s="111">
        <f>IF(RES_hhdet_tes!K140=0,"",RES_hhdet_tes!K140/RES_hhdet_fec!K140)</f>
        <v>0.57656884065213454</v>
      </c>
      <c r="L140" s="111">
        <f>IF(RES_hhdet_tes!L140=0,"",RES_hhdet_tes!L140/RES_hhdet_fec!L140)</f>
        <v>0.57741666690220772</v>
      </c>
      <c r="M140" s="111">
        <f>IF(RES_hhdet_tes!M140=0,"",RES_hhdet_tes!M140/RES_hhdet_fec!M140)</f>
        <v>0.57852013921118461</v>
      </c>
      <c r="N140" s="111">
        <f>IF(RES_hhdet_tes!N140=0,"",RES_hhdet_tes!N140/RES_hhdet_fec!N140)</f>
        <v>0.57937315377139809</v>
      </c>
      <c r="O140" s="111">
        <f>IF(RES_hhdet_tes!O140=0,"",RES_hhdet_tes!O140/RES_hhdet_fec!O140)</f>
        <v>0.58000135816946097</v>
      </c>
      <c r="P140" s="111">
        <f>IF(RES_hhdet_tes!P140=0,"",RES_hhdet_tes!P140/RES_hhdet_fec!P140)</f>
        <v>0.58020533285954401</v>
      </c>
      <c r="Q140" s="111">
        <f>IF(RES_hhdet_tes!Q140=0,"",RES_hhdet_tes!Q140/RES_hhdet_fec!Q140)</f>
        <v>0.58036126971786095</v>
      </c>
      <c r="R140" s="111">
        <f>IF(RES_hhdet_tes!R140=0,"",RES_hhdet_tes!R140/RES_hhdet_fec!R140)</f>
        <v>0.58078271655389224</v>
      </c>
      <c r="S140" s="111">
        <f>IF(RES_hhdet_tes!S140=0,"",RES_hhdet_tes!S140/RES_hhdet_fec!S140)</f>
        <v>0.581513433440496</v>
      </c>
      <c r="T140" s="111">
        <f>IF(RES_hhdet_tes!T140=0,"",RES_hhdet_tes!T140/RES_hhdet_fec!T140)</f>
        <v>0.58255682726260916</v>
      </c>
      <c r="U140" s="111">
        <f>IF(RES_hhdet_tes!U140=0,"",RES_hhdet_tes!U140/RES_hhdet_fec!U140)</f>
        <v>0.58488071194999669</v>
      </c>
      <c r="V140" s="111">
        <f>IF(RES_hhdet_tes!V140=0,"",RES_hhdet_tes!V140/RES_hhdet_fec!V140)</f>
        <v>0.5882760245393841</v>
      </c>
      <c r="W140" s="111">
        <f>IF(RES_hhdet_tes!W140=0,"",RES_hhdet_tes!W140/RES_hhdet_fec!W140)</f>
        <v>0.59379853382991454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0.72613947851706717</v>
      </c>
      <c r="C141" s="45">
        <f>IF(RES_hhdet_tes!C141=0,"",RES_hhdet_tes!C141/RES_hhdet_fec!C141)</f>
        <v>0.72796917202480316</v>
      </c>
      <c r="D141" s="45">
        <f>IF(RES_hhdet_tes!D141=0,"",RES_hhdet_tes!D141/RES_hhdet_fec!D141)</f>
        <v>0.72874257679652421</v>
      </c>
      <c r="E141" s="45">
        <f>IF(RES_hhdet_tes!E141=0,"",RES_hhdet_tes!E141/RES_hhdet_fec!E141)</f>
        <v>0.73127478659354017</v>
      </c>
      <c r="F141" s="45">
        <f>IF(RES_hhdet_tes!F141=0,"",RES_hhdet_tes!F141/RES_hhdet_fec!F141)</f>
        <v>0.73453114952978493</v>
      </c>
      <c r="G141" s="45">
        <f>IF(RES_hhdet_tes!G141=0,"",RES_hhdet_tes!G141/RES_hhdet_fec!G141)</f>
        <v>0.7386521038902244</v>
      </c>
      <c r="H141" s="45">
        <f>IF(RES_hhdet_tes!H141=0,"",RES_hhdet_tes!H141/RES_hhdet_fec!H141)</f>
        <v>0.74329922288643446</v>
      </c>
      <c r="I141" s="45">
        <f>IF(RES_hhdet_tes!I141=0,"",RES_hhdet_tes!I141/RES_hhdet_fec!I141)</f>
        <v>0.74572672502754855</v>
      </c>
      <c r="J141" s="45">
        <f>IF(RES_hhdet_tes!J141=0,"",RES_hhdet_tes!J141/RES_hhdet_fec!J141)</f>
        <v>0.74657066468226718</v>
      </c>
      <c r="K141" s="45">
        <f>IF(RES_hhdet_tes!K141=0,"",RES_hhdet_tes!K141/RES_hhdet_fec!K141)</f>
        <v>0.74805596252615447</v>
      </c>
      <c r="L141" s="45">
        <f>IF(RES_hhdet_tes!L141=0,"",RES_hhdet_tes!L141/RES_hhdet_fec!L141)</f>
        <v>0.74935246939190281</v>
      </c>
      <c r="M141" s="45">
        <f>IF(RES_hhdet_tes!M141=0,"",RES_hhdet_tes!M141/RES_hhdet_fec!M141)</f>
        <v>0.75157142141101618</v>
      </c>
      <c r="N141" s="45">
        <f>IF(RES_hhdet_tes!N141=0,"",RES_hhdet_tes!N141/RES_hhdet_fec!N141)</f>
        <v>0.75519172830648384</v>
      </c>
      <c r="O141" s="45">
        <f>IF(RES_hhdet_tes!O141=0,"",RES_hhdet_tes!O141/RES_hhdet_fec!O141)</f>
        <v>0.75962811227105853</v>
      </c>
      <c r="P141" s="45">
        <f>IF(RES_hhdet_tes!P141=0,"",RES_hhdet_tes!P141/RES_hhdet_fec!P141)</f>
        <v>0.76253005340761237</v>
      </c>
      <c r="Q141" s="45">
        <f>IF(RES_hhdet_tes!Q141=0,"",RES_hhdet_tes!Q141/RES_hhdet_fec!Q141)</f>
        <v>0.76672383512763953</v>
      </c>
      <c r="R141" s="45">
        <f>IF(RES_hhdet_tes!R141=0,"",RES_hhdet_tes!R141/RES_hhdet_fec!R141)</f>
        <v>0.77152038384961374</v>
      </c>
      <c r="S141" s="45">
        <f>IF(RES_hhdet_tes!S141=0,"",RES_hhdet_tes!S141/RES_hhdet_fec!S141)</f>
        <v>0.77905618071532512</v>
      </c>
      <c r="T141" s="45">
        <f>IF(RES_hhdet_tes!T141=0,"",RES_hhdet_tes!T141/RES_hhdet_fec!T141)</f>
        <v>0.78802748438494108</v>
      </c>
      <c r="U141" s="45">
        <f>IF(RES_hhdet_tes!U141=0,"",RES_hhdet_tes!U141/RES_hhdet_fec!U141)</f>
        <v>0.80019098861791604</v>
      </c>
      <c r="V141" s="45">
        <f>IF(RES_hhdet_tes!V141=0,"",RES_hhdet_tes!V141/RES_hhdet_fec!V141)</f>
        <v>0.81439077728716536</v>
      </c>
      <c r="W141" s="45">
        <f>IF(RES_hhdet_tes!W141=0,"",RES_hhdet_tes!W141/RES_hhdet_fec!W141)</f>
        <v>0.82854506476876355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 t="str">
        <f>IF(RES_hhdet_tes!B143=0,"",RES_hhdet_tes!B143/RES_hhdet_fec!B143)</f>
        <v/>
      </c>
      <c r="C143" s="119" t="str">
        <f>IF(RES_hhdet_tes!C143=0,"",RES_hhdet_tes!C143/RES_hhdet_fec!C143)</f>
        <v/>
      </c>
      <c r="D143" s="119" t="str">
        <f>IF(RES_hhdet_tes!D143=0,"",RES_hhdet_tes!D143/RES_hhdet_fec!D143)</f>
        <v/>
      </c>
      <c r="E143" s="119" t="str">
        <f>IF(RES_hhdet_tes!E143=0,"",RES_hhdet_tes!E143/RES_hhdet_fec!E143)</f>
        <v/>
      </c>
      <c r="F143" s="119" t="str">
        <f>IF(RES_hhdet_tes!F143=0,"",RES_hhdet_tes!F143/RES_hhdet_fec!F143)</f>
        <v/>
      </c>
      <c r="G143" s="119" t="str">
        <f>IF(RES_hhdet_tes!G143=0,"",RES_hhdet_tes!G143/RES_hhdet_fec!G143)</f>
        <v/>
      </c>
      <c r="H143" s="119" t="str">
        <f>IF(RES_hhdet_tes!H143=0,"",RES_hhdet_tes!H143/RES_hhdet_fec!H143)</f>
        <v/>
      </c>
      <c r="I143" s="119" t="str">
        <f>IF(RES_hhdet_tes!I143=0,"",RES_hhdet_tes!I143/RES_hhdet_fec!I143)</f>
        <v/>
      </c>
      <c r="J143" s="119" t="str">
        <f>IF(RES_hhdet_tes!J143=0,"",RES_hhdet_tes!J143/RES_hhdet_fec!J143)</f>
        <v/>
      </c>
      <c r="K143" s="119" t="str">
        <f>IF(RES_hhdet_tes!K143=0,"",RES_hhdet_tes!K143/RES_hhdet_fec!K143)</f>
        <v/>
      </c>
      <c r="L143" s="119" t="str">
        <f>IF(RES_hhdet_tes!L143=0,"",RES_hhdet_tes!L143/RES_hhdet_fec!L143)</f>
        <v/>
      </c>
      <c r="M143" s="119" t="str">
        <f>IF(RES_hhdet_tes!M143=0,"",RES_hhdet_tes!M143/RES_hhdet_fec!M143)</f>
        <v/>
      </c>
      <c r="N143" s="119" t="str">
        <f>IF(RES_hhdet_tes!N143=0,"",RES_hhdet_tes!N143/RES_hhdet_fec!N143)</f>
        <v/>
      </c>
      <c r="O143" s="119" t="str">
        <f>IF(RES_hhdet_tes!O143=0,"",RES_hhdet_tes!O143/RES_hhdet_fec!O143)</f>
        <v/>
      </c>
      <c r="P143" s="119" t="str">
        <f>IF(RES_hhdet_tes!P143=0,"",RES_hhdet_tes!P143/RES_hhdet_fec!P143)</f>
        <v/>
      </c>
      <c r="Q143" s="119" t="str">
        <f>IF(RES_hhdet_tes!Q143=0,"",RES_hhdet_tes!Q143/RES_hhdet_fec!Q143)</f>
        <v/>
      </c>
      <c r="R143" s="119" t="str">
        <f>IF(RES_hhdet_tes!R143=0,"",RES_hhdet_tes!R143/RES_hhdet_fec!R143)</f>
        <v/>
      </c>
      <c r="S143" s="119" t="str">
        <f>IF(RES_hhdet_tes!S143=0,"",RES_hhdet_tes!S143/RES_hhdet_fec!S143)</f>
        <v/>
      </c>
      <c r="T143" s="119" t="str">
        <f>IF(RES_hhdet_tes!T143=0,"",RES_hhdet_tes!T143/RES_hhdet_fec!T143)</f>
        <v/>
      </c>
      <c r="U143" s="119" t="str">
        <f>IF(RES_hhdet_tes!U143=0,"",RES_hhdet_tes!U143/RES_hhdet_fec!U143)</f>
        <v/>
      </c>
      <c r="V143" s="119" t="str">
        <f>IF(RES_hhdet_tes!V143=0,"",RES_hhdet_tes!V143/RES_hhdet_fec!V143)</f>
        <v/>
      </c>
      <c r="W143" s="119" t="str">
        <f>IF(RES_hhdet_tes!W143=0,"",RES_hhdet_tes!W143/RES_hhdet_fec!W143)</f>
        <v/>
      </c>
      <c r="DA143" s="129" t="s">
        <v>2040</v>
      </c>
    </row>
    <row r="144" spans="1:105" ht="12.95" customHeight="1" x14ac:dyDescent="0.25">
      <c r="A144" s="121" t="s">
        <v>57</v>
      </c>
      <c r="B144" s="124" t="str">
        <f>IF(RES_hhdet_tes!B144=0,"",RES_hhdet_tes!B144/RES_hhdet_fec!B144)</f>
        <v/>
      </c>
      <c r="C144" s="124" t="str">
        <f>IF(RES_hhdet_tes!C144=0,"",RES_hhdet_tes!C144/RES_hhdet_fec!C144)</f>
        <v/>
      </c>
      <c r="D144" s="124" t="str">
        <f>IF(RES_hhdet_tes!D144=0,"",RES_hhdet_tes!D144/RES_hhdet_fec!D144)</f>
        <v/>
      </c>
      <c r="E144" s="124" t="str">
        <f>IF(RES_hhdet_tes!E144=0,"",RES_hhdet_tes!E144/RES_hhdet_fec!E144)</f>
        <v/>
      </c>
      <c r="F144" s="124" t="str">
        <f>IF(RES_hhdet_tes!F144=0,"",RES_hhdet_tes!F144/RES_hhdet_fec!F144)</f>
        <v/>
      </c>
      <c r="G144" s="124" t="str">
        <f>IF(RES_hhdet_tes!G144=0,"",RES_hhdet_tes!G144/RES_hhdet_fec!G144)</f>
        <v/>
      </c>
      <c r="H144" s="124" t="str">
        <f>IF(RES_hhdet_tes!H144=0,"",RES_hhdet_tes!H144/RES_hhdet_fec!H144)</f>
        <v/>
      </c>
      <c r="I144" s="124" t="str">
        <f>IF(RES_hhdet_tes!I144=0,"",RES_hhdet_tes!I144/RES_hhdet_fec!I144)</f>
        <v/>
      </c>
      <c r="J144" s="124" t="str">
        <f>IF(RES_hhdet_tes!J144=0,"",RES_hhdet_tes!J144/RES_hhdet_fec!J144)</f>
        <v/>
      </c>
      <c r="K144" s="124" t="str">
        <f>IF(RES_hhdet_tes!K144=0,"",RES_hhdet_tes!K144/RES_hhdet_fec!K144)</f>
        <v/>
      </c>
      <c r="L144" s="124" t="str">
        <f>IF(RES_hhdet_tes!L144=0,"",RES_hhdet_tes!L144/RES_hhdet_fec!L144)</f>
        <v/>
      </c>
      <c r="M144" s="124" t="str">
        <f>IF(RES_hhdet_tes!M144=0,"",RES_hhdet_tes!M144/RES_hhdet_fec!M144)</f>
        <v/>
      </c>
      <c r="N144" s="124" t="str">
        <f>IF(RES_hhdet_tes!N144=0,"",RES_hhdet_tes!N144/RES_hhdet_fec!N144)</f>
        <v/>
      </c>
      <c r="O144" s="124" t="str">
        <f>IF(RES_hhdet_tes!O144=0,"",RES_hhdet_tes!O144/RES_hhdet_fec!O144)</f>
        <v/>
      </c>
      <c r="P144" s="124" t="str">
        <f>IF(RES_hhdet_tes!P144=0,"",RES_hhdet_tes!P144/RES_hhdet_fec!P144)</f>
        <v/>
      </c>
      <c r="Q144" s="124" t="str">
        <f>IF(RES_hhdet_tes!Q144=0,"",RES_hhdet_tes!Q144/RES_hhdet_fec!Q144)</f>
        <v/>
      </c>
      <c r="R144" s="124" t="str">
        <f>IF(RES_hhdet_tes!R144=0,"",RES_hhdet_tes!R144/RES_hhdet_fec!R144)</f>
        <v/>
      </c>
      <c r="S144" s="124" t="str">
        <f>IF(RES_hhdet_tes!S144=0,"",RES_hhdet_tes!S144/RES_hhdet_fec!S144)</f>
        <v/>
      </c>
      <c r="T144" s="124" t="str">
        <f>IF(RES_hhdet_tes!T144=0,"",RES_hhdet_tes!T144/RES_hhdet_fec!T144)</f>
        <v/>
      </c>
      <c r="U144" s="124" t="str">
        <f>IF(RES_hhdet_tes!U144=0,"",RES_hhdet_tes!U144/RES_hhdet_fec!U144)</f>
        <v/>
      </c>
      <c r="V144" s="124" t="str">
        <f>IF(RES_hhdet_tes!V144=0,"",RES_hhdet_tes!V144/RES_hhdet_fec!V144)</f>
        <v/>
      </c>
      <c r="W144" s="124" t="str">
        <f>IF(RES_hhdet_tes!W144=0,"",RES_hhdet_tes!W144/RES_hhdet_fec!W144)</f>
        <v/>
      </c>
      <c r="DA144" s="130" t="s">
        <v>2041</v>
      </c>
    </row>
    <row r="145" spans="1:105" ht="12" customHeight="1" x14ac:dyDescent="0.25">
      <c r="A145" s="97" t="s">
        <v>53</v>
      </c>
      <c r="B145" s="111" t="str">
        <f>IF(RES_hhdet_tes!B145=0,"",RES_hhdet_tes!B145/RES_hhdet_fec!B145)</f>
        <v/>
      </c>
      <c r="C145" s="111" t="str">
        <f>IF(RES_hhdet_tes!C145=0,"",RES_hhdet_tes!C145/RES_hhdet_fec!C145)</f>
        <v/>
      </c>
      <c r="D145" s="111" t="str">
        <f>IF(RES_hhdet_tes!D145=0,"",RES_hhdet_tes!D145/RES_hhdet_fec!D145)</f>
        <v/>
      </c>
      <c r="E145" s="111" t="str">
        <f>IF(RES_hhdet_tes!E145=0,"",RES_hhdet_tes!E145/RES_hhdet_fec!E145)</f>
        <v/>
      </c>
      <c r="F145" s="111" t="str">
        <f>IF(RES_hhdet_tes!F145=0,"",RES_hhdet_tes!F145/RES_hhdet_fec!F145)</f>
        <v/>
      </c>
      <c r="G145" s="111" t="str">
        <f>IF(RES_hhdet_tes!G145=0,"",RES_hhdet_tes!G145/RES_hhdet_fec!G145)</f>
        <v/>
      </c>
      <c r="H145" s="111" t="str">
        <f>IF(RES_hhdet_tes!H145=0,"",RES_hhdet_tes!H145/RES_hhdet_fec!H145)</f>
        <v/>
      </c>
      <c r="I145" s="111" t="str">
        <f>IF(RES_hhdet_tes!I145=0,"",RES_hhdet_tes!I145/RES_hhdet_fec!I145)</f>
        <v/>
      </c>
      <c r="J145" s="111" t="str">
        <f>IF(RES_hhdet_tes!J145=0,"",RES_hhdet_tes!J145/RES_hhdet_fec!J145)</f>
        <v/>
      </c>
      <c r="K145" s="111" t="str">
        <f>IF(RES_hhdet_tes!K145=0,"",RES_hhdet_tes!K145/RES_hhdet_fec!K145)</f>
        <v/>
      </c>
      <c r="L145" s="111" t="str">
        <f>IF(RES_hhdet_tes!L145=0,"",RES_hhdet_tes!L145/RES_hhdet_fec!L145)</f>
        <v/>
      </c>
      <c r="M145" s="111" t="str">
        <f>IF(RES_hhdet_tes!M145=0,"",RES_hhdet_tes!M145/RES_hhdet_fec!M145)</f>
        <v/>
      </c>
      <c r="N145" s="111" t="str">
        <f>IF(RES_hhdet_tes!N145=0,"",RES_hhdet_tes!N145/RES_hhdet_fec!N145)</f>
        <v/>
      </c>
      <c r="O145" s="111" t="str">
        <f>IF(RES_hhdet_tes!O145=0,"",RES_hhdet_tes!O145/RES_hhdet_fec!O145)</f>
        <v/>
      </c>
      <c r="P145" s="111" t="str">
        <f>IF(RES_hhdet_tes!P145=0,"",RES_hhdet_tes!P145/RES_hhdet_fec!P145)</f>
        <v/>
      </c>
      <c r="Q145" s="111" t="str">
        <f>IF(RES_hhdet_tes!Q145=0,"",RES_hhdet_tes!Q145/RES_hhdet_fec!Q145)</f>
        <v/>
      </c>
      <c r="R145" s="111" t="str">
        <f>IF(RES_hhdet_tes!R145=0,"",RES_hhdet_tes!R145/RES_hhdet_fec!R145)</f>
        <v/>
      </c>
      <c r="S145" s="111" t="str">
        <f>IF(RES_hhdet_tes!S145=0,"",RES_hhdet_tes!S145/RES_hhdet_fec!S145)</f>
        <v/>
      </c>
      <c r="T145" s="111" t="str">
        <f>IF(RES_hhdet_tes!T145=0,"",RES_hhdet_tes!T145/RES_hhdet_fec!T145)</f>
        <v/>
      </c>
      <c r="U145" s="111" t="str">
        <f>IF(RES_hhdet_tes!U145=0,"",RES_hhdet_tes!U145/RES_hhdet_fec!U145)</f>
        <v/>
      </c>
      <c r="V145" s="111" t="str">
        <f>IF(RES_hhdet_tes!V145=0,"",RES_hhdet_tes!V145/RES_hhdet_fec!V145)</f>
        <v/>
      </c>
      <c r="W145" s="111" t="str">
        <f>IF(RES_hhdet_tes!W145=0,"",RES_hhdet_tes!W145/RES_hhdet_fec!W145)</f>
        <v/>
      </c>
      <c r="DA145" s="63" t="s">
        <v>2042</v>
      </c>
    </row>
    <row r="146" spans="1:105" ht="12.95" customHeight="1" x14ac:dyDescent="0.25">
      <c r="A146" s="121" t="s">
        <v>92</v>
      </c>
      <c r="B146" s="124" t="str">
        <f>IF(RES_hhdet_tes!B146=0,"",RES_hhdet_tes!B146/RES_hhdet_fec!B146)</f>
        <v/>
      </c>
      <c r="C146" s="124" t="str">
        <f>IF(RES_hhdet_tes!C146=0,"",RES_hhdet_tes!C146/RES_hhdet_fec!C146)</f>
        <v/>
      </c>
      <c r="D146" s="124" t="str">
        <f>IF(RES_hhdet_tes!D146=0,"",RES_hhdet_tes!D146/RES_hhdet_fec!D146)</f>
        <v/>
      </c>
      <c r="E146" s="124" t="str">
        <f>IF(RES_hhdet_tes!E146=0,"",RES_hhdet_tes!E146/RES_hhdet_fec!E146)</f>
        <v/>
      </c>
      <c r="F146" s="124" t="str">
        <f>IF(RES_hhdet_tes!F146=0,"",RES_hhdet_tes!F146/RES_hhdet_fec!F146)</f>
        <v/>
      </c>
      <c r="G146" s="124" t="str">
        <f>IF(RES_hhdet_tes!G146=0,"",RES_hhdet_tes!G146/RES_hhdet_fec!G146)</f>
        <v/>
      </c>
      <c r="H146" s="124" t="str">
        <f>IF(RES_hhdet_tes!H146=0,"",RES_hhdet_tes!H146/RES_hhdet_fec!H146)</f>
        <v/>
      </c>
      <c r="I146" s="124" t="str">
        <f>IF(RES_hhdet_tes!I146=0,"",RES_hhdet_tes!I146/RES_hhdet_fec!I146)</f>
        <v/>
      </c>
      <c r="J146" s="124" t="str">
        <f>IF(RES_hhdet_tes!J146=0,"",RES_hhdet_tes!J146/RES_hhdet_fec!J146)</f>
        <v/>
      </c>
      <c r="K146" s="124" t="str">
        <f>IF(RES_hhdet_tes!K146=0,"",RES_hhdet_tes!K146/RES_hhdet_fec!K146)</f>
        <v/>
      </c>
      <c r="L146" s="124" t="str">
        <f>IF(RES_hhdet_tes!L146=0,"",RES_hhdet_tes!L146/RES_hhdet_fec!L146)</f>
        <v/>
      </c>
      <c r="M146" s="124" t="str">
        <f>IF(RES_hhdet_tes!M146=0,"",RES_hhdet_tes!M146/RES_hhdet_fec!M146)</f>
        <v/>
      </c>
      <c r="N146" s="124" t="str">
        <f>IF(RES_hhdet_tes!N146=0,"",RES_hhdet_tes!N146/RES_hhdet_fec!N146)</f>
        <v/>
      </c>
      <c r="O146" s="124" t="str">
        <f>IF(RES_hhdet_tes!O146=0,"",RES_hhdet_tes!O146/RES_hhdet_fec!O146)</f>
        <v/>
      </c>
      <c r="P146" s="124" t="str">
        <f>IF(RES_hhdet_tes!P146=0,"",RES_hhdet_tes!P146/RES_hhdet_fec!P146)</f>
        <v/>
      </c>
      <c r="Q146" s="124" t="str">
        <f>IF(RES_hhdet_tes!Q146=0,"",RES_hhdet_tes!Q146/RES_hhdet_fec!Q146)</f>
        <v/>
      </c>
      <c r="R146" s="124" t="str">
        <f>IF(RES_hhdet_tes!R146=0,"",RES_hhdet_tes!R146/RES_hhdet_fec!R146)</f>
        <v/>
      </c>
      <c r="S146" s="124" t="str">
        <f>IF(RES_hhdet_tes!S146=0,"",RES_hhdet_tes!S146/RES_hhdet_fec!S146)</f>
        <v/>
      </c>
      <c r="T146" s="124" t="str">
        <f>IF(RES_hhdet_tes!T146=0,"",RES_hhdet_tes!T146/RES_hhdet_fec!T146)</f>
        <v/>
      </c>
      <c r="U146" s="124" t="str">
        <f>IF(RES_hhdet_tes!U146=0,"",RES_hhdet_tes!U146/RES_hhdet_fec!U146)</f>
        <v/>
      </c>
      <c r="V146" s="124" t="str">
        <f>IF(RES_hhdet_tes!V146=0,"",RES_hhdet_tes!V146/RES_hhdet_fec!V146)</f>
        <v/>
      </c>
      <c r="W146" s="124" t="str">
        <f>IF(RES_hhdet_tes!W146=0,"",RES_hhdet_tes!W146/RES_hhdet_fec!W146)</f>
        <v/>
      </c>
      <c r="DA146" s="130" t="s">
        <v>2043</v>
      </c>
    </row>
    <row r="147" spans="1:105" ht="12" customHeight="1" x14ac:dyDescent="0.25">
      <c r="A147" s="97" t="s">
        <v>53</v>
      </c>
      <c r="B147" s="111" t="str">
        <f>IF(RES_hhdet_tes!B147=0,"",RES_hhdet_tes!B147/RES_hhdet_fec!B147)</f>
        <v/>
      </c>
      <c r="C147" s="111" t="str">
        <f>IF(RES_hhdet_tes!C147=0,"",RES_hhdet_tes!C147/RES_hhdet_fec!C147)</f>
        <v/>
      </c>
      <c r="D147" s="111" t="str">
        <f>IF(RES_hhdet_tes!D147=0,"",RES_hhdet_tes!D147/RES_hhdet_fec!D147)</f>
        <v/>
      </c>
      <c r="E147" s="111" t="str">
        <f>IF(RES_hhdet_tes!E147=0,"",RES_hhdet_tes!E147/RES_hhdet_fec!E147)</f>
        <v/>
      </c>
      <c r="F147" s="111" t="str">
        <f>IF(RES_hhdet_tes!F147=0,"",RES_hhdet_tes!F147/RES_hhdet_fec!F147)</f>
        <v/>
      </c>
      <c r="G147" s="111" t="str">
        <f>IF(RES_hhdet_tes!G147=0,"",RES_hhdet_tes!G147/RES_hhdet_fec!G147)</f>
        <v/>
      </c>
      <c r="H147" s="111" t="str">
        <f>IF(RES_hhdet_tes!H147=0,"",RES_hhdet_tes!H147/RES_hhdet_fec!H147)</f>
        <v/>
      </c>
      <c r="I147" s="111" t="str">
        <f>IF(RES_hhdet_tes!I147=0,"",RES_hhdet_tes!I147/RES_hhdet_fec!I147)</f>
        <v/>
      </c>
      <c r="J147" s="111" t="str">
        <f>IF(RES_hhdet_tes!J147=0,"",RES_hhdet_tes!J147/RES_hhdet_fec!J147)</f>
        <v/>
      </c>
      <c r="K147" s="111" t="str">
        <f>IF(RES_hhdet_tes!K147=0,"",RES_hhdet_tes!K147/RES_hhdet_fec!K147)</f>
        <v/>
      </c>
      <c r="L147" s="111" t="str">
        <f>IF(RES_hhdet_tes!L147=0,"",RES_hhdet_tes!L147/RES_hhdet_fec!L147)</f>
        <v/>
      </c>
      <c r="M147" s="111" t="str">
        <f>IF(RES_hhdet_tes!M147=0,"",RES_hhdet_tes!M147/RES_hhdet_fec!M147)</f>
        <v/>
      </c>
      <c r="N147" s="111" t="str">
        <f>IF(RES_hhdet_tes!N147=0,"",RES_hhdet_tes!N147/RES_hhdet_fec!N147)</f>
        <v/>
      </c>
      <c r="O147" s="111" t="str">
        <f>IF(RES_hhdet_tes!O147=0,"",RES_hhdet_tes!O147/RES_hhdet_fec!O147)</f>
        <v/>
      </c>
      <c r="P147" s="111" t="str">
        <f>IF(RES_hhdet_tes!P147=0,"",RES_hhdet_tes!P147/RES_hhdet_fec!P147)</f>
        <v/>
      </c>
      <c r="Q147" s="111" t="str">
        <f>IF(RES_hhdet_tes!Q147=0,"",RES_hhdet_tes!Q147/RES_hhdet_fec!Q147)</f>
        <v/>
      </c>
      <c r="R147" s="111" t="str">
        <f>IF(RES_hhdet_tes!R147=0,"",RES_hhdet_tes!R147/RES_hhdet_fec!R147)</f>
        <v/>
      </c>
      <c r="S147" s="111" t="str">
        <f>IF(RES_hhdet_tes!S147=0,"",RES_hhdet_tes!S147/RES_hhdet_fec!S147)</f>
        <v/>
      </c>
      <c r="T147" s="111" t="str">
        <f>IF(RES_hhdet_tes!T147=0,"",RES_hhdet_tes!T147/RES_hhdet_fec!T147)</f>
        <v/>
      </c>
      <c r="U147" s="111" t="str">
        <f>IF(RES_hhdet_tes!U147=0,"",RES_hhdet_tes!U147/RES_hhdet_fec!U147)</f>
        <v/>
      </c>
      <c r="V147" s="111" t="str">
        <f>IF(RES_hhdet_tes!V147=0,"",RES_hhdet_tes!V147/RES_hhdet_fec!V147)</f>
        <v/>
      </c>
      <c r="W147" s="111" t="str">
        <f>IF(RES_hhdet_tes!W147=0,"",RES_hhdet_tes!W147/RES_hhdet_fec!W147)</f>
        <v/>
      </c>
      <c r="DA147" s="63" t="s">
        <v>2044</v>
      </c>
    </row>
    <row r="148" spans="1:105" ht="12" customHeight="1" x14ac:dyDescent="0.25">
      <c r="A148" s="121" t="s">
        <v>55</v>
      </c>
      <c r="B148" s="124" t="str">
        <f>IF(RES_hhdet_tes!B148=0,"",RES_hhdet_tes!B148/RES_hhdet_fec!B148)</f>
        <v/>
      </c>
      <c r="C148" s="124" t="str">
        <f>IF(RES_hhdet_tes!C148=0,"",RES_hhdet_tes!C148/RES_hhdet_fec!C148)</f>
        <v/>
      </c>
      <c r="D148" s="124" t="str">
        <f>IF(RES_hhdet_tes!D148=0,"",RES_hhdet_tes!D148/RES_hhdet_fec!D148)</f>
        <v/>
      </c>
      <c r="E148" s="124" t="str">
        <f>IF(RES_hhdet_tes!E148=0,"",RES_hhdet_tes!E148/RES_hhdet_fec!E148)</f>
        <v/>
      </c>
      <c r="F148" s="124" t="str">
        <f>IF(RES_hhdet_tes!F148=0,"",RES_hhdet_tes!F148/RES_hhdet_fec!F148)</f>
        <v/>
      </c>
      <c r="G148" s="124" t="str">
        <f>IF(RES_hhdet_tes!G148=0,"",RES_hhdet_tes!G148/RES_hhdet_fec!G148)</f>
        <v/>
      </c>
      <c r="H148" s="124" t="str">
        <f>IF(RES_hhdet_tes!H148=0,"",RES_hhdet_tes!H148/RES_hhdet_fec!H148)</f>
        <v/>
      </c>
      <c r="I148" s="124" t="str">
        <f>IF(RES_hhdet_tes!I148=0,"",RES_hhdet_tes!I148/RES_hhdet_fec!I148)</f>
        <v/>
      </c>
      <c r="J148" s="124" t="str">
        <f>IF(RES_hhdet_tes!J148=0,"",RES_hhdet_tes!J148/RES_hhdet_fec!J148)</f>
        <v/>
      </c>
      <c r="K148" s="124" t="str">
        <f>IF(RES_hhdet_tes!K148=0,"",RES_hhdet_tes!K148/RES_hhdet_fec!K148)</f>
        <v/>
      </c>
      <c r="L148" s="124" t="str">
        <f>IF(RES_hhdet_tes!L148=0,"",RES_hhdet_tes!L148/RES_hhdet_fec!L148)</f>
        <v/>
      </c>
      <c r="M148" s="124" t="str">
        <f>IF(RES_hhdet_tes!M148=0,"",RES_hhdet_tes!M148/RES_hhdet_fec!M148)</f>
        <v/>
      </c>
      <c r="N148" s="124" t="str">
        <f>IF(RES_hhdet_tes!N148=0,"",RES_hhdet_tes!N148/RES_hhdet_fec!N148)</f>
        <v/>
      </c>
      <c r="O148" s="124" t="str">
        <f>IF(RES_hhdet_tes!O148=0,"",RES_hhdet_tes!O148/RES_hhdet_fec!O148)</f>
        <v/>
      </c>
      <c r="P148" s="124" t="str">
        <f>IF(RES_hhdet_tes!P148=0,"",RES_hhdet_tes!P148/RES_hhdet_fec!P148)</f>
        <v/>
      </c>
      <c r="Q148" s="124" t="str">
        <f>IF(RES_hhdet_tes!Q148=0,"",RES_hhdet_tes!Q148/RES_hhdet_fec!Q148)</f>
        <v/>
      </c>
      <c r="R148" s="124" t="str">
        <f>IF(RES_hhdet_tes!R148=0,"",RES_hhdet_tes!R148/RES_hhdet_fec!R148)</f>
        <v/>
      </c>
      <c r="S148" s="124" t="str">
        <f>IF(RES_hhdet_tes!S148=0,"",RES_hhdet_tes!S148/RES_hhdet_fec!S148)</f>
        <v/>
      </c>
      <c r="T148" s="124" t="str">
        <f>IF(RES_hhdet_tes!T148=0,"",RES_hhdet_tes!T148/RES_hhdet_fec!T148)</f>
        <v/>
      </c>
      <c r="U148" s="124" t="str">
        <f>IF(RES_hhdet_tes!U148=0,"",RES_hhdet_tes!U148/RES_hhdet_fec!U148)</f>
        <v/>
      </c>
      <c r="V148" s="124" t="str">
        <f>IF(RES_hhdet_tes!V148=0,"",RES_hhdet_tes!V148/RES_hhdet_fec!V148)</f>
        <v/>
      </c>
      <c r="W148" s="124" t="str">
        <f>IF(RES_hhdet_tes!W148=0,"",RES_hhdet_tes!W148/RES_hhdet_fec!W148)</f>
        <v/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 t="str">
        <f>IF(RES_hhdet_tes!B153=0,"",RES_hhdet_tes!B153/RES_hhdet_fec!B153)</f>
        <v/>
      </c>
      <c r="C153" s="112" t="str">
        <f>IF(RES_hhdet_tes!C153=0,"",RES_hhdet_tes!C153/RES_hhdet_fec!C153)</f>
        <v/>
      </c>
      <c r="D153" s="112" t="str">
        <f>IF(RES_hhdet_tes!D153=0,"",RES_hhdet_tes!D153/RES_hhdet_fec!D153)</f>
        <v/>
      </c>
      <c r="E153" s="112" t="str">
        <f>IF(RES_hhdet_tes!E153=0,"",RES_hhdet_tes!E153/RES_hhdet_fec!E153)</f>
        <v/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 t="str">
        <f>IF(RES_hhdet_tes!H153=0,"",RES_hhdet_tes!H153/RES_hhdet_fec!H153)</f>
        <v/>
      </c>
      <c r="I153" s="112" t="str">
        <f>IF(RES_hhdet_tes!I153=0,"",RES_hhdet_tes!I153/RES_hhdet_fec!I153)</f>
        <v/>
      </c>
      <c r="J153" s="112" t="str">
        <f>IF(RES_hhdet_tes!J153=0,"",RES_hhdet_tes!J153/RES_hhdet_fec!J153)</f>
        <v/>
      </c>
      <c r="K153" s="112" t="str">
        <f>IF(RES_hhdet_tes!K153=0,"",RES_hhdet_tes!K153/RES_hhdet_fec!K153)</f>
        <v/>
      </c>
      <c r="L153" s="112" t="str">
        <f>IF(RES_hhdet_tes!L153=0,"",RES_hhdet_tes!L153/RES_hhdet_fec!L153)</f>
        <v/>
      </c>
      <c r="M153" s="112" t="str">
        <f>IF(RES_hhdet_tes!M153=0,"",RES_hhdet_tes!M153/RES_hhdet_fec!M153)</f>
        <v/>
      </c>
      <c r="N153" s="112" t="str">
        <f>IF(RES_hhdet_tes!N153=0,"",RES_hhdet_tes!N153/RES_hhdet_fec!N153)</f>
        <v/>
      </c>
      <c r="O153" s="112" t="str">
        <f>IF(RES_hhdet_tes!O153=0,"",RES_hhdet_tes!O153/RES_hhdet_fec!O153)</f>
        <v/>
      </c>
      <c r="P153" s="112" t="str">
        <f>IF(RES_hhdet_tes!P153=0,"",RES_hhdet_tes!P153/RES_hhdet_fec!P153)</f>
        <v/>
      </c>
      <c r="Q153" s="112" t="str">
        <f>IF(RES_hhdet_tes!Q153=0,"",RES_hhdet_tes!Q153/RES_hhdet_fec!Q153)</f>
        <v/>
      </c>
      <c r="R153" s="112" t="str">
        <f>IF(RES_hhdet_tes!R153=0,"",RES_hhdet_tes!R153/RES_hhdet_fec!R153)</f>
        <v/>
      </c>
      <c r="S153" s="112" t="str">
        <f>IF(RES_hhdet_tes!S153=0,"",RES_hhdet_tes!S153/RES_hhdet_fec!S153)</f>
        <v/>
      </c>
      <c r="T153" s="112" t="str">
        <f>IF(RES_hhdet_tes!T153=0,"",RES_hhdet_tes!T153/RES_hhdet_fec!T153)</f>
        <v/>
      </c>
      <c r="U153" s="112" t="str">
        <f>IF(RES_hhdet_tes!U153=0,"",RES_hhdet_tes!U153/RES_hhdet_fec!U153)</f>
        <v/>
      </c>
      <c r="V153" s="112" t="str">
        <f>IF(RES_hhdet_tes!V153=0,"",RES_hhdet_tes!V153/RES_hhdet_fec!V153)</f>
        <v/>
      </c>
      <c r="W153" s="112" t="str">
        <f>IF(RES_hhdet_tes!W153=0,"",RES_hhdet_tes!W153/RES_hhdet_fec!W153)</f>
        <v/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 t="str">
        <f>IF(RES_hhdet_tes!L154=0,"",RES_hhdet_tes!L154/RES_hhdet_fec!L154)</f>
        <v/>
      </c>
      <c r="M154" s="113" t="str">
        <f>IF(RES_hhdet_tes!M154=0,"",RES_hhdet_tes!M154/RES_hhdet_fec!M154)</f>
        <v/>
      </c>
      <c r="N154" s="113" t="str">
        <f>IF(RES_hhdet_tes!N154=0,"",RES_hhdet_tes!N154/RES_hhdet_fec!N154)</f>
        <v/>
      </c>
      <c r="O154" s="113" t="str">
        <f>IF(RES_hhdet_tes!O154=0,"",RES_hhdet_tes!O154/RES_hhdet_fec!O154)</f>
        <v/>
      </c>
      <c r="P154" s="113" t="str">
        <f>IF(RES_hhdet_tes!P154=0,"",RES_hhdet_tes!P154/RES_hhdet_fec!P154)</f>
        <v/>
      </c>
      <c r="Q154" s="113" t="str">
        <f>IF(RES_hhdet_tes!Q154=0,"",RES_hhdet_tes!Q154/RES_hhdet_fec!Q154)</f>
        <v/>
      </c>
      <c r="R154" s="113" t="str">
        <f>IF(RES_hhdet_tes!R154=0,"",RES_hhdet_tes!R154/RES_hhdet_fec!R154)</f>
        <v/>
      </c>
      <c r="S154" s="113" t="str">
        <f>IF(RES_hhdet_tes!S154=0,"",RES_hhdet_tes!S154/RES_hhdet_fec!S154)</f>
        <v/>
      </c>
      <c r="T154" s="113" t="str">
        <f>IF(RES_hhdet_tes!T154=0,"",RES_hhdet_tes!T154/RES_hhdet_fec!T154)</f>
        <v/>
      </c>
      <c r="U154" s="113" t="str">
        <f>IF(RES_hhdet_tes!U154=0,"",RES_hhdet_tes!U154/RES_hhdet_fec!U154)</f>
        <v/>
      </c>
      <c r="V154" s="113" t="str">
        <f>IF(RES_hhdet_tes!V154=0,"",RES_hhdet_tes!V154/RES_hhdet_fec!V154)</f>
        <v/>
      </c>
      <c r="W154" s="113" t="str">
        <f>IF(RES_hhdet_tes!W154=0,"",RES_hhdet_tes!W154/RES_hhdet_fec!W154)</f>
        <v/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 t="str">
        <f>IF(RES_hhdet_tes!L155=0,"",RES_hhdet_tes!L155/RES_hhdet_fec!L155)</f>
        <v/>
      </c>
      <c r="M155" s="111" t="str">
        <f>IF(RES_hhdet_tes!M155=0,"",RES_hhdet_tes!M155/RES_hhdet_fec!M155)</f>
        <v/>
      </c>
      <c r="N155" s="111" t="str">
        <f>IF(RES_hhdet_tes!N155=0,"",RES_hhdet_tes!N155/RES_hhdet_fec!N155)</f>
        <v/>
      </c>
      <c r="O155" s="111" t="str">
        <f>IF(RES_hhdet_tes!O155=0,"",RES_hhdet_tes!O155/RES_hhdet_fec!O155)</f>
        <v/>
      </c>
      <c r="P155" s="111" t="str">
        <f>IF(RES_hhdet_tes!P155=0,"",RES_hhdet_tes!P155/RES_hhdet_fec!P155)</f>
        <v/>
      </c>
      <c r="Q155" s="111" t="str">
        <f>IF(RES_hhdet_tes!Q155=0,"",RES_hhdet_tes!Q155/RES_hhdet_fec!Q155)</f>
        <v/>
      </c>
      <c r="R155" s="111" t="str">
        <f>IF(RES_hhdet_tes!R155=0,"",RES_hhdet_tes!R155/RES_hhdet_fec!R155)</f>
        <v/>
      </c>
      <c r="S155" s="111" t="str">
        <f>IF(RES_hhdet_tes!S155=0,"",RES_hhdet_tes!S155/RES_hhdet_fec!S155)</f>
        <v/>
      </c>
      <c r="T155" s="111" t="str">
        <f>IF(RES_hhdet_tes!T155=0,"",RES_hhdet_tes!T155/RES_hhdet_fec!T155)</f>
        <v/>
      </c>
      <c r="U155" s="111" t="str">
        <f>IF(RES_hhdet_tes!U155=0,"",RES_hhdet_tes!U155/RES_hhdet_fec!U155)</f>
        <v/>
      </c>
      <c r="V155" s="111" t="str">
        <f>IF(RES_hhdet_tes!V155=0,"",RES_hhdet_tes!V155/RES_hhdet_fec!V155)</f>
        <v/>
      </c>
      <c r="W155" s="111" t="str">
        <f>IF(RES_hhdet_tes!W155=0,"",RES_hhdet_tes!W155/RES_hhdet_fec!W155)</f>
        <v/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 t="str">
        <f>IF(RES_hhdet_tes!L156=0,"",RES_hhdet_tes!L156/RES_hhdet_fec!L156)</f>
        <v/>
      </c>
      <c r="M156" s="111" t="str">
        <f>IF(RES_hhdet_tes!M156=0,"",RES_hhdet_tes!M156/RES_hhdet_fec!M156)</f>
        <v/>
      </c>
      <c r="N156" s="111" t="str">
        <f>IF(RES_hhdet_tes!N156=0,"",RES_hhdet_tes!N156/RES_hhdet_fec!N156)</f>
        <v/>
      </c>
      <c r="O156" s="111" t="str">
        <f>IF(RES_hhdet_tes!O156=0,"",RES_hhdet_tes!O156/RES_hhdet_fec!O156)</f>
        <v/>
      </c>
      <c r="P156" s="111" t="str">
        <f>IF(RES_hhdet_tes!P156=0,"",RES_hhdet_tes!P156/RES_hhdet_fec!P156)</f>
        <v/>
      </c>
      <c r="Q156" s="111" t="str">
        <f>IF(RES_hhdet_tes!Q156=0,"",RES_hhdet_tes!Q156/RES_hhdet_fec!Q156)</f>
        <v/>
      </c>
      <c r="R156" s="111" t="str">
        <f>IF(RES_hhdet_tes!R156=0,"",RES_hhdet_tes!R156/RES_hhdet_fec!R156)</f>
        <v/>
      </c>
      <c r="S156" s="111" t="str">
        <f>IF(RES_hhdet_tes!S156=0,"",RES_hhdet_tes!S156/RES_hhdet_fec!S156)</f>
        <v/>
      </c>
      <c r="T156" s="111" t="str">
        <f>IF(RES_hhdet_tes!T156=0,"",RES_hhdet_tes!T156/RES_hhdet_fec!T156)</f>
        <v/>
      </c>
      <c r="U156" s="111" t="str">
        <f>IF(RES_hhdet_tes!U156=0,"",RES_hhdet_tes!U156/RES_hhdet_fec!U156)</f>
        <v/>
      </c>
      <c r="V156" s="111" t="str">
        <f>IF(RES_hhdet_tes!V156=0,"",RES_hhdet_tes!V156/RES_hhdet_fec!V156)</f>
        <v/>
      </c>
      <c r="W156" s="111" t="str">
        <f>IF(RES_hhdet_tes!W156=0,"",RES_hhdet_tes!W156/RES_hhdet_fec!W156)</f>
        <v/>
      </c>
      <c r="DA156" s="63" t="s">
        <v>2053</v>
      </c>
    </row>
    <row r="157" spans="1:105" ht="12" customHeight="1" x14ac:dyDescent="0.25">
      <c r="A157" s="121" t="s">
        <v>54</v>
      </c>
      <c r="B157" s="124" t="str">
        <f>IF(RES_hhdet_tes!B157=0,"",RES_hhdet_tes!B157/RES_hhdet_fec!B157)</f>
        <v/>
      </c>
      <c r="C157" s="124" t="str">
        <f>IF(RES_hhdet_tes!C157=0,"",RES_hhdet_tes!C157/RES_hhdet_fec!C157)</f>
        <v/>
      </c>
      <c r="D157" s="124" t="str">
        <f>IF(RES_hhdet_tes!D157=0,"",RES_hhdet_tes!D157/RES_hhdet_fec!D157)</f>
        <v/>
      </c>
      <c r="E157" s="124" t="str">
        <f>IF(RES_hhdet_tes!E157=0,"",RES_hhdet_tes!E157/RES_hhdet_fec!E157)</f>
        <v/>
      </c>
      <c r="F157" s="124" t="str">
        <f>IF(RES_hhdet_tes!F157=0,"",RES_hhdet_tes!F157/RES_hhdet_fec!F157)</f>
        <v/>
      </c>
      <c r="G157" s="124" t="str">
        <f>IF(RES_hhdet_tes!G157=0,"",RES_hhdet_tes!G157/RES_hhdet_fec!G157)</f>
        <v/>
      </c>
      <c r="H157" s="124" t="str">
        <f>IF(RES_hhdet_tes!H157=0,"",RES_hhdet_tes!H157/RES_hhdet_fec!H157)</f>
        <v/>
      </c>
      <c r="I157" s="124" t="str">
        <f>IF(RES_hhdet_tes!I157=0,"",RES_hhdet_tes!I157/RES_hhdet_fec!I157)</f>
        <v/>
      </c>
      <c r="J157" s="124" t="str">
        <f>IF(RES_hhdet_tes!J157=0,"",RES_hhdet_tes!J157/RES_hhdet_fec!J157)</f>
        <v/>
      </c>
      <c r="K157" s="124" t="str">
        <f>IF(RES_hhdet_tes!K157=0,"",RES_hhdet_tes!K157/RES_hhdet_fec!K157)</f>
        <v/>
      </c>
      <c r="L157" s="124" t="str">
        <f>IF(RES_hhdet_tes!L157=0,"",RES_hhdet_tes!L157/RES_hhdet_fec!L157)</f>
        <v/>
      </c>
      <c r="M157" s="124" t="str">
        <f>IF(RES_hhdet_tes!M157=0,"",RES_hhdet_tes!M157/RES_hhdet_fec!M157)</f>
        <v/>
      </c>
      <c r="N157" s="124" t="str">
        <f>IF(RES_hhdet_tes!N157=0,"",RES_hhdet_tes!N157/RES_hhdet_fec!N157)</f>
        <v/>
      </c>
      <c r="O157" s="124" t="str">
        <f>IF(RES_hhdet_tes!O157=0,"",RES_hhdet_tes!O157/RES_hhdet_fec!O157)</f>
        <v/>
      </c>
      <c r="P157" s="124" t="str">
        <f>IF(RES_hhdet_tes!P157=0,"",RES_hhdet_tes!P157/RES_hhdet_fec!P157)</f>
        <v/>
      </c>
      <c r="Q157" s="124" t="str">
        <f>IF(RES_hhdet_tes!Q157=0,"",RES_hhdet_tes!Q157/RES_hhdet_fec!Q157)</f>
        <v/>
      </c>
      <c r="R157" s="124" t="str">
        <f>IF(RES_hhdet_tes!R157=0,"",RES_hhdet_tes!R157/RES_hhdet_fec!R157)</f>
        <v/>
      </c>
      <c r="S157" s="124" t="str">
        <f>IF(RES_hhdet_tes!S157=0,"",RES_hhdet_tes!S157/RES_hhdet_fec!S157)</f>
        <v/>
      </c>
      <c r="T157" s="124" t="str">
        <f>IF(RES_hhdet_tes!T157=0,"",RES_hhdet_tes!T157/RES_hhdet_fec!T157)</f>
        <v/>
      </c>
      <c r="U157" s="124" t="str">
        <f>IF(RES_hhdet_tes!U157=0,"",RES_hhdet_tes!U157/RES_hhdet_fec!U157)</f>
        <v/>
      </c>
      <c r="V157" s="124" t="str">
        <f>IF(RES_hhdet_tes!V157=0,"",RES_hhdet_tes!V157/RES_hhdet_fec!V157)</f>
        <v/>
      </c>
      <c r="W157" s="124" t="str">
        <f>IF(RES_hhdet_tes!W157=0,"",RES_hhdet_tes!W157/RES_hhdet_fec!W157)</f>
        <v/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DA158" s="63" t="s">
        <v>2055</v>
      </c>
    </row>
    <row r="159" spans="1:105" ht="12" customHeight="1" x14ac:dyDescent="0.25">
      <c r="A159" s="109" t="s">
        <v>120</v>
      </c>
      <c r="B159" s="45" t="str">
        <f>IF(RES_hhdet_tes!B159=0,"",RES_hhdet_tes!B159/RES_hhdet_fec!B159)</f>
        <v/>
      </c>
      <c r="C159" s="45" t="str">
        <f>IF(RES_hhdet_tes!C159=0,"",RES_hhdet_tes!C159/RES_hhdet_fec!C159)</f>
        <v/>
      </c>
      <c r="D159" s="45" t="str">
        <f>IF(RES_hhdet_tes!D159=0,"",RES_hhdet_tes!D159/RES_hhdet_fec!D159)</f>
        <v/>
      </c>
      <c r="E159" s="45" t="str">
        <f>IF(RES_hhdet_tes!E159=0,"",RES_hhdet_tes!E159/RES_hhdet_fec!E159)</f>
        <v/>
      </c>
      <c r="F159" s="45" t="str">
        <f>IF(RES_hhdet_tes!F159=0,"",RES_hhdet_tes!F159/RES_hhdet_fec!F159)</f>
        <v/>
      </c>
      <c r="G159" s="45" t="str">
        <f>IF(RES_hhdet_tes!G159=0,"",RES_hhdet_tes!G159/RES_hhdet_fec!G159)</f>
        <v/>
      </c>
      <c r="H159" s="45" t="str">
        <f>IF(RES_hhdet_tes!H159=0,"",RES_hhdet_tes!H159/RES_hhdet_fec!H159)</f>
        <v/>
      </c>
      <c r="I159" s="45" t="str">
        <f>IF(RES_hhdet_tes!I159=0,"",RES_hhdet_tes!I159/RES_hhdet_fec!I159)</f>
        <v/>
      </c>
      <c r="J159" s="45" t="str">
        <f>IF(RES_hhdet_tes!J159=0,"",RES_hhdet_tes!J159/RES_hhdet_fec!J159)</f>
        <v/>
      </c>
      <c r="K159" s="45" t="str">
        <f>IF(RES_hhdet_tes!K159=0,"",RES_hhdet_tes!K159/RES_hhdet_fec!K159)</f>
        <v/>
      </c>
      <c r="L159" s="45" t="str">
        <f>IF(RES_hhdet_tes!L159=0,"",RES_hhdet_tes!L159/RES_hhdet_fec!L159)</f>
        <v/>
      </c>
      <c r="M159" s="45" t="str">
        <f>IF(RES_hhdet_tes!M159=0,"",RES_hhdet_tes!M159/RES_hhdet_fec!M159)</f>
        <v/>
      </c>
      <c r="N159" s="45" t="str">
        <f>IF(RES_hhdet_tes!N159=0,"",RES_hhdet_tes!N159/RES_hhdet_fec!N159)</f>
        <v/>
      </c>
      <c r="O159" s="45" t="str">
        <f>IF(RES_hhdet_tes!O159=0,"",RES_hhdet_tes!O159/RES_hhdet_fec!O159)</f>
        <v/>
      </c>
      <c r="P159" s="45" t="str">
        <f>IF(RES_hhdet_tes!P159=0,"",RES_hhdet_tes!P159/RES_hhdet_fec!P159)</f>
        <v/>
      </c>
      <c r="Q159" s="45" t="str">
        <f>IF(RES_hhdet_tes!Q159=0,"",RES_hhdet_tes!Q159/RES_hhdet_fec!Q159)</f>
        <v/>
      </c>
      <c r="R159" s="45" t="str">
        <f>IF(RES_hhdet_tes!R159=0,"",RES_hhdet_tes!R159/RES_hhdet_fec!R159)</f>
        <v/>
      </c>
      <c r="S159" s="45" t="str">
        <f>IF(RES_hhdet_tes!S159=0,"",RES_hhdet_tes!S159/RES_hhdet_fec!S159)</f>
        <v/>
      </c>
      <c r="T159" s="45" t="str">
        <f>IF(RES_hhdet_tes!T159=0,"",RES_hhdet_tes!T159/RES_hhdet_fec!T159)</f>
        <v/>
      </c>
      <c r="U159" s="45" t="str">
        <f>IF(RES_hhdet_tes!U159=0,"",RES_hhdet_tes!U159/RES_hhdet_fec!U159)</f>
        <v/>
      </c>
      <c r="V159" s="45" t="str">
        <f>IF(RES_hhdet_tes!V159=0,"",RES_hhdet_tes!V159/RES_hhdet_fec!V159)</f>
        <v/>
      </c>
      <c r="W159" s="45" t="str">
        <f>IF(RES_hhdet_tes!W159=0,"",RES_hhdet_tes!W159/RES_hhdet_fec!W159)</f>
        <v/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0.60649386067858047</v>
      </c>
      <c r="C161" s="119">
        <f>IF(RES_hhdet_tes!C161=0,"",RES_hhdet_tes!C161/RES_hhdet_fec!C161)</f>
        <v>0.60853220146723808</v>
      </c>
      <c r="D161" s="119">
        <f>IF(RES_hhdet_tes!D161=0,"",RES_hhdet_tes!D161/RES_hhdet_fec!D161)</f>
        <v>0.60720770185271788</v>
      </c>
      <c r="E161" s="119">
        <f>IF(RES_hhdet_tes!E161=0,"",RES_hhdet_tes!E161/RES_hhdet_fec!E161)</f>
        <v>0.6082784725241609</v>
      </c>
      <c r="F161" s="119">
        <f>IF(RES_hhdet_tes!F161=0,"",RES_hhdet_tes!F161/RES_hhdet_fec!F161)</f>
        <v>0.60860883466416205</v>
      </c>
      <c r="G161" s="119">
        <f>IF(RES_hhdet_tes!G161=0,"",RES_hhdet_tes!G161/RES_hhdet_fec!G161)</f>
        <v>0.6091071687687255</v>
      </c>
      <c r="H161" s="119">
        <f>IF(RES_hhdet_tes!H161=0,"",RES_hhdet_tes!H161/RES_hhdet_fec!H161)</f>
        <v>0.61358808677043231</v>
      </c>
      <c r="I161" s="119">
        <f>IF(RES_hhdet_tes!I161=0,"",RES_hhdet_tes!I161/RES_hhdet_fec!I161)</f>
        <v>0.62616530346816779</v>
      </c>
      <c r="J161" s="119">
        <f>IF(RES_hhdet_tes!J161=0,"",RES_hhdet_tes!J161/RES_hhdet_fec!J161)</f>
        <v>0.63232481534635643</v>
      </c>
      <c r="K161" s="119">
        <f>IF(RES_hhdet_tes!K161=0,"",RES_hhdet_tes!K161/RES_hhdet_fec!K161)</f>
        <v>0.63977052596012174</v>
      </c>
      <c r="L161" s="119">
        <f>IF(RES_hhdet_tes!L161=0,"",RES_hhdet_tes!L161/RES_hhdet_fec!L161)</f>
        <v>0.65299932395968929</v>
      </c>
      <c r="M161" s="119">
        <f>IF(RES_hhdet_tes!M161=0,"",RES_hhdet_tes!M161/RES_hhdet_fec!M161)</f>
        <v>0.65914603408658679</v>
      </c>
      <c r="N161" s="119">
        <f>IF(RES_hhdet_tes!N161=0,"",RES_hhdet_tes!N161/RES_hhdet_fec!N161)</f>
        <v>0.68916125040264631</v>
      </c>
      <c r="O161" s="119">
        <f>IF(RES_hhdet_tes!O161=0,"",RES_hhdet_tes!O161/RES_hhdet_fec!O161)</f>
        <v>0.68233305414730006</v>
      </c>
      <c r="P161" s="119">
        <f>IF(RES_hhdet_tes!P161=0,"",RES_hhdet_tes!P161/RES_hhdet_fec!P161)</f>
        <v>0.6827962317489944</v>
      </c>
      <c r="Q161" s="119">
        <f>IF(RES_hhdet_tes!Q161=0,"",RES_hhdet_tes!Q161/RES_hhdet_fec!Q161)</f>
        <v>0.6945676044134742</v>
      </c>
      <c r="R161" s="119">
        <f>IF(RES_hhdet_tes!R161=0,"",RES_hhdet_tes!R161/RES_hhdet_fec!R161)</f>
        <v>0.69462853121799406</v>
      </c>
      <c r="S161" s="119">
        <f>IF(RES_hhdet_tes!S161=0,"",RES_hhdet_tes!S161/RES_hhdet_fec!S161)</f>
        <v>0.69798601935768012</v>
      </c>
      <c r="T161" s="119">
        <f>IF(RES_hhdet_tes!T161=0,"",RES_hhdet_tes!T161/RES_hhdet_fec!T161)</f>
        <v>0.70750248224123125</v>
      </c>
      <c r="U161" s="119">
        <f>IF(RES_hhdet_tes!U161=0,"",RES_hhdet_tes!U161/RES_hhdet_fec!U161)</f>
        <v>0.72436606008619464</v>
      </c>
      <c r="V161" s="119">
        <f>IF(RES_hhdet_tes!V161=0,"",RES_hhdet_tes!V161/RES_hhdet_fec!V161)</f>
        <v>0.73966191806384118</v>
      </c>
      <c r="W161" s="119">
        <f>IF(RES_hhdet_tes!W161=0,"",RES_hhdet_tes!W161/RES_hhdet_fec!W161)</f>
        <v>0.75649783833397388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0.60200726243193925</v>
      </c>
      <c r="C162" s="124">
        <f>IF(RES_hhdet_tes!C162=0,"",RES_hhdet_tes!C162/RES_hhdet_fec!C162)</f>
        <v>0.60273652001085942</v>
      </c>
      <c r="D162" s="124">
        <f>IF(RES_hhdet_tes!D162=0,"",RES_hhdet_tes!D162/RES_hhdet_fec!D162)</f>
        <v>0.60288533768023733</v>
      </c>
      <c r="E162" s="124">
        <f>IF(RES_hhdet_tes!E162=0,"",RES_hhdet_tes!E162/RES_hhdet_fec!E162)</f>
        <v>0.60297100872894094</v>
      </c>
      <c r="F162" s="124">
        <f>IF(RES_hhdet_tes!F162=0,"",RES_hhdet_tes!F162/RES_hhdet_fec!F162)</f>
        <v>0.60302118834095109</v>
      </c>
      <c r="G162" s="124">
        <f>IF(RES_hhdet_tes!G162=0,"",RES_hhdet_tes!G162/RES_hhdet_fec!G162)</f>
        <v>0.60303191342243034</v>
      </c>
      <c r="H162" s="124">
        <f>IF(RES_hhdet_tes!H162=0,"",RES_hhdet_tes!H162/RES_hhdet_fec!H162)</f>
        <v>0.60658272583027573</v>
      </c>
      <c r="I162" s="124">
        <f>IF(RES_hhdet_tes!I162=0,"",RES_hhdet_tes!I162/RES_hhdet_fec!I162)</f>
        <v>0.61505570928154174</v>
      </c>
      <c r="J162" s="124">
        <f>IF(RES_hhdet_tes!J162=0,"",RES_hhdet_tes!J162/RES_hhdet_fec!J162)</f>
        <v>0.62617723194749164</v>
      </c>
      <c r="K162" s="124">
        <f>IF(RES_hhdet_tes!K162=0,"",RES_hhdet_tes!K162/RES_hhdet_fec!K162)</f>
        <v>0.6365221220732461</v>
      </c>
      <c r="L162" s="124">
        <f>IF(RES_hhdet_tes!L162=0,"",RES_hhdet_tes!L162/RES_hhdet_fec!L162)</f>
        <v>0.64621353270881632</v>
      </c>
      <c r="M162" s="124">
        <f>IF(RES_hhdet_tes!M162=0,"",RES_hhdet_tes!M162/RES_hhdet_fec!M162)</f>
        <v>0.65595649667619038</v>
      </c>
      <c r="N162" s="124">
        <f>IF(RES_hhdet_tes!N162=0,"",RES_hhdet_tes!N162/RES_hhdet_fec!N162)</f>
        <v>0.66697237778776908</v>
      </c>
      <c r="O162" s="124">
        <f>IF(RES_hhdet_tes!O162=0,"",RES_hhdet_tes!O162/RES_hhdet_fec!O162)</f>
        <v>0.67743517804922482</v>
      </c>
      <c r="P162" s="124">
        <f>IF(RES_hhdet_tes!P162=0,"",RES_hhdet_tes!P162/RES_hhdet_fec!P162)</f>
        <v>0.67776824540677949</v>
      </c>
      <c r="Q162" s="124">
        <f>IF(RES_hhdet_tes!Q162=0,"",RES_hhdet_tes!Q162/RES_hhdet_fec!Q162)</f>
        <v>0.67818674342519425</v>
      </c>
      <c r="R162" s="124">
        <f>IF(RES_hhdet_tes!R162=0,"",RES_hhdet_tes!R162/RES_hhdet_fec!R162)</f>
        <v>0.67849930948495196</v>
      </c>
      <c r="S162" s="124">
        <f>IF(RES_hhdet_tes!S162=0,"",RES_hhdet_tes!S162/RES_hhdet_fec!S162)</f>
        <v>0.67902564537990162</v>
      </c>
      <c r="T162" s="124">
        <f>IF(RES_hhdet_tes!T162=0,"",RES_hhdet_tes!T162/RES_hhdet_fec!T162)</f>
        <v>0.68421807699149828</v>
      </c>
      <c r="U162" s="124">
        <f>IF(RES_hhdet_tes!U162=0,"",RES_hhdet_tes!U162/RES_hhdet_fec!U162)</f>
        <v>0.6941360386443387</v>
      </c>
      <c r="V162" s="124">
        <f>IF(RES_hhdet_tes!V162=0,"",RES_hhdet_tes!V162/RES_hhdet_fec!V162)</f>
        <v>0.70480065106175849</v>
      </c>
      <c r="W162" s="124">
        <f>IF(RES_hhdet_tes!W162=0,"",RES_hhdet_tes!W162/RES_hhdet_fec!W162)</f>
        <v>0.72074002621425814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0.60200726243193925</v>
      </c>
      <c r="C163" s="45">
        <f>IF(RES_hhdet_tes!C163=0,"",RES_hhdet_tes!C163/RES_hhdet_fec!C163)</f>
        <v>0.60273652001085942</v>
      </c>
      <c r="D163" s="45">
        <f>IF(RES_hhdet_tes!D163=0,"",RES_hhdet_tes!D163/RES_hhdet_fec!D163)</f>
        <v>0.60288533768023733</v>
      </c>
      <c r="E163" s="45">
        <f>IF(RES_hhdet_tes!E163=0,"",RES_hhdet_tes!E163/RES_hhdet_fec!E163)</f>
        <v>0.60297100872894094</v>
      </c>
      <c r="F163" s="45">
        <f>IF(RES_hhdet_tes!F163=0,"",RES_hhdet_tes!F163/RES_hhdet_fec!F163)</f>
        <v>0.60302118834095109</v>
      </c>
      <c r="G163" s="45">
        <f>IF(RES_hhdet_tes!G163=0,"",RES_hhdet_tes!G163/RES_hhdet_fec!G163)</f>
        <v>0.60303191342243034</v>
      </c>
      <c r="H163" s="45">
        <f>IF(RES_hhdet_tes!H163=0,"",RES_hhdet_tes!H163/RES_hhdet_fec!H163)</f>
        <v>0.60658272583027573</v>
      </c>
      <c r="I163" s="45">
        <f>IF(RES_hhdet_tes!I163=0,"",RES_hhdet_tes!I163/RES_hhdet_fec!I163)</f>
        <v>0.61505570928154174</v>
      </c>
      <c r="J163" s="45">
        <f>IF(RES_hhdet_tes!J163=0,"",RES_hhdet_tes!J163/RES_hhdet_fec!J163)</f>
        <v>0.62617723194749164</v>
      </c>
      <c r="K163" s="45">
        <f>IF(RES_hhdet_tes!K163=0,"",RES_hhdet_tes!K163/RES_hhdet_fec!K163)</f>
        <v>0.6365221220732461</v>
      </c>
      <c r="L163" s="45">
        <f>IF(RES_hhdet_tes!L163=0,"",RES_hhdet_tes!L163/RES_hhdet_fec!L163)</f>
        <v>0.64621353270881632</v>
      </c>
      <c r="M163" s="45">
        <f>IF(RES_hhdet_tes!M163=0,"",RES_hhdet_tes!M163/RES_hhdet_fec!M163)</f>
        <v>0.65595649667619038</v>
      </c>
      <c r="N163" s="45">
        <f>IF(RES_hhdet_tes!N163=0,"",RES_hhdet_tes!N163/RES_hhdet_fec!N163)</f>
        <v>0.66697237778776908</v>
      </c>
      <c r="O163" s="45">
        <f>IF(RES_hhdet_tes!O163=0,"",RES_hhdet_tes!O163/RES_hhdet_fec!O163)</f>
        <v>0.67743517804922482</v>
      </c>
      <c r="P163" s="45">
        <f>IF(RES_hhdet_tes!P163=0,"",RES_hhdet_tes!P163/RES_hhdet_fec!P163)</f>
        <v>0.67776824540677949</v>
      </c>
      <c r="Q163" s="45">
        <f>IF(RES_hhdet_tes!Q163=0,"",RES_hhdet_tes!Q163/RES_hhdet_fec!Q163)</f>
        <v>0.67818674342519425</v>
      </c>
      <c r="R163" s="45">
        <f>IF(RES_hhdet_tes!R163=0,"",RES_hhdet_tes!R163/RES_hhdet_fec!R163)</f>
        <v>0.67849930948495196</v>
      </c>
      <c r="S163" s="45">
        <f>IF(RES_hhdet_tes!S163=0,"",RES_hhdet_tes!S163/RES_hhdet_fec!S163)</f>
        <v>0.67902564537990162</v>
      </c>
      <c r="T163" s="45">
        <f>IF(RES_hhdet_tes!T163=0,"",RES_hhdet_tes!T163/RES_hhdet_fec!T163)</f>
        <v>0.68421807699149828</v>
      </c>
      <c r="U163" s="45">
        <f>IF(RES_hhdet_tes!U163=0,"",RES_hhdet_tes!U163/RES_hhdet_fec!U163)</f>
        <v>0.6941360386443387</v>
      </c>
      <c r="V163" s="45">
        <f>IF(RES_hhdet_tes!V163=0,"",RES_hhdet_tes!V163/RES_hhdet_fec!V163)</f>
        <v>0.70480065106175849</v>
      </c>
      <c r="W163" s="45">
        <f>IF(RES_hhdet_tes!W163=0,"",RES_hhdet_tes!W163/RES_hhdet_fec!W163)</f>
        <v>0.72074002621425814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1.6278268451584426</v>
      </c>
      <c r="C164" s="124">
        <f>IF(RES_hhdet_tes!C164=0,"",RES_hhdet_tes!C164/RES_hhdet_fec!C164)</f>
        <v>1.7107362341984018</v>
      </c>
      <c r="D164" s="124">
        <f>IF(RES_hhdet_tes!D164=0,"",RES_hhdet_tes!D164/RES_hhdet_fec!D164)</f>
        <v>1.7999654004749515</v>
      </c>
      <c r="E164" s="124">
        <f>IF(RES_hhdet_tes!E164=0,"",RES_hhdet_tes!E164/RES_hhdet_fec!E164)</f>
        <v>1.8388066102340495</v>
      </c>
      <c r="F164" s="124">
        <f>IF(RES_hhdet_tes!F164=0,"",RES_hhdet_tes!F164/RES_hhdet_fec!F164)</f>
        <v>1.8796603891066241</v>
      </c>
      <c r="G164" s="124">
        <f>IF(RES_hhdet_tes!G164=0,"",RES_hhdet_tes!G164/RES_hhdet_fec!G164)</f>
        <v>1.9386159672147931</v>
      </c>
      <c r="H164" s="124">
        <f>IF(RES_hhdet_tes!H164=0,"",RES_hhdet_tes!H164/RES_hhdet_fec!H164)</f>
        <v>2.0831643725237594</v>
      </c>
      <c r="I164" s="124">
        <f>IF(RES_hhdet_tes!I164=0,"",RES_hhdet_tes!I164/RES_hhdet_fec!I164)</f>
        <v>2.2733642712656428</v>
      </c>
      <c r="J164" s="124">
        <f>IF(RES_hhdet_tes!J164=0,"",RES_hhdet_tes!J164/RES_hhdet_fec!J164)</f>
        <v>2.4065741818020649</v>
      </c>
      <c r="K164" s="124">
        <f>IF(RES_hhdet_tes!K164=0,"",RES_hhdet_tes!K164/RES_hhdet_fec!K164)</f>
        <v>2.5227773794874278</v>
      </c>
      <c r="L164" s="124">
        <f>IF(RES_hhdet_tes!L164=0,"",RES_hhdet_tes!L164/RES_hhdet_fec!L164)</f>
        <v>2.6014462662223941</v>
      </c>
      <c r="M164" s="124">
        <f>IF(RES_hhdet_tes!M164=0,"",RES_hhdet_tes!M164/RES_hhdet_fec!M164)</f>
        <v>2.644329671359702</v>
      </c>
      <c r="N164" s="124">
        <f>IF(RES_hhdet_tes!N164=0,"",RES_hhdet_tes!N164/RES_hhdet_fec!N164)</f>
        <v>2.6965104974349079</v>
      </c>
      <c r="O164" s="124">
        <f>IF(RES_hhdet_tes!O164=0,"",RES_hhdet_tes!O164/RES_hhdet_fec!O164)</f>
        <v>2.7350311243574796</v>
      </c>
      <c r="P164" s="124">
        <f>IF(RES_hhdet_tes!P164=0,"",RES_hhdet_tes!P164/RES_hhdet_fec!P164)</f>
        <v>2.7829738961697403</v>
      </c>
      <c r="Q164" s="124">
        <f>IF(RES_hhdet_tes!Q164=0,"",RES_hhdet_tes!Q164/RES_hhdet_fec!Q164)</f>
        <v>2.8096895969707534</v>
      </c>
      <c r="R164" s="124">
        <f>IF(RES_hhdet_tes!R164=0,"",RES_hhdet_tes!R164/RES_hhdet_fec!R164)</f>
        <v>2.8472706400248828</v>
      </c>
      <c r="S164" s="124">
        <f>IF(RES_hhdet_tes!S164=0,"",RES_hhdet_tes!S164/RES_hhdet_fec!S164)</f>
        <v>2.9779672717314756</v>
      </c>
      <c r="T164" s="124">
        <f>IF(RES_hhdet_tes!T164=0,"",RES_hhdet_tes!T164/RES_hhdet_fec!T164)</f>
        <v>3.171069618870114</v>
      </c>
      <c r="U164" s="124">
        <f>IF(RES_hhdet_tes!U164=0,"",RES_hhdet_tes!U164/RES_hhdet_fec!U164)</f>
        <v>3.31075673118456</v>
      </c>
      <c r="V164" s="124">
        <f>IF(RES_hhdet_tes!V164=0,"",RES_hhdet_tes!V164/RES_hhdet_fec!V164)</f>
        <v>3.4065606039074448</v>
      </c>
      <c r="W164" s="124">
        <f>IF(RES_hhdet_tes!W164=0,"",RES_hhdet_tes!W164/RES_hhdet_fec!W164)</f>
        <v>3.4546905738079778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1.6278268451584426</v>
      </c>
      <c r="C165" s="111">
        <f>IF(RES_hhdet_tes!C165=0,"",RES_hhdet_tes!C165/RES_hhdet_fec!C165)</f>
        <v>1.7107362341984018</v>
      </c>
      <c r="D165" s="111">
        <f>IF(RES_hhdet_tes!D165=0,"",RES_hhdet_tes!D165/RES_hhdet_fec!D165)</f>
        <v>1.7999654004749515</v>
      </c>
      <c r="E165" s="111">
        <f>IF(RES_hhdet_tes!E165=0,"",RES_hhdet_tes!E165/RES_hhdet_fec!E165)</f>
        <v>1.8388066102340495</v>
      </c>
      <c r="F165" s="111">
        <f>IF(RES_hhdet_tes!F165=0,"",RES_hhdet_tes!F165/RES_hhdet_fec!F165)</f>
        <v>1.8796603891066241</v>
      </c>
      <c r="G165" s="111">
        <f>IF(RES_hhdet_tes!G165=0,"",RES_hhdet_tes!G165/RES_hhdet_fec!G165)</f>
        <v>1.9386159672147931</v>
      </c>
      <c r="H165" s="111">
        <f>IF(RES_hhdet_tes!H165=0,"",RES_hhdet_tes!H165/RES_hhdet_fec!H165)</f>
        <v>2.0831643725237594</v>
      </c>
      <c r="I165" s="111">
        <f>IF(RES_hhdet_tes!I165=0,"",RES_hhdet_tes!I165/RES_hhdet_fec!I165)</f>
        <v>2.2733642712656428</v>
      </c>
      <c r="J165" s="111">
        <f>IF(RES_hhdet_tes!J165=0,"",RES_hhdet_tes!J165/RES_hhdet_fec!J165)</f>
        <v>2.4065741818020649</v>
      </c>
      <c r="K165" s="111">
        <f>IF(RES_hhdet_tes!K165=0,"",RES_hhdet_tes!K165/RES_hhdet_fec!K165)</f>
        <v>2.5227773794874278</v>
      </c>
      <c r="L165" s="111">
        <f>IF(RES_hhdet_tes!L165=0,"",RES_hhdet_tes!L165/RES_hhdet_fec!L165)</f>
        <v>2.6014462662223941</v>
      </c>
      <c r="M165" s="111">
        <f>IF(RES_hhdet_tes!M165=0,"",RES_hhdet_tes!M165/RES_hhdet_fec!M165)</f>
        <v>2.644329671359702</v>
      </c>
      <c r="N165" s="111">
        <f>IF(RES_hhdet_tes!N165=0,"",RES_hhdet_tes!N165/RES_hhdet_fec!N165)</f>
        <v>2.6965104974349079</v>
      </c>
      <c r="O165" s="111">
        <f>IF(RES_hhdet_tes!O165=0,"",RES_hhdet_tes!O165/RES_hhdet_fec!O165)</f>
        <v>2.7350311243574796</v>
      </c>
      <c r="P165" s="111">
        <f>IF(RES_hhdet_tes!P165=0,"",RES_hhdet_tes!P165/RES_hhdet_fec!P165)</f>
        <v>2.7829738961697403</v>
      </c>
      <c r="Q165" s="111">
        <f>IF(RES_hhdet_tes!Q165=0,"",RES_hhdet_tes!Q165/RES_hhdet_fec!Q165)</f>
        <v>2.8096895969707534</v>
      </c>
      <c r="R165" s="111">
        <f>IF(RES_hhdet_tes!R165=0,"",RES_hhdet_tes!R165/RES_hhdet_fec!R165)</f>
        <v>2.8472706400248828</v>
      </c>
      <c r="S165" s="111">
        <f>IF(RES_hhdet_tes!S165=0,"",RES_hhdet_tes!S165/RES_hhdet_fec!S165)</f>
        <v>2.9779672717314756</v>
      </c>
      <c r="T165" s="111">
        <f>IF(RES_hhdet_tes!T165=0,"",RES_hhdet_tes!T165/RES_hhdet_fec!T165)</f>
        <v>3.171069618870114</v>
      </c>
      <c r="U165" s="111">
        <f>IF(RES_hhdet_tes!U165=0,"",RES_hhdet_tes!U165/RES_hhdet_fec!U165)</f>
        <v>3.31075673118456</v>
      </c>
      <c r="V165" s="111">
        <f>IF(RES_hhdet_tes!V165=0,"",RES_hhdet_tes!V165/RES_hhdet_fec!V165)</f>
        <v>3.4065606039074448</v>
      </c>
      <c r="W165" s="111">
        <f>IF(RES_hhdet_tes!W165=0,"",RES_hhdet_tes!W165/RES_hhdet_fec!W165)</f>
        <v>3.4546905738079778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0.553459696958851</v>
      </c>
      <c r="C166" s="124">
        <f>IF(RES_hhdet_tes!C166=0,"",RES_hhdet_tes!C166/RES_hhdet_fec!C166)</f>
        <v>0.55550592008037603</v>
      </c>
      <c r="D166" s="124">
        <f>IF(RES_hhdet_tes!D166=0,"",RES_hhdet_tes!D166/RES_hhdet_fec!D166)</f>
        <v>0.55774902984835362</v>
      </c>
      <c r="E166" s="124">
        <f>IF(RES_hhdet_tes!E166=0,"",RES_hhdet_tes!E166/RES_hhdet_fec!E166)</f>
        <v>0.55951823363913655</v>
      </c>
      <c r="F166" s="124">
        <f>IF(RES_hhdet_tes!F166=0,"",RES_hhdet_tes!F166/RES_hhdet_fec!F166)</f>
        <v>0.5623740122360108</v>
      </c>
      <c r="G166" s="124">
        <f>IF(RES_hhdet_tes!G166=0,"",RES_hhdet_tes!G166/RES_hhdet_fec!G166)</f>
        <v>0.56838428435110144</v>
      </c>
      <c r="H166" s="124">
        <f>IF(RES_hhdet_tes!H166=0,"",RES_hhdet_tes!H166/RES_hhdet_fec!H166)</f>
        <v>0.57609847994188745</v>
      </c>
      <c r="I166" s="124">
        <f>IF(RES_hhdet_tes!I166=0,"",RES_hhdet_tes!I166/RES_hhdet_fec!I166)</f>
        <v>0.58005971975452497</v>
      </c>
      <c r="J166" s="124">
        <f>IF(RES_hhdet_tes!J166=0,"",RES_hhdet_tes!J166/RES_hhdet_fec!J166)</f>
        <v>0.58176055878455168</v>
      </c>
      <c r="K166" s="124">
        <f>IF(RES_hhdet_tes!K166=0,"",RES_hhdet_tes!K166/RES_hhdet_fec!K166)</f>
        <v>0.58366736644309358</v>
      </c>
      <c r="L166" s="124">
        <f>IF(RES_hhdet_tes!L166=0,"",RES_hhdet_tes!L166/RES_hhdet_fec!L166)</f>
        <v>0.59443276643493992</v>
      </c>
      <c r="M166" s="124">
        <f>IF(RES_hhdet_tes!M166=0,"",RES_hhdet_tes!M166/RES_hhdet_fec!M166)</f>
        <v>0.59822012805497848</v>
      </c>
      <c r="N166" s="124">
        <f>IF(RES_hhdet_tes!N166=0,"",RES_hhdet_tes!N166/RES_hhdet_fec!N166)</f>
        <v>0.60300066023752219</v>
      </c>
      <c r="O166" s="124">
        <f>IF(RES_hhdet_tes!O166=0,"",RES_hhdet_tes!O166/RES_hhdet_fec!O166)</f>
        <v>0.61012528395289478</v>
      </c>
      <c r="P166" s="124">
        <f>IF(RES_hhdet_tes!P166=0,"",RES_hhdet_tes!P166/RES_hhdet_fec!P166)</f>
        <v>0.61634215665226011</v>
      </c>
      <c r="Q166" s="124">
        <f>IF(RES_hhdet_tes!Q166=0,"",RES_hhdet_tes!Q166/RES_hhdet_fec!Q166)</f>
        <v>0.62510242513957948</v>
      </c>
      <c r="R166" s="124">
        <f>IF(RES_hhdet_tes!R166=0,"",RES_hhdet_tes!R166/RES_hhdet_fec!R166)</f>
        <v>0.63650398279380005</v>
      </c>
      <c r="S166" s="124">
        <f>IF(RES_hhdet_tes!S166=0,"",RES_hhdet_tes!S166/RES_hhdet_fec!S166)</f>
        <v>0.64864040525322841</v>
      </c>
      <c r="T166" s="124">
        <f>IF(RES_hhdet_tes!T166=0,"",RES_hhdet_tes!T166/RES_hhdet_fec!T166)</f>
        <v>0.66125086569243563</v>
      </c>
      <c r="U166" s="124">
        <f>IF(RES_hhdet_tes!U166=0,"",RES_hhdet_tes!U166/RES_hhdet_fec!U166)</f>
        <v>0.67566039889644713</v>
      </c>
      <c r="V166" s="124">
        <f>IF(RES_hhdet_tes!V166=0,"",RES_hhdet_tes!V166/RES_hhdet_fec!V166)</f>
        <v>0.68772493460377671</v>
      </c>
      <c r="W166" s="124">
        <f>IF(RES_hhdet_tes!W166=0,"",RES_hhdet_tes!W166/RES_hhdet_fec!W166)</f>
        <v>0.6983755731939042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0.49443746075323897</v>
      </c>
      <c r="C167" s="111">
        <f>IF(RES_hhdet_tes!C167=0,"",RES_hhdet_tes!C167/RES_hhdet_fec!C167)</f>
        <v>0.49577028683171942</v>
      </c>
      <c r="D167" s="111">
        <f>IF(RES_hhdet_tes!D167=0,"",RES_hhdet_tes!D167/RES_hhdet_fec!D167)</f>
        <v>0.49691726711193535</v>
      </c>
      <c r="E167" s="111">
        <f>IF(RES_hhdet_tes!E167=0,"",RES_hhdet_tes!E167/RES_hhdet_fec!E167)</f>
        <v>0.49820232251684038</v>
      </c>
      <c r="F167" s="111">
        <f>IF(RES_hhdet_tes!F167=0,"",RES_hhdet_tes!F167/RES_hhdet_fec!F167)</f>
        <v>0.5005611551591469</v>
      </c>
      <c r="G167" s="111">
        <f>IF(RES_hhdet_tes!G167=0,"",RES_hhdet_tes!G167/RES_hhdet_fec!G167)</f>
        <v>0.50649045043825958</v>
      </c>
      <c r="H167" s="111">
        <f>IF(RES_hhdet_tes!H167=0,"",RES_hhdet_tes!H167/RES_hhdet_fec!H167)</f>
        <v>0.51491339761945776</v>
      </c>
      <c r="I167" s="111">
        <f>IF(RES_hhdet_tes!I167=0,"",RES_hhdet_tes!I167/RES_hhdet_fec!I167)</f>
        <v>0.51926629521125045</v>
      </c>
      <c r="J167" s="111">
        <f>IF(RES_hhdet_tes!J167=0,"",RES_hhdet_tes!J167/RES_hhdet_fec!J167)</f>
        <v>0.52081145830594577</v>
      </c>
      <c r="K167" s="111">
        <f>IF(RES_hhdet_tes!K167=0,"",RES_hhdet_tes!K167/RES_hhdet_fec!K167)</f>
        <v>0.52308400698382995</v>
      </c>
      <c r="L167" s="111">
        <f>IF(RES_hhdet_tes!L167=0,"",RES_hhdet_tes!L167/RES_hhdet_fec!L167)</f>
        <v>0.52534489780365623</v>
      </c>
      <c r="M167" s="111">
        <f>IF(RES_hhdet_tes!M167=0,"",RES_hhdet_tes!M167/RES_hhdet_fec!M167)</f>
        <v>0.52923263634609485</v>
      </c>
      <c r="N167" s="111">
        <f>IF(RES_hhdet_tes!N167=0,"",RES_hhdet_tes!N167/RES_hhdet_fec!N167)</f>
        <v>0.53520013055018301</v>
      </c>
      <c r="O167" s="111">
        <f>IF(RES_hhdet_tes!O167=0,"",RES_hhdet_tes!O167/RES_hhdet_fec!O167)</f>
        <v>0.54513320288162725</v>
      </c>
      <c r="P167" s="111">
        <f>IF(RES_hhdet_tes!P167=0,"",RES_hhdet_tes!P167/RES_hhdet_fec!P167)</f>
        <v>0.55241340774204306</v>
      </c>
      <c r="Q167" s="111">
        <f>IF(RES_hhdet_tes!Q167=0,"",RES_hhdet_tes!Q167/RES_hhdet_fec!Q167)</f>
        <v>0.55864396532569194</v>
      </c>
      <c r="R167" s="111">
        <f>IF(RES_hhdet_tes!R167=0,"",RES_hhdet_tes!R167/RES_hhdet_fec!R167)</f>
        <v>0.56752808840096802</v>
      </c>
      <c r="S167" s="111">
        <f>IF(RES_hhdet_tes!S167=0,"",RES_hhdet_tes!S167/RES_hhdet_fec!S167)</f>
        <v>0.58405800381421369</v>
      </c>
      <c r="T167" s="111">
        <f>IF(RES_hhdet_tes!T167=0,"",RES_hhdet_tes!T167/RES_hhdet_fec!T167)</f>
        <v>0.61131512948504907</v>
      </c>
      <c r="U167" s="111">
        <f>IF(RES_hhdet_tes!U167=0,"",RES_hhdet_tes!U167/RES_hhdet_fec!U167)</f>
        <v>0.64738872531801739</v>
      </c>
      <c r="V167" s="111">
        <f>IF(RES_hhdet_tes!V167=0,"",RES_hhdet_tes!V167/RES_hhdet_fec!V167)</f>
        <v>0.67658999138579412</v>
      </c>
      <c r="W167" s="111">
        <f>IF(RES_hhdet_tes!W167=0,"",RES_hhdet_tes!W167/RES_hhdet_fec!W167)</f>
        <v>0.69701840241498658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>
        <f>IF(RES_hhdet_tes!L168=0,"",RES_hhdet_tes!L168/RES_hhdet_fec!L168)</f>
        <v>0.77197770130833199</v>
      </c>
      <c r="M168" s="111">
        <f>IF(RES_hhdet_tes!M168=0,"",RES_hhdet_tes!M168/RES_hhdet_fec!M168)</f>
        <v>0.77588837217484008</v>
      </c>
      <c r="N168" s="111">
        <f>IF(RES_hhdet_tes!N168=0,"",RES_hhdet_tes!N168/RES_hhdet_fec!N168)</f>
        <v>0.78643200243574385</v>
      </c>
      <c r="O168" s="111">
        <f>IF(RES_hhdet_tes!O168=0,"",RES_hhdet_tes!O168/RES_hhdet_fec!O168)</f>
        <v>0.77952569536148641</v>
      </c>
      <c r="P168" s="111">
        <f>IF(RES_hhdet_tes!P168=0,"",RES_hhdet_tes!P168/RES_hhdet_fec!P168)</f>
        <v>0.77474749887520633</v>
      </c>
      <c r="Q168" s="111">
        <f>IF(RES_hhdet_tes!Q168=0,"",RES_hhdet_tes!Q168/RES_hhdet_fec!Q168)</f>
        <v>0.79000527276339971</v>
      </c>
      <c r="R168" s="111">
        <f>IF(RES_hhdet_tes!R168=0,"",RES_hhdet_tes!R168/RES_hhdet_fec!R168)</f>
        <v>0.77968179274122029</v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>
        <f>IF(RES_hhdet_tes!L169=0,"",RES_hhdet_tes!L169/RES_hhdet_fec!L169)</f>
        <v>0.53642977375797329</v>
      </c>
      <c r="M169" s="112">
        <f>IF(RES_hhdet_tes!M169=0,"",RES_hhdet_tes!M169/RES_hhdet_fec!M169)</f>
        <v>0.53642977375797329</v>
      </c>
      <c r="N169" s="112">
        <f>IF(RES_hhdet_tes!N169=0,"",RES_hhdet_tes!N169/RES_hhdet_fec!N169)</f>
        <v>0.53642977375797329</v>
      </c>
      <c r="O169" s="112">
        <f>IF(RES_hhdet_tes!O169=0,"",RES_hhdet_tes!O169/RES_hhdet_fec!O169)</f>
        <v>0.53642977375797329</v>
      </c>
      <c r="P169" s="112">
        <f>IF(RES_hhdet_tes!P169=0,"",RES_hhdet_tes!P169/RES_hhdet_fec!P169)</f>
        <v>0.53642977375797329</v>
      </c>
      <c r="Q169" s="112">
        <f>IF(RES_hhdet_tes!Q169=0,"",RES_hhdet_tes!Q169/RES_hhdet_fec!Q169)</f>
        <v>0.53642977375797329</v>
      </c>
      <c r="R169" s="112">
        <f>IF(RES_hhdet_tes!R169=0,"",RES_hhdet_tes!R169/RES_hhdet_fec!R169)</f>
        <v>0.53642977375797329</v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0.5539327715599075</v>
      </c>
      <c r="C171" s="112">
        <f>IF(RES_hhdet_tes!C171=0,"",RES_hhdet_tes!C171/RES_hhdet_fec!C171)</f>
        <v>0.55602341469899075</v>
      </c>
      <c r="D171" s="112">
        <f>IF(RES_hhdet_tes!D171=0,"",RES_hhdet_tes!D171/RES_hhdet_fec!D171)</f>
        <v>0.55817292073420977</v>
      </c>
      <c r="E171" s="112">
        <f>IF(RES_hhdet_tes!E171=0,"",RES_hhdet_tes!E171/RES_hhdet_fec!E171)</f>
        <v>0.55996178620403003</v>
      </c>
      <c r="F171" s="112">
        <f>IF(RES_hhdet_tes!F171=0,"",RES_hhdet_tes!F171/RES_hhdet_fec!F171)</f>
        <v>0.56282628003449964</v>
      </c>
      <c r="G171" s="112">
        <f>IF(RES_hhdet_tes!G171=0,"",RES_hhdet_tes!G171/RES_hhdet_fec!G171)</f>
        <v>0.56880906685803667</v>
      </c>
      <c r="H171" s="112">
        <f>IF(RES_hhdet_tes!H171=0,"",RES_hhdet_tes!H171/RES_hhdet_fec!H171)</f>
        <v>0.57650275834254205</v>
      </c>
      <c r="I171" s="112">
        <f>IF(RES_hhdet_tes!I171=0,"",RES_hhdet_tes!I171/RES_hhdet_fec!I171)</f>
        <v>0.58044841018779947</v>
      </c>
      <c r="J171" s="112">
        <f>IF(RES_hhdet_tes!J171=0,"",RES_hhdet_tes!J171/RES_hhdet_fec!J171)</f>
        <v>0.58209515132666068</v>
      </c>
      <c r="K171" s="112">
        <f>IF(RES_hhdet_tes!K171=0,"",RES_hhdet_tes!K171/RES_hhdet_fec!K171)</f>
        <v>0.58398593160167933</v>
      </c>
      <c r="L171" s="112">
        <f>IF(RES_hhdet_tes!L171=0,"",RES_hhdet_tes!L171/RES_hhdet_fec!L171)</f>
        <v>0.58532159036982911</v>
      </c>
      <c r="M171" s="112">
        <f>IF(RES_hhdet_tes!M171=0,"",RES_hhdet_tes!M171/RES_hhdet_fec!M171)</f>
        <v>0.58738964650660941</v>
      </c>
      <c r="N171" s="112">
        <f>IF(RES_hhdet_tes!N171=0,"",RES_hhdet_tes!N171/RES_hhdet_fec!N171)</f>
        <v>0.59081269381923451</v>
      </c>
      <c r="O171" s="112">
        <f>IF(RES_hhdet_tes!O171=0,"",RES_hhdet_tes!O171/RES_hhdet_fec!O171)</f>
        <v>0.59602814933708925</v>
      </c>
      <c r="P171" s="112">
        <f>IF(RES_hhdet_tes!P171=0,"",RES_hhdet_tes!P171/RES_hhdet_fec!P171)</f>
        <v>0.60152559400977823</v>
      </c>
      <c r="Q171" s="112">
        <f>IF(RES_hhdet_tes!Q171=0,"",RES_hhdet_tes!Q171/RES_hhdet_fec!Q171)</f>
        <v>0.60952089335322046</v>
      </c>
      <c r="R171" s="112">
        <f>IF(RES_hhdet_tes!R171=0,"",RES_hhdet_tes!R171/RES_hhdet_fec!R171)</f>
        <v>0.62082604892430604</v>
      </c>
      <c r="S171" s="112">
        <f>IF(RES_hhdet_tes!S171=0,"",RES_hhdet_tes!S171/RES_hhdet_fec!S171)</f>
        <v>0.63317316038690441</v>
      </c>
      <c r="T171" s="112">
        <f>IF(RES_hhdet_tes!T171=0,"",RES_hhdet_tes!T171/RES_hhdet_fec!T171)</f>
        <v>0.64551771162449012</v>
      </c>
      <c r="U171" s="112">
        <f>IF(RES_hhdet_tes!U171=0,"",RES_hhdet_tes!U171/RES_hhdet_fec!U171)</f>
        <v>0.65956891037325005</v>
      </c>
      <c r="V171" s="112">
        <f>IF(RES_hhdet_tes!V171=0,"",RES_hhdet_tes!V171/RES_hhdet_fec!V171)</f>
        <v>0.6723224773307892</v>
      </c>
      <c r="W171" s="112">
        <f>IF(RES_hhdet_tes!W171=0,"",RES_hhdet_tes!W171/RES_hhdet_fec!W171)</f>
        <v>0.68345145110781003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>
        <f>IF(RES_hhdet_tes!L172=0,"",RES_hhdet_tes!L172/RES_hhdet_fec!L172)</f>
        <v>0.80732969076937622</v>
      </c>
      <c r="M172" s="113">
        <f>IF(RES_hhdet_tes!M172=0,"",RES_hhdet_tes!M172/RES_hhdet_fec!M172)</f>
        <v>0.81251721363337848</v>
      </c>
      <c r="N172" s="113">
        <f>IF(RES_hhdet_tes!N172=0,"",RES_hhdet_tes!N172/RES_hhdet_fec!N172)</f>
        <v>0.82315875149128959</v>
      </c>
      <c r="O172" s="113">
        <f>IF(RES_hhdet_tes!O172=0,"",RES_hhdet_tes!O172/RES_hhdet_fec!O172)</f>
        <v>0.81941781136455605</v>
      </c>
      <c r="P172" s="113">
        <f>IF(RES_hhdet_tes!P172=0,"",RES_hhdet_tes!P172/RES_hhdet_fec!P172)</f>
        <v>0.81767195962914752</v>
      </c>
      <c r="Q172" s="113">
        <f>IF(RES_hhdet_tes!Q172=0,"",RES_hhdet_tes!Q172/RES_hhdet_fec!Q172)</f>
        <v>0.83155321087480971</v>
      </c>
      <c r="R172" s="113">
        <f>IF(RES_hhdet_tes!R172=0,"",RES_hhdet_tes!R172/RES_hhdet_fec!R172)</f>
        <v>0.82770058747991671</v>
      </c>
      <c r="S172" s="113">
        <f>IF(RES_hhdet_tes!S172=0,"",RES_hhdet_tes!S172/RES_hhdet_fec!S172)</f>
        <v>0.82905267940178662</v>
      </c>
      <c r="T172" s="113">
        <f>IF(RES_hhdet_tes!T172=0,"",RES_hhdet_tes!T172/RES_hhdet_fec!T172)</f>
        <v>0.85373951947871463</v>
      </c>
      <c r="U172" s="113">
        <f>IF(RES_hhdet_tes!U172=0,"",RES_hhdet_tes!U172/RES_hhdet_fec!U172)</f>
        <v>0.86131333964745072</v>
      </c>
      <c r="V172" s="113">
        <f>IF(RES_hhdet_tes!V172=0,"",RES_hhdet_tes!V172/RES_hhdet_fec!V172)</f>
        <v>0.86401183613492627</v>
      </c>
      <c r="W172" s="113">
        <f>IF(RES_hhdet_tes!W172=0,"",RES_hhdet_tes!W172/RES_hhdet_fec!W172)</f>
        <v>0.86791225756897283</v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>
        <f>IF(RES_hhdet_tes!L173=0,"",RES_hhdet_tes!L173/RES_hhdet_fec!L173)</f>
        <v>0.59196668236159877</v>
      </c>
      <c r="M173" s="111">
        <f>IF(RES_hhdet_tes!M173=0,"",RES_hhdet_tes!M173/RES_hhdet_fec!M173)</f>
        <v>0.59265440127077307</v>
      </c>
      <c r="N173" s="111">
        <f>IF(RES_hhdet_tes!N173=0,"",RES_hhdet_tes!N173/RES_hhdet_fec!N173)</f>
        <v>0.59358712326913765</v>
      </c>
      <c r="O173" s="111">
        <f>IF(RES_hhdet_tes!O173=0,"",RES_hhdet_tes!O173/RES_hhdet_fec!O173)</f>
        <v>0.59714142177224172</v>
      </c>
      <c r="P173" s="111">
        <f>IF(RES_hhdet_tes!P173=0,"",RES_hhdet_tes!P173/RES_hhdet_fec!P173)</f>
        <v>0.60083637016581515</v>
      </c>
      <c r="Q173" s="111">
        <f>IF(RES_hhdet_tes!Q173=0,"",RES_hhdet_tes!Q173/RES_hhdet_fec!Q173)</f>
        <v>0.60395127676090199</v>
      </c>
      <c r="R173" s="111">
        <f>IF(RES_hhdet_tes!R173=0,"",RES_hhdet_tes!R173/RES_hhdet_fec!R173)</f>
        <v>0.61361577764879616</v>
      </c>
      <c r="S173" s="111">
        <f>IF(RES_hhdet_tes!S173=0,"",RES_hhdet_tes!S173/RES_hhdet_fec!S173)</f>
        <v>0.62980173362102598</v>
      </c>
      <c r="T173" s="111">
        <f>IF(RES_hhdet_tes!T173=0,"",RES_hhdet_tes!T173/RES_hhdet_fec!T173)</f>
        <v>0.65580596256286006</v>
      </c>
      <c r="U173" s="111">
        <f>IF(RES_hhdet_tes!U173=0,"",RES_hhdet_tes!U173/RES_hhdet_fec!U173)</f>
        <v>0.66631026447906427</v>
      </c>
      <c r="V173" s="111">
        <f>IF(RES_hhdet_tes!V173=0,"",RES_hhdet_tes!V173/RES_hhdet_fec!V173)</f>
        <v>0.67373611169357872</v>
      </c>
      <c r="W173" s="111">
        <f>IF(RES_hhdet_tes!W173=0,"",RES_hhdet_tes!W173/RES_hhdet_fec!W173)</f>
        <v>0.68289755040627409</v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0.71344058915588737</v>
      </c>
      <c r="C175" s="124">
        <f>IF(RES_hhdet_tes!C175=0,"",RES_hhdet_tes!C175/RES_hhdet_fec!C175)</f>
        <v>0.71294286880364599</v>
      </c>
      <c r="D175" s="124">
        <f>IF(RES_hhdet_tes!D175=0,"",RES_hhdet_tes!D175/RES_hhdet_fec!D175)</f>
        <v>0.71126940673493011</v>
      </c>
      <c r="E175" s="124">
        <f>IF(RES_hhdet_tes!E175=0,"",RES_hhdet_tes!E175/RES_hhdet_fec!E175)</f>
        <v>0.70831751711898194</v>
      </c>
      <c r="F175" s="124">
        <f>IF(RES_hhdet_tes!F175=0,"",RES_hhdet_tes!F175/RES_hhdet_fec!F175)</f>
        <v>0.70848102264353641</v>
      </c>
      <c r="G175" s="124">
        <f>IF(RES_hhdet_tes!G175=0,"",RES_hhdet_tes!G175/RES_hhdet_fec!G175)</f>
        <v>0.71174613588016444</v>
      </c>
      <c r="H175" s="124">
        <f>IF(RES_hhdet_tes!H175=0,"",RES_hhdet_tes!H175/RES_hhdet_fec!H175)</f>
        <v>0.71549343527973464</v>
      </c>
      <c r="I175" s="124">
        <f>IF(RES_hhdet_tes!I175=0,"",RES_hhdet_tes!I175/RES_hhdet_fec!I175)</f>
        <v>0.72111830434006685</v>
      </c>
      <c r="J175" s="124">
        <f>IF(RES_hhdet_tes!J175=0,"",RES_hhdet_tes!J175/RES_hhdet_fec!J175)</f>
        <v>0.72428875254590697</v>
      </c>
      <c r="K175" s="124">
        <f>IF(RES_hhdet_tes!K175=0,"",RES_hhdet_tes!K175/RES_hhdet_fec!K175)</f>
        <v>0.72293426471508349</v>
      </c>
      <c r="L175" s="124">
        <f>IF(RES_hhdet_tes!L175=0,"",RES_hhdet_tes!L175/RES_hhdet_fec!L175)</f>
        <v>0.72687182201293155</v>
      </c>
      <c r="M175" s="124">
        <f>IF(RES_hhdet_tes!M175=0,"",RES_hhdet_tes!M175/RES_hhdet_fec!M175)</f>
        <v>0.7233541908190918</v>
      </c>
      <c r="N175" s="124">
        <f>IF(RES_hhdet_tes!N175=0,"",RES_hhdet_tes!N175/RES_hhdet_fec!N175)</f>
        <v>0.72601845369299256</v>
      </c>
      <c r="O175" s="124">
        <f>IF(RES_hhdet_tes!O175=0,"",RES_hhdet_tes!O175/RES_hhdet_fec!O175)</f>
        <v>0.72806083580743897</v>
      </c>
      <c r="P175" s="124">
        <f>IF(RES_hhdet_tes!P175=0,"",RES_hhdet_tes!P175/RES_hhdet_fec!P175)</f>
        <v>0.73176877302595267</v>
      </c>
      <c r="Q175" s="124">
        <f>IF(RES_hhdet_tes!Q175=0,"",RES_hhdet_tes!Q175/RES_hhdet_fec!Q175)</f>
        <v>0.72769536389571809</v>
      </c>
      <c r="R175" s="124">
        <f>IF(RES_hhdet_tes!R175=0,"",RES_hhdet_tes!R175/RES_hhdet_fec!R175)</f>
        <v>0.73956893867678875</v>
      </c>
      <c r="S175" s="124">
        <f>IF(RES_hhdet_tes!S175=0,"",RES_hhdet_tes!S175/RES_hhdet_fec!S175)</f>
        <v>0.75144277330177445</v>
      </c>
      <c r="T175" s="124">
        <f>IF(RES_hhdet_tes!T175=0,"",RES_hhdet_tes!T175/RES_hhdet_fec!T175)</f>
        <v>0.76365615331924819</v>
      </c>
      <c r="U175" s="124">
        <f>IF(RES_hhdet_tes!U175=0,"",RES_hhdet_tes!U175/RES_hhdet_fec!U175)</f>
        <v>0.77778710009207341</v>
      </c>
      <c r="V175" s="124">
        <f>IF(RES_hhdet_tes!V175=0,"",RES_hhdet_tes!V175/RES_hhdet_fec!V175)</f>
        <v>0.78946754379070683</v>
      </c>
      <c r="W175" s="124">
        <f>IF(RES_hhdet_tes!W175=0,"",RES_hhdet_tes!W175/RES_hhdet_fec!W175)</f>
        <v>0.80102611589495554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0.56586450373667452</v>
      </c>
      <c r="C176" s="111">
        <f>IF(RES_hhdet_tes!C176=0,"",RES_hhdet_tes!C176/RES_hhdet_fec!C176)</f>
        <v>0.56707585679247985</v>
      </c>
      <c r="D176" s="111">
        <f>IF(RES_hhdet_tes!D176=0,"",RES_hhdet_tes!D176/RES_hhdet_fec!D176)</f>
        <v>0.56883440189476131</v>
      </c>
      <c r="E176" s="111">
        <f>IF(RES_hhdet_tes!E176=0,"",RES_hhdet_tes!E176/RES_hhdet_fec!E176)</f>
        <v>0.5697482209051733</v>
      </c>
      <c r="F176" s="111">
        <f>IF(RES_hhdet_tes!F176=0,"",RES_hhdet_tes!F176/RES_hhdet_fec!F176)</f>
        <v>0.57081398450177856</v>
      </c>
      <c r="G176" s="111">
        <f>IF(RES_hhdet_tes!G176=0,"",RES_hhdet_tes!G176/RES_hhdet_fec!G176)</f>
        <v>0.57240626058075672</v>
      </c>
      <c r="H176" s="111">
        <f>IF(RES_hhdet_tes!H176=0,"",RES_hhdet_tes!H176/RES_hhdet_fec!H176)</f>
        <v>0.57425397769025721</v>
      </c>
      <c r="I176" s="111">
        <f>IF(RES_hhdet_tes!I176=0,"",RES_hhdet_tes!I176/RES_hhdet_fec!I176)</f>
        <v>0.57529084686911292</v>
      </c>
      <c r="J176" s="111">
        <f>IF(RES_hhdet_tes!J176=0,"",RES_hhdet_tes!J176/RES_hhdet_fec!J176)</f>
        <v>0.57631235564524042</v>
      </c>
      <c r="K176" s="111">
        <f>IF(RES_hhdet_tes!K176=0,"",RES_hhdet_tes!K176/RES_hhdet_fec!K176)</f>
        <v>0.57740332245836634</v>
      </c>
      <c r="L176" s="111">
        <f>IF(RES_hhdet_tes!L176=0,"",RES_hhdet_tes!L176/RES_hhdet_fec!L176)</f>
        <v>0.57830667397206481</v>
      </c>
      <c r="M176" s="111">
        <f>IF(RES_hhdet_tes!M176=0,"",RES_hhdet_tes!M176/RES_hhdet_fec!M176)</f>
        <v>0.57890459387371618</v>
      </c>
      <c r="N176" s="111">
        <f>IF(RES_hhdet_tes!N176=0,"",RES_hhdet_tes!N176/RES_hhdet_fec!N176)</f>
        <v>0.57934442197031177</v>
      </c>
      <c r="O176" s="111">
        <f>IF(RES_hhdet_tes!O176=0,"",RES_hhdet_tes!O176/RES_hhdet_fec!O176)</f>
        <v>0.5797523549523681</v>
      </c>
      <c r="P176" s="111">
        <f>IF(RES_hhdet_tes!P176=0,"",RES_hhdet_tes!P176/RES_hhdet_fec!P176)</f>
        <v>0.57997263536853205</v>
      </c>
      <c r="Q176" s="111">
        <f>IF(RES_hhdet_tes!Q176=0,"",RES_hhdet_tes!Q176/RES_hhdet_fec!Q176)</f>
        <v>0.58019167852432274</v>
      </c>
      <c r="R176" s="111">
        <f>IF(RES_hhdet_tes!R176=0,"",RES_hhdet_tes!R176/RES_hhdet_fec!R176)</f>
        <v>0.58077382865971217</v>
      </c>
      <c r="S176" s="111">
        <f>IF(RES_hhdet_tes!S176=0,"",RES_hhdet_tes!S176/RES_hhdet_fec!S176)</f>
        <v>0.58162206617005929</v>
      </c>
      <c r="T176" s="111">
        <f>IF(RES_hhdet_tes!T176=0,"",RES_hhdet_tes!T176/RES_hhdet_fec!T176)</f>
        <v>0.58299690869431586</v>
      </c>
      <c r="U176" s="111">
        <f>IF(RES_hhdet_tes!U176=0,"",RES_hhdet_tes!U176/RES_hhdet_fec!U176)</f>
        <v>0.58565705353379471</v>
      </c>
      <c r="V176" s="111">
        <f>IF(RES_hhdet_tes!V176=0,"",RES_hhdet_tes!V176/RES_hhdet_fec!V176)</f>
        <v>0.58883216890138912</v>
      </c>
      <c r="W176" s="111">
        <f>IF(RES_hhdet_tes!W176=0,"",RES_hhdet_tes!W176/RES_hhdet_fec!W176)</f>
        <v>0.59381889495127471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0.72613947851706706</v>
      </c>
      <c r="C177" s="45">
        <f>IF(RES_hhdet_tes!C177=0,"",RES_hhdet_tes!C177/RES_hhdet_fec!C177)</f>
        <v>0.72752832342711982</v>
      </c>
      <c r="D177" s="45">
        <f>IF(RES_hhdet_tes!D177=0,"",RES_hhdet_tes!D177/RES_hhdet_fec!D177)</f>
        <v>0.72885424182887604</v>
      </c>
      <c r="E177" s="45">
        <f>IF(RES_hhdet_tes!E177=0,"",RES_hhdet_tes!E177/RES_hhdet_fec!E177)</f>
        <v>0.73006414719761892</v>
      </c>
      <c r="F177" s="45">
        <f>IF(RES_hhdet_tes!F177=0,"",RES_hhdet_tes!F177/RES_hhdet_fec!F177)</f>
        <v>0.73214749304008309</v>
      </c>
      <c r="G177" s="45">
        <f>IF(RES_hhdet_tes!G177=0,"",RES_hhdet_tes!G177/RES_hhdet_fec!G177)</f>
        <v>0.73688030383186254</v>
      </c>
      <c r="H177" s="45">
        <f>IF(RES_hhdet_tes!H177=0,"",RES_hhdet_tes!H177/RES_hhdet_fec!H177)</f>
        <v>0.74314585741331562</v>
      </c>
      <c r="I177" s="45">
        <f>IF(RES_hhdet_tes!I177=0,"",RES_hhdet_tes!I177/RES_hhdet_fec!I177)</f>
        <v>0.74645222532980127</v>
      </c>
      <c r="J177" s="45">
        <f>IF(RES_hhdet_tes!J177=0,"",RES_hhdet_tes!J177/RES_hhdet_fec!J177)</f>
        <v>0.74789620545732527</v>
      </c>
      <c r="K177" s="45">
        <f>IF(RES_hhdet_tes!K177=0,"",RES_hhdet_tes!K177/RES_hhdet_fec!K177)</f>
        <v>0.74950752417668187</v>
      </c>
      <c r="L177" s="45">
        <f>IF(RES_hhdet_tes!L177=0,"",RES_hhdet_tes!L177/RES_hhdet_fec!L177)</f>
        <v>0.75089655565658464</v>
      </c>
      <c r="M177" s="45">
        <f>IF(RES_hhdet_tes!M177=0,"",RES_hhdet_tes!M177/RES_hhdet_fec!M177)</f>
        <v>0.75242037413169649</v>
      </c>
      <c r="N177" s="45">
        <f>IF(RES_hhdet_tes!N177=0,"",RES_hhdet_tes!N177/RES_hhdet_fec!N177)</f>
        <v>0.75463930692313008</v>
      </c>
      <c r="O177" s="45">
        <f>IF(RES_hhdet_tes!O177=0,"",RES_hhdet_tes!O177/RES_hhdet_fec!O177)</f>
        <v>0.75759981030027645</v>
      </c>
      <c r="P177" s="45">
        <f>IF(RES_hhdet_tes!P177=0,"",RES_hhdet_tes!P177/RES_hhdet_fec!P177)</f>
        <v>0.76032573772098411</v>
      </c>
      <c r="Q177" s="45">
        <f>IF(RES_hhdet_tes!Q177=0,"",RES_hhdet_tes!Q177/RES_hhdet_fec!Q177)</f>
        <v>0.76429796746329826</v>
      </c>
      <c r="R177" s="45">
        <f>IF(RES_hhdet_tes!R177=0,"",RES_hhdet_tes!R177/RES_hhdet_fec!R177)</f>
        <v>0.77082797796546143</v>
      </c>
      <c r="S177" s="45">
        <f>IF(RES_hhdet_tes!S177=0,"",RES_hhdet_tes!S177/RES_hhdet_fec!S177)</f>
        <v>0.77975059900332677</v>
      </c>
      <c r="T177" s="45">
        <f>IF(RES_hhdet_tes!T177=0,"",RES_hhdet_tes!T177/RES_hhdet_fec!T177)</f>
        <v>0.79110006626993734</v>
      </c>
      <c r="U177" s="45">
        <f>IF(RES_hhdet_tes!U177=0,"",RES_hhdet_tes!U177/RES_hhdet_fec!U177)</f>
        <v>0.80400254552815364</v>
      </c>
      <c r="V177" s="45">
        <f>IF(RES_hhdet_tes!V177=0,"",RES_hhdet_tes!V177/RES_hhdet_fec!V177)</f>
        <v>0.81657072117404261</v>
      </c>
      <c r="W177" s="45">
        <f>IF(RES_hhdet_tes!W177=0,"",RES_hhdet_tes!W177/RES_hhdet_fec!W177)</f>
        <v>0.82885223821510179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1004.0860814723792</v>
      </c>
      <c r="C3" s="117">
        <f t="shared" si="0"/>
        <v>657.21923508658904</v>
      </c>
      <c r="D3" s="117">
        <f t="shared" si="0"/>
        <v>1194.3606122795732</v>
      </c>
      <c r="E3" s="117">
        <f t="shared" si="0"/>
        <v>1415.0518059553358</v>
      </c>
      <c r="F3" s="117">
        <f t="shared" si="0"/>
        <v>1079.7773938461285</v>
      </c>
      <c r="G3" s="117">
        <f t="shared" si="0"/>
        <v>979.55062657848623</v>
      </c>
      <c r="H3" s="117">
        <f t="shared" si="0"/>
        <v>1049.8948474754991</v>
      </c>
      <c r="I3" s="117">
        <f t="shared" si="0"/>
        <v>900.51845513342175</v>
      </c>
      <c r="J3" s="117">
        <f t="shared" si="0"/>
        <v>833.17377703802583</v>
      </c>
      <c r="K3" s="117">
        <f t="shared" si="0"/>
        <v>579.27816265075262</v>
      </c>
      <c r="L3" s="117">
        <f t="shared" si="0"/>
        <v>791.26479958735013</v>
      </c>
      <c r="M3" s="117">
        <f t="shared" si="0"/>
        <v>990.98272998576124</v>
      </c>
      <c r="N3" s="117">
        <f t="shared" si="0"/>
        <v>970.86199957279564</v>
      </c>
      <c r="O3" s="117">
        <f t="shared" si="0"/>
        <v>786.32398368777353</v>
      </c>
      <c r="P3" s="117">
        <f t="shared" si="0"/>
        <v>545.18599882319984</v>
      </c>
      <c r="Q3" s="117">
        <f t="shared" si="0"/>
        <v>550.88231619765634</v>
      </c>
      <c r="R3" s="117">
        <f t="shared" ref="R3:V3" si="1">R4+R7+R9+R19</f>
        <v>617.11812537140656</v>
      </c>
      <c r="S3" s="117">
        <f t="shared" si="1"/>
        <v>634.4800480573474</v>
      </c>
      <c r="T3" s="117">
        <f t="shared" si="1"/>
        <v>454.33825697333941</v>
      </c>
      <c r="U3" s="117">
        <f t="shared" si="1"/>
        <v>403.95069752681587</v>
      </c>
      <c r="V3" s="117">
        <f t="shared" si="1"/>
        <v>379.41440352531259</v>
      </c>
      <c r="W3" s="117">
        <f t="shared" ref="W3" si="2">W4+W7+W9+W19</f>
        <v>540.24625671787442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954.03261141871417</v>
      </c>
      <c r="C4" s="122">
        <f t="shared" si="3"/>
        <v>617.8447014629761</v>
      </c>
      <c r="D4" s="122">
        <f t="shared" si="3"/>
        <v>1131.3794735318529</v>
      </c>
      <c r="E4" s="122">
        <f t="shared" si="3"/>
        <v>1342.6668747389815</v>
      </c>
      <c r="F4" s="122">
        <f t="shared" si="3"/>
        <v>1013.2090061173782</v>
      </c>
      <c r="G4" s="122">
        <f t="shared" si="3"/>
        <v>917.08961637857169</v>
      </c>
      <c r="H4" s="122">
        <f t="shared" si="3"/>
        <v>984.27468631872762</v>
      </c>
      <c r="I4" s="122">
        <f t="shared" si="3"/>
        <v>837.69131606588849</v>
      </c>
      <c r="J4" s="122">
        <f t="shared" si="3"/>
        <v>775.2574672306572</v>
      </c>
      <c r="K4" s="122">
        <f t="shared" si="3"/>
        <v>535.24191487195037</v>
      </c>
      <c r="L4" s="122">
        <f t="shared" si="3"/>
        <v>737.93518566979549</v>
      </c>
      <c r="M4" s="122">
        <f t="shared" si="3"/>
        <v>931.24930552989395</v>
      </c>
      <c r="N4" s="122">
        <f t="shared" si="3"/>
        <v>912.99314866951784</v>
      </c>
      <c r="O4" s="122">
        <f t="shared" si="3"/>
        <v>738.29488950230552</v>
      </c>
      <c r="P4" s="122">
        <f t="shared" si="3"/>
        <v>510.53934042116356</v>
      </c>
      <c r="Q4" s="122">
        <f t="shared" si="3"/>
        <v>524.80067187952307</v>
      </c>
      <c r="R4" s="122">
        <f t="shared" ref="R4:V4" si="4">SUM(R5:R6)</f>
        <v>590.4684105884578</v>
      </c>
      <c r="S4" s="122">
        <f t="shared" si="4"/>
        <v>608.26481562780907</v>
      </c>
      <c r="T4" s="122">
        <f t="shared" si="4"/>
        <v>434.85560618151374</v>
      </c>
      <c r="U4" s="122">
        <f t="shared" si="4"/>
        <v>387.07778742808972</v>
      </c>
      <c r="V4" s="122">
        <f t="shared" si="4"/>
        <v>363.27755617693498</v>
      </c>
      <c r="W4" s="122">
        <f t="shared" ref="W4" si="5">SUM(W5:W6)</f>
        <v>519.10706369994296</v>
      </c>
      <c r="DA4" s="130" t="s">
        <v>2076</v>
      </c>
    </row>
    <row r="5" spans="1:105" ht="12" customHeight="1" x14ac:dyDescent="0.25">
      <c r="A5" s="97" t="s">
        <v>51</v>
      </c>
      <c r="B5" s="98">
        <v>954.03261141871417</v>
      </c>
      <c r="C5" s="98">
        <v>617.8447014629761</v>
      </c>
      <c r="D5" s="98">
        <v>1131.3794735318529</v>
      </c>
      <c r="E5" s="98">
        <v>1342.6668747389815</v>
      </c>
      <c r="F5" s="98">
        <v>1013.2090061173782</v>
      </c>
      <c r="G5" s="98">
        <v>917.08961637857169</v>
      </c>
      <c r="H5" s="98">
        <v>984.27468631872762</v>
      </c>
      <c r="I5" s="98">
        <v>837.69131606588849</v>
      </c>
      <c r="J5" s="98">
        <v>775.2574672306572</v>
      </c>
      <c r="K5" s="98">
        <v>535.24191487195037</v>
      </c>
      <c r="L5" s="98">
        <v>737.93518566979549</v>
      </c>
      <c r="M5" s="98">
        <v>931.24930552989395</v>
      </c>
      <c r="N5" s="98">
        <v>912.99314866951784</v>
      </c>
      <c r="O5" s="98">
        <v>738.29488950230552</v>
      </c>
      <c r="P5" s="98">
        <v>510.53934042116356</v>
      </c>
      <c r="Q5" s="98">
        <v>524.80067187952307</v>
      </c>
      <c r="R5" s="98">
        <v>590.4684105884578</v>
      </c>
      <c r="S5" s="98">
        <v>608.26481562780907</v>
      </c>
      <c r="T5" s="98">
        <v>434.85560618151374</v>
      </c>
      <c r="U5" s="98">
        <v>387.07778742808972</v>
      </c>
      <c r="V5" s="98">
        <v>363.27755617693498</v>
      </c>
      <c r="W5" s="98">
        <v>519.10706369994296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5.712932247528733</v>
      </c>
      <c r="C9" s="122">
        <v>4.9344125705427304</v>
      </c>
      <c r="D9" s="122">
        <v>7.1517360242039301</v>
      </c>
      <c r="E9" s="122">
        <v>8.3723531540608267</v>
      </c>
      <c r="F9" s="122">
        <v>7.8911466976767839</v>
      </c>
      <c r="G9" s="122">
        <v>8.4216431023488294</v>
      </c>
      <c r="H9" s="122">
        <v>9.3722579164095308</v>
      </c>
      <c r="I9" s="122">
        <v>9.5934741396922316</v>
      </c>
      <c r="J9" s="122">
        <v>10.256887935587402</v>
      </c>
      <c r="K9" s="122">
        <v>8.4404047943495542</v>
      </c>
      <c r="L9" s="122">
        <v>11.659457060919097</v>
      </c>
      <c r="M9" s="122">
        <v>14.453850292831175</v>
      </c>
      <c r="N9" s="122">
        <v>14.102514755696658</v>
      </c>
      <c r="O9" s="122">
        <v>11.428930881879001</v>
      </c>
      <c r="P9" s="122">
        <v>8.0052767800457669</v>
      </c>
      <c r="Q9" s="122">
        <v>9.8404557642450463</v>
      </c>
      <c r="R9" s="122">
        <v>10.959392859961012</v>
      </c>
      <c r="S9" s="122">
        <v>11.22955590249876</v>
      </c>
      <c r="T9" s="122">
        <v>8.0465267435849199</v>
      </c>
      <c r="U9" s="122">
        <v>7.1268671351657247</v>
      </c>
      <c r="V9" s="122">
        <v>6.6883701397195949</v>
      </c>
      <c r="W9" s="122">
        <v>9.4950139818604633</v>
      </c>
      <c r="DA9" s="130" t="s">
        <v>2081</v>
      </c>
    </row>
    <row r="10" spans="1:105" ht="12" customHeight="1" x14ac:dyDescent="0.25">
      <c r="A10" s="97" t="s">
        <v>143</v>
      </c>
      <c r="B10" s="98">
        <v>4.6408006897290655</v>
      </c>
      <c r="C10" s="98">
        <v>3.8766589785525953</v>
      </c>
      <c r="D10" s="98">
        <v>6.2279335037441452</v>
      </c>
      <c r="E10" s="98">
        <v>7.4584739193813823</v>
      </c>
      <c r="F10" s="98">
        <v>6.9865359621032059</v>
      </c>
      <c r="G10" s="98">
        <v>7.5229422773649937</v>
      </c>
      <c r="H10" s="98">
        <v>8.5252675634744985</v>
      </c>
      <c r="I10" s="98">
        <v>8.8207511556003979</v>
      </c>
      <c r="J10" s="98">
        <v>9.5376274139126576</v>
      </c>
      <c r="K10" s="98">
        <v>7.770239406819778</v>
      </c>
      <c r="L10" s="98">
        <v>11.009227458278522</v>
      </c>
      <c r="M10" s="98">
        <v>13.782009740540726</v>
      </c>
      <c r="N10" s="98">
        <v>13.512353438125739</v>
      </c>
      <c r="O10" s="98">
        <v>10.926181264814556</v>
      </c>
      <c r="P10" s="98">
        <v>7.5557152788103874</v>
      </c>
      <c r="Q10" s="98">
        <v>9.4213172206905025</v>
      </c>
      <c r="R10" s="98">
        <v>10.619588327830096</v>
      </c>
      <c r="S10" s="98">
        <v>10.941099518882506</v>
      </c>
      <c r="T10" s="98">
        <v>7.820988438620728</v>
      </c>
      <c r="U10" s="98">
        <v>6.9615182817743202</v>
      </c>
      <c r="V10" s="98">
        <v>6.5337533216903552</v>
      </c>
      <c r="W10" s="98">
        <v>9.3370479620540774</v>
      </c>
      <c r="DA10" s="63" t="s">
        <v>2082</v>
      </c>
    </row>
    <row r="11" spans="1:105" ht="12" customHeight="1" x14ac:dyDescent="0.25">
      <c r="A11" s="97" t="s">
        <v>124</v>
      </c>
      <c r="B11" s="98">
        <v>1.0721315577996677</v>
      </c>
      <c r="C11" s="98">
        <v>1.0577535919901353</v>
      </c>
      <c r="D11" s="98">
        <v>0.92380252045978462</v>
      </c>
      <c r="E11" s="98">
        <v>0.91387923467944476</v>
      </c>
      <c r="F11" s="98">
        <v>0.90461073557357807</v>
      </c>
      <c r="G11" s="98">
        <v>0.89870082498383641</v>
      </c>
      <c r="H11" s="98">
        <v>0.846990352935033</v>
      </c>
      <c r="I11" s="98">
        <v>0.77272298409183382</v>
      </c>
      <c r="J11" s="98">
        <v>0.71926052167474375</v>
      </c>
      <c r="K11" s="98">
        <v>0.67016538752977617</v>
      </c>
      <c r="L11" s="98">
        <v>0.65009765142562526</v>
      </c>
      <c r="M11" s="98">
        <v>0.6717058017213986</v>
      </c>
      <c r="N11" s="98">
        <v>0.59003944546373799</v>
      </c>
      <c r="O11" s="98">
        <v>0.50262779517302014</v>
      </c>
      <c r="P11" s="98">
        <v>0.44943401853052461</v>
      </c>
      <c r="Q11" s="98">
        <v>0.41902129652897119</v>
      </c>
      <c r="R11" s="98">
        <v>0.33968787015039348</v>
      </c>
      <c r="S11" s="98">
        <v>0.28845638361625409</v>
      </c>
      <c r="T11" s="98">
        <v>0.22553830496419119</v>
      </c>
      <c r="U11" s="98">
        <v>0.16534885339140423</v>
      </c>
      <c r="V11" s="98">
        <v>0.15461681802924018</v>
      </c>
      <c r="W11" s="98">
        <v>0.1579660198063858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1.3195121495089269E-4</v>
      </c>
      <c r="M12" s="98">
        <v>1.3475056905088223E-4</v>
      </c>
      <c r="N12" s="98">
        <v>1.2187210718102076E-4</v>
      </c>
      <c r="O12" s="98">
        <v>1.2182189142567553E-4</v>
      </c>
      <c r="P12" s="98">
        <v>1.2748270485418863E-4</v>
      </c>
      <c r="Q12" s="98">
        <v>1.1724702557296391E-4</v>
      </c>
      <c r="R12" s="98">
        <v>1.1666198052133116E-4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1.3195121495089269E-4</v>
      </c>
      <c r="M13" s="101">
        <v>1.3475056905088223E-4</v>
      </c>
      <c r="N13" s="101">
        <v>1.2187210718102076E-4</v>
      </c>
      <c r="O13" s="101">
        <v>1.2182189142567553E-4</v>
      </c>
      <c r="P13" s="101">
        <v>1.2748270485418863E-4</v>
      </c>
      <c r="Q13" s="101">
        <v>1.1724702557296391E-4</v>
      </c>
      <c r="R13" s="101">
        <v>1.1666198052133116E-4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44.340537806136297</v>
      </c>
      <c r="C19" s="122">
        <v>34.440121053070285</v>
      </c>
      <c r="D19" s="122">
        <v>55.829402723516388</v>
      </c>
      <c r="E19" s="122">
        <v>64.012578062293372</v>
      </c>
      <c r="F19" s="122">
        <v>58.677241031073464</v>
      </c>
      <c r="G19" s="122">
        <v>54.039367097565659</v>
      </c>
      <c r="H19" s="122">
        <v>56.247903240361971</v>
      </c>
      <c r="I19" s="122">
        <v>53.233664927841055</v>
      </c>
      <c r="J19" s="122">
        <v>47.659421871781191</v>
      </c>
      <c r="K19" s="122">
        <v>35.595842984452666</v>
      </c>
      <c r="L19" s="122">
        <v>41.670156856635536</v>
      </c>
      <c r="M19" s="122">
        <v>45.279574163036138</v>
      </c>
      <c r="N19" s="122">
        <v>43.766336147581164</v>
      </c>
      <c r="O19" s="122">
        <v>36.600163303589071</v>
      </c>
      <c r="P19" s="122">
        <v>26.641381621990458</v>
      </c>
      <c r="Q19" s="122">
        <v>16.241188553888232</v>
      </c>
      <c r="R19" s="122">
        <v>15.690321922987806</v>
      </c>
      <c r="S19" s="122">
        <v>14.98567652703958</v>
      </c>
      <c r="T19" s="122">
        <v>11.436124048240739</v>
      </c>
      <c r="U19" s="122">
        <v>9.7460429635604431</v>
      </c>
      <c r="V19" s="122">
        <v>9.4484772086579927</v>
      </c>
      <c r="W19" s="122">
        <v>11.644179036071058</v>
      </c>
      <c r="DA19" s="130" t="s">
        <v>2091</v>
      </c>
    </row>
    <row r="20" spans="1:105" ht="12" customHeight="1" x14ac:dyDescent="0.25">
      <c r="A20" s="97" t="s">
        <v>51</v>
      </c>
      <c r="B20" s="98">
        <v>40.390073241514635</v>
      </c>
      <c r="C20" s="98">
        <v>29.762925240597479</v>
      </c>
      <c r="D20" s="98">
        <v>50.41773398366238</v>
      </c>
      <c r="E20" s="98">
        <v>56.417327431508411</v>
      </c>
      <c r="F20" s="98">
        <v>49.940471647047438</v>
      </c>
      <c r="G20" s="98">
        <v>45.255385615507343</v>
      </c>
      <c r="H20" s="98">
        <v>47.229413333897831</v>
      </c>
      <c r="I20" s="98">
        <v>45.389658371895941</v>
      </c>
      <c r="J20" s="98">
        <v>41.184775132438311</v>
      </c>
      <c r="K20" s="98">
        <v>28.860425799290162</v>
      </c>
      <c r="L20" s="98">
        <v>35.829867268175221</v>
      </c>
      <c r="M20" s="98">
        <v>37.377979834785847</v>
      </c>
      <c r="N20" s="98">
        <v>36.645016740457727</v>
      </c>
      <c r="O20" s="98">
        <v>29.633136925303941</v>
      </c>
      <c r="P20" s="98">
        <v>20.491593800167177</v>
      </c>
      <c r="Q20" s="98">
        <v>7.0199181330498659</v>
      </c>
      <c r="R20" s="98">
        <v>7.8993934315227907</v>
      </c>
      <c r="S20" s="98">
        <v>8.1362512220160674</v>
      </c>
      <c r="T20" s="98">
        <v>5.8170557109607719</v>
      </c>
      <c r="U20" s="98">
        <v>5.1782177933029638</v>
      </c>
      <c r="V20" s="98">
        <v>4.8592399921329923</v>
      </c>
      <c r="W20" s="98">
        <v>6.9437605500767088</v>
      </c>
      <c r="DA20" s="63" t="s">
        <v>2092</v>
      </c>
    </row>
    <row r="21" spans="1:105" ht="12" customHeight="1" x14ac:dyDescent="0.25">
      <c r="A21" s="97" t="s">
        <v>50</v>
      </c>
      <c r="B21" s="98">
        <v>3.9504645646216643</v>
      </c>
      <c r="C21" s="98">
        <v>4.677195812472803</v>
      </c>
      <c r="D21" s="98">
        <v>5.4116687398540062</v>
      </c>
      <c r="E21" s="98">
        <v>7.5952506307849665</v>
      </c>
      <c r="F21" s="98">
        <v>8.7367693840260223</v>
      </c>
      <c r="G21" s="98">
        <v>8.7839814820583122</v>
      </c>
      <c r="H21" s="98">
        <v>9.0184899064641382</v>
      </c>
      <c r="I21" s="98">
        <v>7.8440065559451133</v>
      </c>
      <c r="J21" s="98">
        <v>6.4746467393428793</v>
      </c>
      <c r="K21" s="98">
        <v>6.7354171851625031</v>
      </c>
      <c r="L21" s="98">
        <v>5.8402895884603163</v>
      </c>
      <c r="M21" s="98">
        <v>7.9015943282502894</v>
      </c>
      <c r="N21" s="98">
        <v>7.1213194071234343</v>
      </c>
      <c r="O21" s="98">
        <v>6.9670263782851265</v>
      </c>
      <c r="P21" s="98">
        <v>6.1497878218232822</v>
      </c>
      <c r="Q21" s="98">
        <v>9.2212704208383673</v>
      </c>
      <c r="R21" s="98">
        <v>7.7909284914650145</v>
      </c>
      <c r="S21" s="98">
        <v>6.8494253050235123</v>
      </c>
      <c r="T21" s="98">
        <v>5.6190683372799679</v>
      </c>
      <c r="U21" s="98">
        <v>4.5678251702574793</v>
      </c>
      <c r="V21" s="98">
        <v>4.5892372165250004</v>
      </c>
      <c r="W21" s="98">
        <v>4.7004184859943487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7.8849188886747398E-2</v>
      </c>
      <c r="C24" s="117">
        <f t="shared" si="7"/>
        <v>8.8392520697503099E-2</v>
      </c>
      <c r="D24" s="117">
        <f t="shared" si="7"/>
        <v>9.0082909596131827E-2</v>
      </c>
      <c r="E24" s="117">
        <f t="shared" si="7"/>
        <v>8.8188563862320088E-2</v>
      </c>
      <c r="F24" s="117">
        <f t="shared" si="7"/>
        <v>8.8242270051359942E-2</v>
      </c>
      <c r="G24" s="117">
        <f t="shared" si="7"/>
        <v>8.7381311499884262E-2</v>
      </c>
      <c r="H24" s="117">
        <f t="shared" si="7"/>
        <v>8.3469660542648316E-2</v>
      </c>
      <c r="I24" s="117">
        <f t="shared" si="7"/>
        <v>8.4441557780408141E-2</v>
      </c>
      <c r="J24" s="117">
        <f t="shared" si="7"/>
        <v>8.137960406696626E-2</v>
      </c>
      <c r="K24" s="117">
        <f t="shared" si="7"/>
        <v>9.0756678726591489E-2</v>
      </c>
      <c r="L24" s="117">
        <f t="shared" si="7"/>
        <v>0.104244717350223</v>
      </c>
      <c r="M24" s="117">
        <f t="shared" si="7"/>
        <v>0.89098519935255127</v>
      </c>
      <c r="N24" s="117">
        <f t="shared" si="7"/>
        <v>0.74210076874541098</v>
      </c>
      <c r="O24" s="117">
        <f t="shared" si="7"/>
        <v>0.98027903952376205</v>
      </c>
      <c r="P24" s="117">
        <f t="shared" si="7"/>
        <v>0.94526762986961854</v>
      </c>
      <c r="Q24" s="117">
        <f t="shared" si="7"/>
        <v>3.3967259594397863</v>
      </c>
      <c r="R24" s="117">
        <f t="shared" ref="R24:V24" si="8">R25+R28+R30+R39</f>
        <v>2.7429782795938222</v>
      </c>
      <c r="S24" s="117">
        <f t="shared" si="8"/>
        <v>1.7610806348790309</v>
      </c>
      <c r="T24" s="117">
        <f t="shared" si="8"/>
        <v>1.6034417364352445</v>
      </c>
      <c r="U24" s="117">
        <f t="shared" si="8"/>
        <v>1.4348027709347571</v>
      </c>
      <c r="V24" s="117">
        <f t="shared" si="8"/>
        <v>1.4703259151322929</v>
      </c>
      <c r="W24" s="117">
        <f t="shared" ref="W24" si="9">W25+W28+W30+W39</f>
        <v>1.5124914194178047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7.8336651858945422E-2</v>
      </c>
      <c r="C25" s="122">
        <f t="shared" si="10"/>
        <v>8.7482695723501175E-2</v>
      </c>
      <c r="D25" s="122">
        <f t="shared" si="10"/>
        <v>8.9034525602101802E-2</v>
      </c>
      <c r="E25" s="122">
        <f t="shared" si="10"/>
        <v>8.6780226130218657E-2</v>
      </c>
      <c r="F25" s="122">
        <f t="shared" si="10"/>
        <v>8.6792457015145943E-2</v>
      </c>
      <c r="G25" s="122">
        <f t="shared" si="10"/>
        <v>8.5953933780640868E-2</v>
      </c>
      <c r="H25" s="122">
        <f t="shared" si="10"/>
        <v>8.1964467622996584E-2</v>
      </c>
      <c r="I25" s="122">
        <f t="shared" si="10"/>
        <v>8.3018781013310769E-2</v>
      </c>
      <c r="J25" s="122">
        <f t="shared" si="10"/>
        <v>8.0250450299772944E-2</v>
      </c>
      <c r="K25" s="122">
        <f t="shared" si="10"/>
        <v>8.803540376969618E-2</v>
      </c>
      <c r="L25" s="122">
        <f t="shared" si="10"/>
        <v>9.9319399999982058E-2</v>
      </c>
      <c r="M25" s="122">
        <f t="shared" si="10"/>
        <v>0.87782195999998336</v>
      </c>
      <c r="N25" s="122">
        <f t="shared" si="10"/>
        <v>0.7279468399999981</v>
      </c>
      <c r="O25" s="122">
        <f t="shared" si="10"/>
        <v>0.95783275999999518</v>
      </c>
      <c r="P25" s="122">
        <f t="shared" si="10"/>
        <v>0.91424328000000299</v>
      </c>
      <c r="Q25" s="122">
        <f t="shared" si="10"/>
        <v>3.3466725599999831</v>
      </c>
      <c r="R25" s="122">
        <f t="shared" ref="R25:V25" si="11">SUM(R26:R27)</f>
        <v>2.7022196399999836</v>
      </c>
      <c r="S25" s="122">
        <f t="shared" si="11"/>
        <v>1.7242453600000063</v>
      </c>
      <c r="T25" s="122">
        <f t="shared" si="11"/>
        <v>1.5702056399999862</v>
      </c>
      <c r="U25" s="122">
        <f t="shared" si="11"/>
        <v>1.4077357600000173</v>
      </c>
      <c r="V25" s="122">
        <f t="shared" si="11"/>
        <v>1.4455957600000022</v>
      </c>
      <c r="W25" s="122">
        <f t="shared" ref="W25" si="12">SUM(W26:W27)</f>
        <v>1.4890590400000054</v>
      </c>
      <c r="DA25" s="130" t="s">
        <v>2096</v>
      </c>
    </row>
    <row r="26" spans="1:105" ht="12" customHeight="1" x14ac:dyDescent="0.25">
      <c r="A26" s="97" t="s">
        <v>74</v>
      </c>
      <c r="B26" s="98">
        <v>7.8336651858945422E-2</v>
      </c>
      <c r="C26" s="98">
        <v>8.7482695723501175E-2</v>
      </c>
      <c r="D26" s="98">
        <v>8.9034525602101802E-2</v>
      </c>
      <c r="E26" s="98">
        <v>8.6780226130218657E-2</v>
      </c>
      <c r="F26" s="98">
        <v>8.6792457015145943E-2</v>
      </c>
      <c r="G26" s="98">
        <v>8.5953933780640868E-2</v>
      </c>
      <c r="H26" s="98">
        <v>8.1964467622996584E-2</v>
      </c>
      <c r="I26" s="98">
        <v>8.3018781013310769E-2</v>
      </c>
      <c r="J26" s="98">
        <v>8.0250450299772944E-2</v>
      </c>
      <c r="K26" s="98">
        <v>8.803540376969618E-2</v>
      </c>
      <c r="L26" s="98">
        <v>9.9319399999982058E-2</v>
      </c>
      <c r="M26" s="98">
        <v>0.87782195999998336</v>
      </c>
      <c r="N26" s="98">
        <v>0.7279468399999981</v>
      </c>
      <c r="O26" s="98">
        <v>0.95783275999999518</v>
      </c>
      <c r="P26" s="98">
        <v>0.91424328000000299</v>
      </c>
      <c r="Q26" s="98">
        <v>3.3466725599999831</v>
      </c>
      <c r="R26" s="98">
        <v>2.7022196399999836</v>
      </c>
      <c r="S26" s="98">
        <v>1.7242453600000063</v>
      </c>
      <c r="T26" s="98">
        <v>1.5702056399999862</v>
      </c>
      <c r="U26" s="98">
        <v>1.4077357600000173</v>
      </c>
      <c r="V26" s="98">
        <v>1.4455957600000022</v>
      </c>
      <c r="W26" s="98">
        <v>1.4890590400000054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3.9556911010361039E-4</v>
      </c>
      <c r="N30" s="122">
        <v>3.8143385968659202E-4</v>
      </c>
      <c r="O30" s="122">
        <v>1.0334857855205807E-3</v>
      </c>
      <c r="P30" s="122">
        <v>1.3669472910520035E-3</v>
      </c>
      <c r="Q30" s="122">
        <v>1.3768610797408214E-3</v>
      </c>
      <c r="R30" s="122">
        <v>1.2895917621192879E-3</v>
      </c>
      <c r="S30" s="122">
        <v>1.3464452660587741E-3</v>
      </c>
      <c r="T30" s="122">
        <v>1.0197834891419891E-3</v>
      </c>
      <c r="U30" s="122">
        <v>1.0080038785249875E-3</v>
      </c>
      <c r="V30" s="122">
        <v>3.4972913050918859E-4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3.9556911010361039E-4</v>
      </c>
      <c r="N31" s="98">
        <v>3.8143385968659202E-4</v>
      </c>
      <c r="O31" s="98">
        <v>1.0334857855205807E-3</v>
      </c>
      <c r="P31" s="98">
        <v>1.3669472910520035E-3</v>
      </c>
      <c r="Q31" s="98">
        <v>1.3768610797408214E-3</v>
      </c>
      <c r="R31" s="98">
        <v>1.2895917621192879E-3</v>
      </c>
      <c r="S31" s="98">
        <v>1.3464452660587741E-3</v>
      </c>
      <c r="T31" s="98">
        <v>1.0197834891419891E-3</v>
      </c>
      <c r="U31" s="98">
        <v>1.0080038785249875E-3</v>
      </c>
      <c r="V31" s="98">
        <v>3.4972913050918859E-4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5.1253702780197175E-4</v>
      </c>
      <c r="C39" s="122">
        <v>9.0982497400192007E-4</v>
      </c>
      <c r="D39" s="122">
        <v>1.0483839940300275E-3</v>
      </c>
      <c r="E39" s="122">
        <v>1.4083377321014322E-3</v>
      </c>
      <c r="F39" s="122">
        <v>1.4498130362139985E-3</v>
      </c>
      <c r="G39" s="122">
        <v>1.4273777192434012E-3</v>
      </c>
      <c r="H39" s="122">
        <v>1.5051929196517383E-3</v>
      </c>
      <c r="I39" s="122">
        <v>1.4227767670973747E-3</v>
      </c>
      <c r="J39" s="122">
        <v>1.1291537671933134E-3</v>
      </c>
      <c r="K39" s="122">
        <v>2.7212749568953113E-3</v>
      </c>
      <c r="L39" s="122">
        <v>4.9253173502409493E-3</v>
      </c>
      <c r="M39" s="122">
        <v>1.2767670242464254E-2</v>
      </c>
      <c r="N39" s="122">
        <v>1.3772494885726292E-2</v>
      </c>
      <c r="O39" s="122">
        <v>2.141279373824629E-2</v>
      </c>
      <c r="P39" s="122">
        <v>2.9657402578563568E-2</v>
      </c>
      <c r="Q39" s="122">
        <v>4.8676538360062249E-2</v>
      </c>
      <c r="R39" s="122">
        <v>3.9469047831719624E-2</v>
      </c>
      <c r="S39" s="122">
        <v>3.5488829612965851E-2</v>
      </c>
      <c r="T39" s="122">
        <v>3.2216312946116273E-2</v>
      </c>
      <c r="U39" s="122">
        <v>2.6059007056214816E-2</v>
      </c>
      <c r="V39" s="122">
        <v>2.4380426001781447E-2</v>
      </c>
      <c r="W39" s="122">
        <v>2.3432379417799371E-2</v>
      </c>
      <c r="DA39" s="130" t="s">
        <v>2110</v>
      </c>
    </row>
    <row r="40" spans="1:105" ht="12" customHeight="1" x14ac:dyDescent="0.25">
      <c r="A40" s="97" t="s">
        <v>50</v>
      </c>
      <c r="B40" s="98">
        <v>5.1253702780197175E-4</v>
      </c>
      <c r="C40" s="98">
        <v>9.0982497400192007E-4</v>
      </c>
      <c r="D40" s="98">
        <v>1.0483839940300275E-3</v>
      </c>
      <c r="E40" s="98">
        <v>1.4083377321014322E-3</v>
      </c>
      <c r="F40" s="98">
        <v>1.4498130362139985E-3</v>
      </c>
      <c r="G40" s="98">
        <v>1.4273777192434012E-3</v>
      </c>
      <c r="H40" s="98">
        <v>1.5051929196517383E-3</v>
      </c>
      <c r="I40" s="98">
        <v>1.4227767670973747E-3</v>
      </c>
      <c r="J40" s="98">
        <v>1.1291537671933134E-3</v>
      </c>
      <c r="K40" s="98">
        <v>2.7212749568953113E-3</v>
      </c>
      <c r="L40" s="98">
        <v>4.9253173502409493E-3</v>
      </c>
      <c r="M40" s="98">
        <v>1.2767670242464254E-2</v>
      </c>
      <c r="N40" s="98">
        <v>1.3772494885726292E-2</v>
      </c>
      <c r="O40" s="98">
        <v>2.141279373824629E-2</v>
      </c>
      <c r="P40" s="98">
        <v>2.9657402578563568E-2</v>
      </c>
      <c r="Q40" s="98">
        <v>4.8676538360062249E-2</v>
      </c>
      <c r="R40" s="98">
        <v>3.9469047831719624E-2</v>
      </c>
      <c r="S40" s="98">
        <v>3.5488829612965851E-2</v>
      </c>
      <c r="T40" s="98">
        <v>3.2216312946116273E-2</v>
      </c>
      <c r="U40" s="98">
        <v>2.6059007056214816E-2</v>
      </c>
      <c r="V40" s="98">
        <v>2.4380426001781447E-2</v>
      </c>
      <c r="W40" s="98">
        <v>2.3432379417799371E-2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12.813255859021726</v>
      </c>
      <c r="C43" s="117">
        <f t="shared" si="14"/>
        <v>9.627463299253888</v>
      </c>
      <c r="D43" s="117">
        <f t="shared" si="14"/>
        <v>9.6319586881317534</v>
      </c>
      <c r="E43" s="117">
        <f t="shared" si="14"/>
        <v>9.6423255612655439</v>
      </c>
      <c r="F43" s="117">
        <f t="shared" si="14"/>
        <v>9.6455981571665177</v>
      </c>
      <c r="G43" s="117">
        <f t="shared" si="14"/>
        <v>3.255165078970542</v>
      </c>
      <c r="H43" s="117">
        <f t="shared" si="14"/>
        <v>6.2749568299892831</v>
      </c>
      <c r="I43" s="117">
        <f t="shared" si="14"/>
        <v>3.1973332348168322</v>
      </c>
      <c r="J43" s="117">
        <f t="shared" si="14"/>
        <v>3.1880566252483606</v>
      </c>
      <c r="K43" s="117">
        <f t="shared" si="14"/>
        <v>6.3324619079922675</v>
      </c>
      <c r="L43" s="117">
        <f t="shared" si="14"/>
        <v>6.3220730094892899</v>
      </c>
      <c r="M43" s="117">
        <f t="shared" si="14"/>
        <v>3.1945191753914455</v>
      </c>
      <c r="N43" s="117">
        <f t="shared" si="14"/>
        <v>3.1830000383772568</v>
      </c>
      <c r="O43" s="117">
        <f t="shared" si="14"/>
        <v>3.1456608313072927</v>
      </c>
      <c r="P43" s="117">
        <f t="shared" si="14"/>
        <v>3.1675260003019421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12.745259279999999</v>
      </c>
      <c r="C44" s="122">
        <f t="shared" si="17"/>
        <v>9.5588110799999981</v>
      </c>
      <c r="D44" s="122">
        <f t="shared" si="17"/>
        <v>9.5588110799999981</v>
      </c>
      <c r="E44" s="122">
        <f t="shared" si="17"/>
        <v>9.5588110799999981</v>
      </c>
      <c r="F44" s="122">
        <f t="shared" si="17"/>
        <v>9.5588110799999981</v>
      </c>
      <c r="G44" s="122">
        <f t="shared" si="17"/>
        <v>3.1861814399999986</v>
      </c>
      <c r="H44" s="122">
        <f t="shared" si="17"/>
        <v>6.2048376000000047</v>
      </c>
      <c r="I44" s="122">
        <f t="shared" si="17"/>
        <v>3.1344299999999947</v>
      </c>
      <c r="J44" s="122">
        <f t="shared" si="17"/>
        <v>3.1344300000000018</v>
      </c>
      <c r="K44" s="122">
        <f t="shared" si="17"/>
        <v>6.2688600000000037</v>
      </c>
      <c r="L44" s="122">
        <f t="shared" si="17"/>
        <v>6.2688600000000019</v>
      </c>
      <c r="M44" s="122">
        <f t="shared" si="17"/>
        <v>3.1344299999999952</v>
      </c>
      <c r="N44" s="122">
        <f t="shared" si="17"/>
        <v>3.1344299999999947</v>
      </c>
      <c r="O44" s="122">
        <f t="shared" si="17"/>
        <v>3.1024187999999948</v>
      </c>
      <c r="P44" s="122">
        <f t="shared" si="17"/>
        <v>3.1344299999999938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2114</v>
      </c>
    </row>
    <row r="45" spans="1:105" ht="12" customHeight="1" x14ac:dyDescent="0.25">
      <c r="A45" s="97" t="s">
        <v>216</v>
      </c>
      <c r="B45" s="98">
        <v>12.745259279999999</v>
      </c>
      <c r="C45" s="98">
        <v>9.5588110799999981</v>
      </c>
      <c r="D45" s="98">
        <v>9.5588110799999981</v>
      </c>
      <c r="E45" s="98">
        <v>9.5588110799999981</v>
      </c>
      <c r="F45" s="98">
        <v>9.5588110799999981</v>
      </c>
      <c r="G45" s="98">
        <v>3.1861814399999986</v>
      </c>
      <c r="H45" s="98">
        <v>6.2048376000000047</v>
      </c>
      <c r="I45" s="98">
        <v>3.1344299999999947</v>
      </c>
      <c r="J45" s="98">
        <v>3.1344300000000018</v>
      </c>
      <c r="K45" s="98">
        <v>6.2688600000000037</v>
      </c>
      <c r="L45" s="98">
        <v>6.2688600000000019</v>
      </c>
      <c r="M45" s="98">
        <v>3.1344299999999952</v>
      </c>
      <c r="N45" s="98">
        <v>3.1344299999999947</v>
      </c>
      <c r="O45" s="98">
        <v>3.1024187999999948</v>
      </c>
      <c r="P45" s="98">
        <v>3.1344299999999938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6.7996579021728246E-2</v>
      </c>
      <c r="C58" s="122">
        <v>6.8652219253890603E-2</v>
      </c>
      <c r="D58" s="122">
        <v>7.3147608131754485E-2</v>
      </c>
      <c r="E58" s="122">
        <v>8.3514481265545809E-2</v>
      </c>
      <c r="F58" s="122">
        <v>8.6787077166519414E-2</v>
      </c>
      <c r="G58" s="122">
        <v>6.8983638970543507E-2</v>
      </c>
      <c r="H58" s="122">
        <v>7.011922998927872E-2</v>
      </c>
      <c r="I58" s="122">
        <v>6.2903234816837364E-2</v>
      </c>
      <c r="J58" s="122">
        <v>5.3626625248358838E-2</v>
      </c>
      <c r="K58" s="122">
        <v>6.3601907992263965E-2</v>
      </c>
      <c r="L58" s="122">
        <v>5.3213009489288282E-2</v>
      </c>
      <c r="M58" s="122">
        <v>6.0089175391450103E-2</v>
      </c>
      <c r="N58" s="122">
        <v>4.8570038377262259E-2</v>
      </c>
      <c r="O58" s="122">
        <v>4.3242031307297854E-2</v>
      </c>
      <c r="P58" s="122">
        <v>3.3096000301948092E-2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2128</v>
      </c>
    </row>
    <row r="59" spans="1:105" ht="12" customHeight="1" x14ac:dyDescent="0.25">
      <c r="A59" s="97" t="s">
        <v>50</v>
      </c>
      <c r="B59" s="98">
        <v>6.7996579021728246E-2</v>
      </c>
      <c r="C59" s="98">
        <v>6.8652219253890603E-2</v>
      </c>
      <c r="D59" s="98">
        <v>7.3147608131754485E-2</v>
      </c>
      <c r="E59" s="98">
        <v>8.3514481265545809E-2</v>
      </c>
      <c r="F59" s="98">
        <v>8.6787077166519414E-2</v>
      </c>
      <c r="G59" s="98">
        <v>6.8983638970543507E-2</v>
      </c>
      <c r="H59" s="98">
        <v>7.011922998927872E-2</v>
      </c>
      <c r="I59" s="98">
        <v>6.2903234816837364E-2</v>
      </c>
      <c r="J59" s="98">
        <v>5.3626625248358838E-2</v>
      </c>
      <c r="K59" s="98">
        <v>6.3601907992263965E-2</v>
      </c>
      <c r="L59" s="98">
        <v>5.3213009489288282E-2</v>
      </c>
      <c r="M59" s="98">
        <v>6.0089175391450103E-2</v>
      </c>
      <c r="N59" s="98">
        <v>4.8570038377262259E-2</v>
      </c>
      <c r="O59" s="98">
        <v>4.3242031307297854E-2</v>
      </c>
      <c r="P59" s="98">
        <v>3.3096000301948092E-2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0.45440999999999998</v>
      </c>
      <c r="C62" s="117">
        <f t="shared" si="21"/>
        <v>1.8681299999999998</v>
      </c>
      <c r="D62" s="117">
        <f t="shared" si="21"/>
        <v>2.9789099999999995</v>
      </c>
      <c r="E62" s="117">
        <f t="shared" si="21"/>
        <v>7.2705600000000006</v>
      </c>
      <c r="F62" s="117">
        <f t="shared" si="21"/>
        <v>13.531319999999999</v>
      </c>
      <c r="G62" s="117">
        <f t="shared" si="21"/>
        <v>33.070950000000011</v>
      </c>
      <c r="H62" s="117">
        <f t="shared" si="21"/>
        <v>57.45741804</v>
      </c>
      <c r="I62" s="117">
        <f t="shared" si="21"/>
        <v>76.947567840000062</v>
      </c>
      <c r="J62" s="117">
        <f t="shared" si="21"/>
        <v>91.387707840000019</v>
      </c>
      <c r="K62" s="117">
        <f t="shared" si="21"/>
        <v>119.30726412000004</v>
      </c>
      <c r="L62" s="117">
        <f t="shared" si="21"/>
        <v>115.87596372000002</v>
      </c>
      <c r="M62" s="117">
        <f t="shared" si="21"/>
        <v>131.42506608000002</v>
      </c>
      <c r="N62" s="117">
        <f t="shared" si="21"/>
        <v>125.51854392000001</v>
      </c>
      <c r="O62" s="117">
        <f t="shared" si="21"/>
        <v>105.57580176000003</v>
      </c>
      <c r="P62" s="117">
        <f t="shared" si="21"/>
        <v>106.1315956800001</v>
      </c>
      <c r="Q62" s="117">
        <f t="shared" si="21"/>
        <v>121.58173764000001</v>
      </c>
      <c r="R62" s="117">
        <f t="shared" ref="R62:V62" si="22">R63+R66+R68+R77</f>
        <v>138.34219607999992</v>
      </c>
      <c r="S62" s="117">
        <f t="shared" si="22"/>
        <v>159.86830464000005</v>
      </c>
      <c r="T62" s="117">
        <f t="shared" si="22"/>
        <v>181.51579115999996</v>
      </c>
      <c r="U62" s="117">
        <f t="shared" si="22"/>
        <v>184.81500972000012</v>
      </c>
      <c r="V62" s="117">
        <f t="shared" si="22"/>
        <v>225.64566683999999</v>
      </c>
      <c r="W62" s="117">
        <f t="shared" ref="W62" si="23">W63+W66+W68+W77</f>
        <v>266.40826343999987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0.38679594548818069</v>
      </c>
      <c r="C63" s="122">
        <f t="shared" si="24"/>
        <v>1.543642550148637</v>
      </c>
      <c r="D63" s="122">
        <f t="shared" si="24"/>
        <v>2.515003040326063</v>
      </c>
      <c r="E63" s="122">
        <f t="shared" si="24"/>
        <v>6.1953617007371538</v>
      </c>
      <c r="F63" s="122">
        <f t="shared" si="24"/>
        <v>11.280075610578548</v>
      </c>
      <c r="G63" s="122">
        <f t="shared" si="24"/>
        <v>27.347234476437485</v>
      </c>
      <c r="H63" s="122">
        <f t="shared" si="24"/>
        <v>47.806540520200748</v>
      </c>
      <c r="I63" s="122">
        <f t="shared" si="24"/>
        <v>62.830302456887942</v>
      </c>
      <c r="J63" s="122">
        <f t="shared" si="24"/>
        <v>74.249389183132848</v>
      </c>
      <c r="K63" s="122">
        <f t="shared" si="24"/>
        <v>96.117192677022658</v>
      </c>
      <c r="L63" s="122">
        <f t="shared" si="24"/>
        <v>95.063450980470748</v>
      </c>
      <c r="M63" s="122">
        <f t="shared" si="24"/>
        <v>108.81699048000003</v>
      </c>
      <c r="N63" s="122">
        <f t="shared" si="24"/>
        <v>103.93328352</v>
      </c>
      <c r="O63" s="122">
        <f t="shared" si="24"/>
        <v>87.416007360000037</v>
      </c>
      <c r="P63" s="122">
        <f t="shared" si="24"/>
        <v>87.875309280000053</v>
      </c>
      <c r="Q63" s="122">
        <f t="shared" si="24"/>
        <v>96.077050740000047</v>
      </c>
      <c r="R63" s="122">
        <f t="shared" ref="R63:V63" si="25">SUM(R64:R65)</f>
        <v>109.60766387999992</v>
      </c>
      <c r="S63" s="122">
        <f t="shared" si="25"/>
        <v>130.21721064000008</v>
      </c>
      <c r="T63" s="122">
        <f t="shared" si="25"/>
        <v>146.33991305999996</v>
      </c>
      <c r="U63" s="122">
        <f t="shared" si="25"/>
        <v>147.77947272000009</v>
      </c>
      <c r="V63" s="122">
        <f t="shared" si="25"/>
        <v>184.47303534</v>
      </c>
      <c r="W63" s="122">
        <f t="shared" ref="W63" si="26">SUM(W64:W65)</f>
        <v>221.16041573999996</v>
      </c>
      <c r="DA63" s="130" t="s">
        <v>2132</v>
      </c>
    </row>
    <row r="64" spans="1:105" ht="12" customHeight="1" x14ac:dyDescent="0.25">
      <c r="A64" s="97" t="s">
        <v>217</v>
      </c>
      <c r="B64" s="98">
        <v>0.38679594548818069</v>
      </c>
      <c r="C64" s="98">
        <v>1.543642550148637</v>
      </c>
      <c r="D64" s="98">
        <v>2.515003040326063</v>
      </c>
      <c r="E64" s="98">
        <v>6.1953617007371538</v>
      </c>
      <c r="F64" s="98">
        <v>11.280075610578548</v>
      </c>
      <c r="G64" s="98">
        <v>27.347234476437485</v>
      </c>
      <c r="H64" s="98">
        <v>47.806540520200748</v>
      </c>
      <c r="I64" s="98">
        <v>62.830302456887942</v>
      </c>
      <c r="J64" s="98">
        <v>74.249389183132848</v>
      </c>
      <c r="K64" s="98">
        <v>96.117192677022658</v>
      </c>
      <c r="L64" s="98">
        <v>95.063450980470748</v>
      </c>
      <c r="M64" s="98">
        <v>108.81699048000003</v>
      </c>
      <c r="N64" s="98">
        <v>103.93328352</v>
      </c>
      <c r="O64" s="98">
        <v>87.416007360000037</v>
      </c>
      <c r="P64" s="98">
        <v>87.875309280000053</v>
      </c>
      <c r="Q64" s="98">
        <v>96.077050740000047</v>
      </c>
      <c r="R64" s="98">
        <v>109.60766387999992</v>
      </c>
      <c r="S64" s="98">
        <v>130.21721064000008</v>
      </c>
      <c r="T64" s="98">
        <v>146.33991305999996</v>
      </c>
      <c r="U64" s="98">
        <v>147.77947272000009</v>
      </c>
      <c r="V64" s="98">
        <v>184.47303534</v>
      </c>
      <c r="W64" s="98">
        <v>221.16041573999996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4.5367389708245845E-2</v>
      </c>
      <c r="C68" s="122">
        <v>0.21487958152426154</v>
      </c>
      <c r="D68" s="122">
        <v>0.28953715589251222</v>
      </c>
      <c r="E68" s="122">
        <v>0.65945120647442812</v>
      </c>
      <c r="F68" s="122">
        <v>1.3501454728529809</v>
      </c>
      <c r="G68" s="122">
        <v>3.5135302998136471</v>
      </c>
      <c r="H68" s="122">
        <v>5.8592640054015179</v>
      </c>
      <c r="I68" s="122">
        <v>8.4490511358816764</v>
      </c>
      <c r="J68" s="122">
        <v>10.547721441610214</v>
      </c>
      <c r="K68" s="122">
        <v>14.531616804949504</v>
      </c>
      <c r="L68" s="122">
        <v>13.210175666174489</v>
      </c>
      <c r="M68" s="122">
        <v>14.195768400000006</v>
      </c>
      <c r="N68" s="122">
        <v>13.553535600000014</v>
      </c>
      <c r="O68" s="122">
        <v>11.402661599999997</v>
      </c>
      <c r="P68" s="122">
        <v>11.463249600000021</v>
      </c>
      <c r="Q68" s="122">
        <v>18.316537799999995</v>
      </c>
      <c r="R68" s="122">
        <v>20.635767899999994</v>
      </c>
      <c r="S68" s="122">
        <v>21.293989199999988</v>
      </c>
      <c r="T68" s="122">
        <v>25.261549500000012</v>
      </c>
      <c r="U68" s="122">
        <v>26.597122200000058</v>
      </c>
      <c r="V68" s="122">
        <v>29.558136299999976</v>
      </c>
      <c r="W68" s="122">
        <v>32.494802999999969</v>
      </c>
      <c r="DA68" s="130" t="s">
        <v>2137</v>
      </c>
    </row>
    <row r="69" spans="1:105" ht="12" customHeight="1" x14ac:dyDescent="0.25">
      <c r="A69" s="97" t="s">
        <v>134</v>
      </c>
      <c r="B69" s="98">
        <v>4.5367389708245845E-2</v>
      </c>
      <c r="C69" s="98">
        <v>0.21487958152426154</v>
      </c>
      <c r="D69" s="98">
        <v>0.28953715589251222</v>
      </c>
      <c r="E69" s="98">
        <v>0.65945120647442812</v>
      </c>
      <c r="F69" s="98">
        <v>1.3501454728529809</v>
      </c>
      <c r="G69" s="98">
        <v>3.5135302998136471</v>
      </c>
      <c r="H69" s="98">
        <v>5.8592640054015179</v>
      </c>
      <c r="I69" s="98">
        <v>8.4490511358816764</v>
      </c>
      <c r="J69" s="98">
        <v>10.547721441610214</v>
      </c>
      <c r="K69" s="98">
        <v>14.531616804949504</v>
      </c>
      <c r="L69" s="98">
        <v>13.207048483382817</v>
      </c>
      <c r="M69" s="98">
        <v>14.192080726191744</v>
      </c>
      <c r="N69" s="98">
        <v>13.550078266739815</v>
      </c>
      <c r="O69" s="98">
        <v>11.399693981414927</v>
      </c>
      <c r="P69" s="98">
        <v>11.460197105379256</v>
      </c>
      <c r="Q69" s="98">
        <v>18.310743776294792</v>
      </c>
      <c r="R69" s="98">
        <v>20.62891074455915</v>
      </c>
      <c r="S69" s="98">
        <v>21.286947858352228</v>
      </c>
      <c r="T69" s="98">
        <v>25.253141114900348</v>
      </c>
      <c r="U69" s="98">
        <v>26.588258982580598</v>
      </c>
      <c r="V69" s="98">
        <v>29.548062334810918</v>
      </c>
      <c r="W69" s="98">
        <v>32.483762539562889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3.1271827916729282E-3</v>
      </c>
      <c r="M70" s="98">
        <v>3.6876738082621346E-3</v>
      </c>
      <c r="N70" s="98">
        <v>3.4573332601996912E-3</v>
      </c>
      <c r="O70" s="98">
        <v>2.9676185850696958E-3</v>
      </c>
      <c r="P70" s="98">
        <v>3.0524946207633515E-3</v>
      </c>
      <c r="Q70" s="98">
        <v>5.7940237052032861E-3</v>
      </c>
      <c r="R70" s="98">
        <v>6.8571554408438425E-3</v>
      </c>
      <c r="S70" s="98">
        <v>7.0413416477614352E-3</v>
      </c>
      <c r="T70" s="98">
        <v>8.4083850996624285E-3</v>
      </c>
      <c r="U70" s="98">
        <v>8.8632174194594529E-3</v>
      </c>
      <c r="V70" s="98">
        <v>1.0073965189058847E-2</v>
      </c>
      <c r="W70" s="98">
        <v>1.1040460437077154E-2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3.1271827916729282E-3</v>
      </c>
      <c r="M71" s="101">
        <v>3.6876738082621346E-3</v>
      </c>
      <c r="N71" s="101">
        <v>3.4573332601996912E-3</v>
      </c>
      <c r="O71" s="101">
        <v>2.9676185850696958E-3</v>
      </c>
      <c r="P71" s="101">
        <v>3.0524946207633515E-3</v>
      </c>
      <c r="Q71" s="101">
        <v>5.7940237052032861E-3</v>
      </c>
      <c r="R71" s="101">
        <v>6.8571554408438425E-3</v>
      </c>
      <c r="S71" s="101">
        <v>7.0413416477614352E-3</v>
      </c>
      <c r="T71" s="101">
        <v>8.4083850996624285E-3</v>
      </c>
      <c r="U71" s="101">
        <v>8.8632174194594529E-3</v>
      </c>
      <c r="V71" s="101">
        <v>1.0073965189058847E-2</v>
      </c>
      <c r="W71" s="101">
        <v>1.1040460437077154E-2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2.2246664803573457E-2</v>
      </c>
      <c r="C77" s="122">
        <v>0.10960786832710134</v>
      </c>
      <c r="D77" s="122">
        <v>0.17436980378142405</v>
      </c>
      <c r="E77" s="122">
        <v>0.4157470927884187</v>
      </c>
      <c r="F77" s="122">
        <v>0.90109891656846952</v>
      </c>
      <c r="G77" s="122">
        <v>2.2101852237488826</v>
      </c>
      <c r="H77" s="122">
        <v>3.7916135143977305</v>
      </c>
      <c r="I77" s="122">
        <v>5.6682142472304351</v>
      </c>
      <c r="J77" s="122">
        <v>6.5905972152569632</v>
      </c>
      <c r="K77" s="122">
        <v>8.6584546380278731</v>
      </c>
      <c r="L77" s="122">
        <v>7.6023370733547777</v>
      </c>
      <c r="M77" s="122">
        <v>8.4123072000000008</v>
      </c>
      <c r="N77" s="122">
        <v>8.0317247999999957</v>
      </c>
      <c r="O77" s="122">
        <v>6.7571327999999955</v>
      </c>
      <c r="P77" s="122">
        <v>6.7930368000000216</v>
      </c>
      <c r="Q77" s="122">
        <v>7.1881490999999738</v>
      </c>
      <c r="R77" s="122">
        <v>8.0987643000000062</v>
      </c>
      <c r="S77" s="122">
        <v>8.3571047999999735</v>
      </c>
      <c r="T77" s="122">
        <v>9.9143286000000046</v>
      </c>
      <c r="U77" s="122">
        <v>10.438414799999975</v>
      </c>
      <c r="V77" s="122">
        <v>11.614495200000009</v>
      </c>
      <c r="W77" s="122">
        <v>12.753044699999963</v>
      </c>
      <c r="DA77" s="130" t="s">
        <v>2146</v>
      </c>
    </row>
    <row r="78" spans="1:105" ht="12" customHeight="1" x14ac:dyDescent="0.25">
      <c r="A78" s="97" t="s">
        <v>192</v>
      </c>
      <c r="B78" s="98">
        <v>2.2246664803573457E-2</v>
      </c>
      <c r="C78" s="98">
        <v>0.10960786832710134</v>
      </c>
      <c r="D78" s="98">
        <v>0.17436980378142405</v>
      </c>
      <c r="E78" s="98">
        <v>0.4157470927884187</v>
      </c>
      <c r="F78" s="98">
        <v>0.90109891656846952</v>
      </c>
      <c r="G78" s="98">
        <v>2.2101852237488826</v>
      </c>
      <c r="H78" s="98">
        <v>3.7916135143977305</v>
      </c>
      <c r="I78" s="98">
        <v>5.6682142472304351</v>
      </c>
      <c r="J78" s="98">
        <v>6.5905972152569632</v>
      </c>
      <c r="K78" s="98">
        <v>8.6584546380278731</v>
      </c>
      <c r="L78" s="98">
        <v>7.6023370733547777</v>
      </c>
      <c r="M78" s="98">
        <v>8.4123072000000008</v>
      </c>
      <c r="N78" s="98">
        <v>8.0317247999999957</v>
      </c>
      <c r="O78" s="98">
        <v>6.7571327999999955</v>
      </c>
      <c r="P78" s="98">
        <v>6.7930368000000216</v>
      </c>
      <c r="Q78" s="98">
        <v>7.1881490999999738</v>
      </c>
      <c r="R78" s="98">
        <v>8.0987643000000062</v>
      </c>
      <c r="S78" s="98">
        <v>8.3571047999999735</v>
      </c>
      <c r="T78" s="98">
        <v>9.9143286000000046</v>
      </c>
      <c r="U78" s="98">
        <v>10.438414799999975</v>
      </c>
      <c r="V78" s="98">
        <v>11.614495200000009</v>
      </c>
      <c r="W78" s="98">
        <v>12.753044699999963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8.8441991238407702</v>
      </c>
      <c r="C81" s="117">
        <f t="shared" si="28"/>
        <v>11.330882859425213</v>
      </c>
      <c r="D81" s="117">
        <f t="shared" si="28"/>
        <v>17.224778522597251</v>
      </c>
      <c r="E81" s="117">
        <f t="shared" si="28"/>
        <v>24.249503864508871</v>
      </c>
      <c r="F81" s="117">
        <f t="shared" si="28"/>
        <v>27.425837318478333</v>
      </c>
      <c r="G81" s="117">
        <f t="shared" si="28"/>
        <v>27.347980532887881</v>
      </c>
      <c r="H81" s="117">
        <f t="shared" si="28"/>
        <v>29.15448434089118</v>
      </c>
      <c r="I81" s="117">
        <f t="shared" si="28"/>
        <v>27.782242511447677</v>
      </c>
      <c r="J81" s="117">
        <f t="shared" si="28"/>
        <v>26.156255257771456</v>
      </c>
      <c r="K81" s="117">
        <f t="shared" si="28"/>
        <v>29.010716593933719</v>
      </c>
      <c r="L81" s="117">
        <f t="shared" si="28"/>
        <v>25.534169877635062</v>
      </c>
      <c r="M81" s="117">
        <f t="shared" si="28"/>
        <v>31.905748160835785</v>
      </c>
      <c r="N81" s="117">
        <f t="shared" si="28"/>
        <v>30.655279326952812</v>
      </c>
      <c r="O81" s="117">
        <f t="shared" si="28"/>
        <v>31.074549399056416</v>
      </c>
      <c r="P81" s="117">
        <f t="shared" si="28"/>
        <v>30.341295994519083</v>
      </c>
      <c r="Q81" s="117">
        <f t="shared" si="28"/>
        <v>44.593679852655235</v>
      </c>
      <c r="R81" s="117">
        <f t="shared" ref="R81:V81" si="29">R82+R85+R87+R100</f>
        <v>35.817345606356817</v>
      </c>
      <c r="S81" s="117">
        <f t="shared" si="29"/>
        <v>31.991095478806383</v>
      </c>
      <c r="T81" s="117">
        <f t="shared" si="29"/>
        <v>29.800226496761255</v>
      </c>
      <c r="U81" s="117">
        <f t="shared" si="29"/>
        <v>26.845309029066701</v>
      </c>
      <c r="V81" s="117">
        <f t="shared" si="29"/>
        <v>28.036078502414711</v>
      </c>
      <c r="W81" s="117">
        <f t="shared" ref="W81" si="30">W82+W85+W87+W100</f>
        <v>28.659651694166129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1.5642940266174972</v>
      </c>
      <c r="C87" s="122">
        <v>1.6217622097816846</v>
      </c>
      <c r="D87" s="122">
        <v>1.5173435735750442</v>
      </c>
      <c r="E87" s="122">
        <v>1.5971729658154352</v>
      </c>
      <c r="F87" s="122">
        <v>1.6479088054071127</v>
      </c>
      <c r="G87" s="122">
        <v>1.6634709980980624</v>
      </c>
      <c r="H87" s="122">
        <v>1.7368106564791699</v>
      </c>
      <c r="I87" s="122">
        <v>1.7997510926558298</v>
      </c>
      <c r="J87" s="122">
        <v>1.8233267422452752</v>
      </c>
      <c r="K87" s="122">
        <v>1.8362772240004606</v>
      </c>
      <c r="L87" s="122">
        <v>1.8365047919963193</v>
      </c>
      <c r="M87" s="122">
        <v>1.8596793432072634</v>
      </c>
      <c r="N87" s="122">
        <v>1.8280449689181772</v>
      </c>
      <c r="O87" s="122">
        <v>1.7517052671167261</v>
      </c>
      <c r="P87" s="122">
        <v>1.709208435465563</v>
      </c>
      <c r="Q87" s="122">
        <v>1.5587446765988269</v>
      </c>
      <c r="R87" s="122">
        <v>1.2697421297660538</v>
      </c>
      <c r="S87" s="122">
        <v>1.1492291034230886</v>
      </c>
      <c r="T87" s="122">
        <v>1.0861285791285986</v>
      </c>
      <c r="U87" s="122">
        <v>0.99278600532766181</v>
      </c>
      <c r="V87" s="122">
        <v>1.0374928122766787</v>
      </c>
      <c r="W87" s="122">
        <v>1.0649757300607914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1.5642940266174972</v>
      </c>
      <c r="C92" s="101">
        <v>1.6217622097816846</v>
      </c>
      <c r="D92" s="101">
        <v>1.5173435735750442</v>
      </c>
      <c r="E92" s="101">
        <v>1.5971729658154352</v>
      </c>
      <c r="F92" s="101">
        <v>1.6479088054071127</v>
      </c>
      <c r="G92" s="101">
        <v>1.6634709980980624</v>
      </c>
      <c r="H92" s="101">
        <v>1.7368106564791699</v>
      </c>
      <c r="I92" s="101">
        <v>1.7997510926558298</v>
      </c>
      <c r="J92" s="101">
        <v>1.8233267422452752</v>
      </c>
      <c r="K92" s="101">
        <v>1.8362772240004606</v>
      </c>
      <c r="L92" s="101">
        <v>1.8362451097107626</v>
      </c>
      <c r="M92" s="101">
        <v>1.8592818204866322</v>
      </c>
      <c r="N92" s="101">
        <v>1.82756923292076</v>
      </c>
      <c r="O92" s="101">
        <v>1.7511183339503418</v>
      </c>
      <c r="P92" s="101">
        <v>1.7085942287187816</v>
      </c>
      <c r="Q92" s="101">
        <v>1.5581797849593741</v>
      </c>
      <c r="R92" s="101">
        <v>1.2691800568510569</v>
      </c>
      <c r="S92" s="101">
        <v>1.1489211726233779</v>
      </c>
      <c r="T92" s="101">
        <v>1.0861212787466088</v>
      </c>
      <c r="U92" s="101">
        <v>0.99278247284562604</v>
      </c>
      <c r="V92" s="101">
        <v>1.0374899501297785</v>
      </c>
      <c r="W92" s="101">
        <v>1.0649726890985158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2.5968228555675344E-4</v>
      </c>
      <c r="M93" s="104">
        <v>3.9752272063113596E-4</v>
      </c>
      <c r="N93" s="104">
        <v>4.7573599741725298E-4</v>
      </c>
      <c r="O93" s="104">
        <v>5.8693316638441068E-4</v>
      </c>
      <c r="P93" s="104">
        <v>6.1420674678137627E-4</v>
      </c>
      <c r="Q93" s="104">
        <v>5.6489163945282314E-4</v>
      </c>
      <c r="R93" s="104">
        <v>5.6207291499686739E-4</v>
      </c>
      <c r="S93" s="104">
        <v>3.0793079971067668E-4</v>
      </c>
      <c r="T93" s="104">
        <v>7.3003819898134822E-6</v>
      </c>
      <c r="U93" s="104">
        <v>3.5324820357989928E-6</v>
      </c>
      <c r="V93" s="104">
        <v>2.8621469001703997E-6</v>
      </c>
      <c r="W93" s="104">
        <v>3.0409622755624089E-6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2.5968228555675344E-4</v>
      </c>
      <c r="M94" s="98">
        <v>3.9752272063113596E-4</v>
      </c>
      <c r="N94" s="98">
        <v>4.7573599741725298E-4</v>
      </c>
      <c r="O94" s="98">
        <v>5.8693316638441068E-4</v>
      </c>
      <c r="P94" s="98">
        <v>6.1420674678137627E-4</v>
      </c>
      <c r="Q94" s="98">
        <v>5.6489163945282314E-4</v>
      </c>
      <c r="R94" s="98">
        <v>5.6207291499686739E-4</v>
      </c>
      <c r="S94" s="98">
        <v>3.0793079971067668E-4</v>
      </c>
      <c r="T94" s="98">
        <v>7.3003819898134822E-6</v>
      </c>
      <c r="U94" s="98">
        <v>3.5324820357989928E-6</v>
      </c>
      <c r="V94" s="98">
        <v>2.8621469001703997E-6</v>
      </c>
      <c r="W94" s="98">
        <v>3.0409622755624089E-6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7.2799050972232733</v>
      </c>
      <c r="C100" s="122">
        <v>9.7091206496435287</v>
      </c>
      <c r="D100" s="122">
        <v>15.707434949022206</v>
      </c>
      <c r="E100" s="122">
        <v>22.652330898693435</v>
      </c>
      <c r="F100" s="122">
        <v>25.77792851307122</v>
      </c>
      <c r="G100" s="122">
        <v>25.684509534789818</v>
      </c>
      <c r="H100" s="122">
        <v>27.417673684412012</v>
      </c>
      <c r="I100" s="122">
        <v>25.982491418791849</v>
      </c>
      <c r="J100" s="122">
        <v>24.332928515526181</v>
      </c>
      <c r="K100" s="122">
        <v>27.174439369933257</v>
      </c>
      <c r="L100" s="122">
        <v>23.697665085638743</v>
      </c>
      <c r="M100" s="122">
        <v>30.04606881762852</v>
      </c>
      <c r="N100" s="122">
        <v>28.827234358034634</v>
      </c>
      <c r="O100" s="122">
        <v>29.322844131939689</v>
      </c>
      <c r="P100" s="122">
        <v>28.63208755905352</v>
      </c>
      <c r="Q100" s="122">
        <v>43.034935176056408</v>
      </c>
      <c r="R100" s="122">
        <v>34.547603476590766</v>
      </c>
      <c r="S100" s="122">
        <v>30.841866375383294</v>
      </c>
      <c r="T100" s="122">
        <v>28.714097917632657</v>
      </c>
      <c r="U100" s="122">
        <v>25.852523023739039</v>
      </c>
      <c r="V100" s="122">
        <v>26.998585690138032</v>
      </c>
      <c r="W100" s="122">
        <v>27.594675964105338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7.2799050972232733</v>
      </c>
      <c r="C102" s="98">
        <v>9.7091206496435287</v>
      </c>
      <c r="D102" s="98">
        <v>15.707434949022206</v>
      </c>
      <c r="E102" s="98">
        <v>22.652330898693435</v>
      </c>
      <c r="F102" s="98">
        <v>25.77792851307122</v>
      </c>
      <c r="G102" s="98">
        <v>25.684509534789818</v>
      </c>
      <c r="H102" s="98">
        <v>27.417673684412012</v>
      </c>
      <c r="I102" s="98">
        <v>25.982491418791849</v>
      </c>
      <c r="J102" s="98">
        <v>24.332928515526181</v>
      </c>
      <c r="K102" s="98">
        <v>27.174439369933257</v>
      </c>
      <c r="L102" s="98">
        <v>23.697665085638743</v>
      </c>
      <c r="M102" s="98">
        <v>30.04606881762852</v>
      </c>
      <c r="N102" s="98">
        <v>28.827234358034634</v>
      </c>
      <c r="O102" s="98">
        <v>29.322844131939689</v>
      </c>
      <c r="P102" s="98">
        <v>28.63208755905352</v>
      </c>
      <c r="Q102" s="98">
        <v>43.034935176056408</v>
      </c>
      <c r="R102" s="98">
        <v>34.547603476590766</v>
      </c>
      <c r="S102" s="98">
        <v>30.841866375383294</v>
      </c>
      <c r="T102" s="98">
        <v>28.714097917632657</v>
      </c>
      <c r="U102" s="98">
        <v>25.852523023739039</v>
      </c>
      <c r="V102" s="98">
        <v>26.998585690138032</v>
      </c>
      <c r="W102" s="98">
        <v>27.594675964105338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12.749871103601849</v>
      </c>
      <c r="C124" s="117">
        <f t="shared" si="42"/>
        <v>15.028835493181502</v>
      </c>
      <c r="D124" s="117">
        <f t="shared" si="42"/>
        <v>14.129819586977462</v>
      </c>
      <c r="E124" s="117">
        <f t="shared" si="42"/>
        <v>19.355779855987667</v>
      </c>
      <c r="F124" s="117">
        <f t="shared" si="42"/>
        <v>21.614128130946995</v>
      </c>
      <c r="G124" s="117">
        <f t="shared" si="42"/>
        <v>21.804955523610055</v>
      </c>
      <c r="H124" s="117">
        <f t="shared" si="42"/>
        <v>22.667316311222113</v>
      </c>
      <c r="I124" s="117">
        <f t="shared" si="42"/>
        <v>20.331601122479594</v>
      </c>
      <c r="J124" s="117">
        <f t="shared" si="42"/>
        <v>17.462425004576289</v>
      </c>
      <c r="K124" s="117">
        <f t="shared" si="42"/>
        <v>18.761182901140142</v>
      </c>
      <c r="L124" s="117">
        <f t="shared" si="42"/>
        <v>15.218226565931609</v>
      </c>
      <c r="M124" s="117">
        <f t="shared" si="42"/>
        <v>18.371585114892536</v>
      </c>
      <c r="N124" s="117">
        <f t="shared" si="42"/>
        <v>16.00284421136077</v>
      </c>
      <c r="O124" s="117">
        <f t="shared" si="42"/>
        <v>16.104177256809649</v>
      </c>
      <c r="P124" s="117">
        <f t="shared" si="42"/>
        <v>15.566583881707098</v>
      </c>
      <c r="Q124" s="117">
        <f t="shared" si="42"/>
        <v>22.75092389809981</v>
      </c>
      <c r="R124" s="117">
        <f t="shared" ref="R124:V124" si="43">R125+R128+R130+R139</f>
        <v>18.550008766282993</v>
      </c>
      <c r="S124" s="117">
        <f t="shared" si="43"/>
        <v>16.620341161703429</v>
      </c>
      <c r="T124" s="117">
        <f t="shared" si="43"/>
        <v>15.149930385800902</v>
      </c>
      <c r="U124" s="117">
        <f t="shared" si="43"/>
        <v>13.271388626980075</v>
      </c>
      <c r="V124" s="117">
        <f t="shared" si="43"/>
        <v>13.242811028395909</v>
      </c>
      <c r="W124" s="117">
        <f t="shared" ref="W124" si="44">W125+W128+W130+W139</f>
        <v>13.693318507718613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12.749871103601849</v>
      </c>
      <c r="C139" s="122">
        <v>15.028835493181502</v>
      </c>
      <c r="D139" s="122">
        <v>14.129819586977462</v>
      </c>
      <c r="E139" s="122">
        <v>19.355779855987667</v>
      </c>
      <c r="F139" s="122">
        <v>21.614128130946995</v>
      </c>
      <c r="G139" s="122">
        <v>21.804955523610055</v>
      </c>
      <c r="H139" s="122">
        <v>22.667316311222113</v>
      </c>
      <c r="I139" s="122">
        <v>20.331601122479594</v>
      </c>
      <c r="J139" s="122">
        <v>17.462425004576289</v>
      </c>
      <c r="K139" s="122">
        <v>18.761182901140142</v>
      </c>
      <c r="L139" s="122">
        <v>15.218226565931609</v>
      </c>
      <c r="M139" s="122">
        <v>18.371585114892536</v>
      </c>
      <c r="N139" s="122">
        <v>16.00284421136077</v>
      </c>
      <c r="O139" s="122">
        <v>16.104177256809649</v>
      </c>
      <c r="P139" s="122">
        <v>15.566583881707098</v>
      </c>
      <c r="Q139" s="122">
        <v>22.75092389809981</v>
      </c>
      <c r="R139" s="122">
        <v>18.550008766282993</v>
      </c>
      <c r="S139" s="122">
        <v>16.620341161703429</v>
      </c>
      <c r="T139" s="122">
        <v>15.149930385800902</v>
      </c>
      <c r="U139" s="122">
        <v>13.271388626980075</v>
      </c>
      <c r="V139" s="122">
        <v>13.242811028395909</v>
      </c>
      <c r="W139" s="122">
        <v>13.693318507718613</v>
      </c>
      <c r="DA139" s="130" t="s">
        <v>2205</v>
      </c>
    </row>
    <row r="140" spans="1:105" ht="12" customHeight="1" x14ac:dyDescent="0.25">
      <c r="A140" s="97" t="s">
        <v>50</v>
      </c>
      <c r="B140" s="98">
        <v>12.749871103601849</v>
      </c>
      <c r="C140" s="98">
        <v>15.028835493181502</v>
      </c>
      <c r="D140" s="98">
        <v>14.129819586977462</v>
      </c>
      <c r="E140" s="98">
        <v>19.355779855987667</v>
      </c>
      <c r="F140" s="98">
        <v>21.614128130946995</v>
      </c>
      <c r="G140" s="98">
        <v>21.804955523610055</v>
      </c>
      <c r="H140" s="98">
        <v>22.667316311222113</v>
      </c>
      <c r="I140" s="98">
        <v>20.331601122479594</v>
      </c>
      <c r="J140" s="98">
        <v>17.462425004576289</v>
      </c>
      <c r="K140" s="98">
        <v>18.761182901140142</v>
      </c>
      <c r="L140" s="98">
        <v>15.218226565931609</v>
      </c>
      <c r="M140" s="98">
        <v>18.371585114892536</v>
      </c>
      <c r="N140" s="98">
        <v>16.00284421136077</v>
      </c>
      <c r="O140" s="98">
        <v>16.104177256809649</v>
      </c>
      <c r="P140" s="98">
        <v>15.566583881707098</v>
      </c>
      <c r="Q140" s="98">
        <v>22.75092389809981</v>
      </c>
      <c r="R140" s="98">
        <v>18.550008766282993</v>
      </c>
      <c r="S140" s="98">
        <v>16.620341161703429</v>
      </c>
      <c r="T140" s="98">
        <v>15.149930385800902</v>
      </c>
      <c r="U140" s="98">
        <v>13.271388626980075</v>
      </c>
      <c r="V140" s="98">
        <v>13.242811028395909</v>
      </c>
      <c r="W140" s="98">
        <v>13.693318507718613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6.0674683622275634</v>
      </c>
      <c r="C161" s="117">
        <f t="shared" si="54"/>
        <v>6.5485784629789716</v>
      </c>
      <c r="D161" s="117">
        <f t="shared" si="54"/>
        <v>6.9160743923836181</v>
      </c>
      <c r="E161" s="117">
        <f t="shared" si="54"/>
        <v>7.4065338489111792</v>
      </c>
      <c r="F161" s="117">
        <f t="shared" si="54"/>
        <v>7.08317556375719</v>
      </c>
      <c r="G161" s="117">
        <f t="shared" si="54"/>
        <v>6.9475671659895211</v>
      </c>
      <c r="H161" s="117">
        <f t="shared" si="54"/>
        <v>7.3956809179555929</v>
      </c>
      <c r="I161" s="117">
        <f t="shared" si="54"/>
        <v>6.9792567934384975</v>
      </c>
      <c r="J161" s="117">
        <f t="shared" si="54"/>
        <v>7.1045072073192781</v>
      </c>
      <c r="K161" s="117">
        <f t="shared" si="54"/>
        <v>8.5253341055149523</v>
      </c>
      <c r="L161" s="117">
        <f t="shared" si="54"/>
        <v>7.749077118492897</v>
      </c>
      <c r="M161" s="117">
        <f t="shared" si="54"/>
        <v>9.8606331889868279</v>
      </c>
      <c r="N161" s="117">
        <f t="shared" si="54"/>
        <v>8.69689968986936</v>
      </c>
      <c r="O161" s="117">
        <f t="shared" si="54"/>
        <v>8.185151037953128</v>
      </c>
      <c r="P161" s="117">
        <f t="shared" si="54"/>
        <v>7.4689314505433817</v>
      </c>
      <c r="Q161" s="117">
        <f t="shared" si="54"/>
        <v>9.598836085411925</v>
      </c>
      <c r="R161" s="117">
        <f t="shared" ref="R161:V161" si="55">R162+R164+R166+R175</f>
        <v>7.323833364170012</v>
      </c>
      <c r="S161" s="117">
        <f t="shared" si="55"/>
        <v>6.3149733959713448</v>
      </c>
      <c r="T161" s="117">
        <f t="shared" si="55"/>
        <v>5.6943301787584373</v>
      </c>
      <c r="U161" s="117">
        <f t="shared" si="55"/>
        <v>5.1638853093694808</v>
      </c>
      <c r="V161" s="117">
        <f t="shared" si="55"/>
        <v>5.308228079502654</v>
      </c>
      <c r="W161" s="117">
        <f t="shared" ref="W161" si="56">W162+W164+W166+W175</f>
        <v>5.6273641128965686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1.0193203297300104</v>
      </c>
      <c r="C166" s="122">
        <v>0.97017272181572034</v>
      </c>
      <c r="D166" s="122">
        <v>0.80841924215061722</v>
      </c>
      <c r="E166" s="122">
        <v>0.70039170827664465</v>
      </c>
      <c r="F166" s="122">
        <v>0.58507149899242106</v>
      </c>
      <c r="G166" s="122">
        <v>0.54293716146798399</v>
      </c>
      <c r="H166" s="122">
        <v>0.52328433176955369</v>
      </c>
      <c r="I166" s="122">
        <v>0.50845106803356666</v>
      </c>
      <c r="J166" s="122">
        <v>0.52652003252833646</v>
      </c>
      <c r="K166" s="122">
        <v>0.55195780638807601</v>
      </c>
      <c r="L166" s="122">
        <v>0.55751248536310194</v>
      </c>
      <c r="M166" s="122">
        <v>0.56109509539218105</v>
      </c>
      <c r="N166" s="122">
        <v>0.49330059965121131</v>
      </c>
      <c r="O166" s="122">
        <v>0.42651403003330335</v>
      </c>
      <c r="P166" s="122">
        <v>0.39995631600800124</v>
      </c>
      <c r="Q166" s="122">
        <v>0.33701471876688638</v>
      </c>
      <c r="R166" s="122">
        <v>0.25553554634091596</v>
      </c>
      <c r="S166" s="122">
        <v>0.2212552676946003</v>
      </c>
      <c r="T166" s="122">
        <v>0.19666533241806744</v>
      </c>
      <c r="U166" s="122">
        <v>0.18185833740240873</v>
      </c>
      <c r="V166" s="122">
        <v>0.18337304056357162</v>
      </c>
      <c r="W166" s="122">
        <v>0.19352705013282276</v>
      </c>
      <c r="DA166" s="130" t="s">
        <v>2230</v>
      </c>
    </row>
    <row r="167" spans="1:105" ht="12" customHeight="1" x14ac:dyDescent="0.25">
      <c r="A167" s="97" t="s">
        <v>124</v>
      </c>
      <c r="B167" s="98">
        <v>1.0193203297300104</v>
      </c>
      <c r="C167" s="98">
        <v>0.97017272181572034</v>
      </c>
      <c r="D167" s="98">
        <v>0.80841924215061722</v>
      </c>
      <c r="E167" s="98">
        <v>0.70039170827664465</v>
      </c>
      <c r="F167" s="98">
        <v>0.58507149899242106</v>
      </c>
      <c r="G167" s="98">
        <v>0.54293716146798399</v>
      </c>
      <c r="H167" s="98">
        <v>0.52328433176955369</v>
      </c>
      <c r="I167" s="98">
        <v>0.50845106803356666</v>
      </c>
      <c r="J167" s="98">
        <v>0.52652003252833646</v>
      </c>
      <c r="K167" s="98">
        <v>0.55195780638807601</v>
      </c>
      <c r="L167" s="98">
        <v>0.55738053414815103</v>
      </c>
      <c r="M167" s="98">
        <v>0.56096034482313017</v>
      </c>
      <c r="N167" s="98">
        <v>0.4931787275440303</v>
      </c>
      <c r="O167" s="98">
        <v>0.42639220814187767</v>
      </c>
      <c r="P167" s="98">
        <v>0.39982883330314706</v>
      </c>
      <c r="Q167" s="98">
        <v>0.3368974717413134</v>
      </c>
      <c r="R167" s="98">
        <v>0.25541888436039462</v>
      </c>
      <c r="S167" s="98">
        <v>0.2212552676946003</v>
      </c>
      <c r="T167" s="98">
        <v>0.19666533241806744</v>
      </c>
      <c r="U167" s="98">
        <v>0.18185833740240873</v>
      </c>
      <c r="V167" s="98">
        <v>0.18337304056357162</v>
      </c>
      <c r="W167" s="98">
        <v>0.19352705013282276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1.3195121495089269E-4</v>
      </c>
      <c r="M168" s="98">
        <v>1.3475056905088223E-4</v>
      </c>
      <c r="N168" s="98">
        <v>1.2187210718102076E-4</v>
      </c>
      <c r="O168" s="98">
        <v>1.2182189142567553E-4</v>
      </c>
      <c r="P168" s="98">
        <v>1.2748270485418863E-4</v>
      </c>
      <c r="Q168" s="98">
        <v>1.1724702557296391E-4</v>
      </c>
      <c r="R168" s="98">
        <v>1.1666198052133116E-4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1.3195121495089269E-4</v>
      </c>
      <c r="M169" s="101">
        <v>1.3475056905088223E-4</v>
      </c>
      <c r="N169" s="101">
        <v>1.2187210718102076E-4</v>
      </c>
      <c r="O169" s="101">
        <v>1.2182189142567553E-4</v>
      </c>
      <c r="P169" s="101">
        <v>1.2748270485418863E-4</v>
      </c>
      <c r="Q169" s="101">
        <v>1.1724702557296391E-4</v>
      </c>
      <c r="R169" s="101">
        <v>1.1666198052133116E-4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5.0481480324975534</v>
      </c>
      <c r="C175" s="122">
        <v>5.5784057411632508</v>
      </c>
      <c r="D175" s="122">
        <v>6.1076551502330005</v>
      </c>
      <c r="E175" s="122">
        <v>6.7061421406345341</v>
      </c>
      <c r="F175" s="122">
        <v>6.4981040647647692</v>
      </c>
      <c r="G175" s="122">
        <v>6.404630004521537</v>
      </c>
      <c r="H175" s="122">
        <v>6.8723965861860394</v>
      </c>
      <c r="I175" s="122">
        <v>6.4708057254049312</v>
      </c>
      <c r="J175" s="122">
        <v>6.577987174790942</v>
      </c>
      <c r="K175" s="122">
        <v>7.9733762991268771</v>
      </c>
      <c r="L175" s="122">
        <v>7.1915646331297953</v>
      </c>
      <c r="M175" s="122">
        <v>9.2995380935946468</v>
      </c>
      <c r="N175" s="122">
        <v>8.2035990902181481</v>
      </c>
      <c r="O175" s="122">
        <v>7.758637007919825</v>
      </c>
      <c r="P175" s="122">
        <v>7.0689751345353802</v>
      </c>
      <c r="Q175" s="122">
        <v>9.2618213666450391</v>
      </c>
      <c r="R175" s="122">
        <v>7.0682978178290963</v>
      </c>
      <c r="S175" s="122">
        <v>6.0937181282767447</v>
      </c>
      <c r="T175" s="122">
        <v>5.4976648463403697</v>
      </c>
      <c r="U175" s="122">
        <v>4.9820269719670724</v>
      </c>
      <c r="V175" s="122">
        <v>5.1248550389390823</v>
      </c>
      <c r="W175" s="122">
        <v>5.4338370627637458</v>
      </c>
      <c r="DA175" s="130" t="s">
        <v>2239</v>
      </c>
    </row>
    <row r="176" spans="1:105" ht="12" customHeight="1" x14ac:dyDescent="0.25">
      <c r="A176" s="97" t="s">
        <v>50</v>
      </c>
      <c r="B176" s="98">
        <v>5.0481480324975534</v>
      </c>
      <c r="C176" s="98">
        <v>5.5784057411632508</v>
      </c>
      <c r="D176" s="98">
        <v>6.1076551502330005</v>
      </c>
      <c r="E176" s="98">
        <v>6.7061421406345341</v>
      </c>
      <c r="F176" s="98">
        <v>6.4981040647647692</v>
      </c>
      <c r="G176" s="98">
        <v>6.404630004521537</v>
      </c>
      <c r="H176" s="98">
        <v>6.8723965861860394</v>
      </c>
      <c r="I176" s="98">
        <v>6.4708057254049312</v>
      </c>
      <c r="J176" s="98">
        <v>6.577987174790942</v>
      </c>
      <c r="K176" s="98">
        <v>7.9733762991268771</v>
      </c>
      <c r="L176" s="98">
        <v>7.1915646331297953</v>
      </c>
      <c r="M176" s="98">
        <v>9.2995380935946468</v>
      </c>
      <c r="N176" s="98">
        <v>8.2035990902181481</v>
      </c>
      <c r="O176" s="98">
        <v>7.758637007919825</v>
      </c>
      <c r="P176" s="98">
        <v>7.0689751345353802</v>
      </c>
      <c r="Q176" s="98">
        <v>9.2618213666450391</v>
      </c>
      <c r="R176" s="98">
        <v>7.0682978178290963</v>
      </c>
      <c r="S176" s="98">
        <v>6.0937181282767447</v>
      </c>
      <c r="T176" s="98">
        <v>5.4976648463403697</v>
      </c>
      <c r="U176" s="98">
        <v>4.9820269719670724</v>
      </c>
      <c r="V176" s="98">
        <v>5.1248550389390823</v>
      </c>
      <c r="W176" s="98">
        <v>5.4338370627637458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7642.643612182399</v>
      </c>
      <c r="C3" s="117">
        <f t="shared" si="0"/>
        <v>5523.8535612469677</v>
      </c>
      <c r="D3" s="117">
        <f t="shared" si="0"/>
        <v>8854.0192800389195</v>
      </c>
      <c r="E3" s="117">
        <f t="shared" si="0"/>
        <v>10038.141792009674</v>
      </c>
      <c r="F3" s="117">
        <f t="shared" si="0"/>
        <v>7920.7169033572036</v>
      </c>
      <c r="G3" s="117">
        <f t="shared" si="0"/>
        <v>7421.5896812507799</v>
      </c>
      <c r="H3" s="117">
        <f t="shared" si="0"/>
        <v>8191.5474862453939</v>
      </c>
      <c r="I3" s="117">
        <f t="shared" si="0"/>
        <v>7694.7010529579939</v>
      </c>
      <c r="J3" s="117">
        <f t="shared" si="0"/>
        <v>7990.2920638107207</v>
      </c>
      <c r="K3" s="117">
        <f t="shared" si="0"/>
        <v>6519.7641045112359</v>
      </c>
      <c r="L3" s="117">
        <f t="shared" si="0"/>
        <v>8268.9928580178075</v>
      </c>
      <c r="M3" s="117">
        <f t="shared" si="0"/>
        <v>9668.6495470848004</v>
      </c>
      <c r="N3" s="117">
        <f t="shared" si="0"/>
        <v>9228.4184958607384</v>
      </c>
      <c r="O3" s="117">
        <f t="shared" si="0"/>
        <v>8086.4134751472557</v>
      </c>
      <c r="P3" s="117">
        <f t="shared" si="0"/>
        <v>6702.5938466834868</v>
      </c>
      <c r="Q3" s="117">
        <f t="shared" si="0"/>
        <v>6948.1997204725703</v>
      </c>
      <c r="R3" s="117">
        <f t="shared" ref="R3:V3" si="1">R4+R7+R9+R19</f>
        <v>7582.9762992055657</v>
      </c>
      <c r="S3" s="117">
        <f t="shared" si="1"/>
        <v>8062.647599891603</v>
      </c>
      <c r="T3" s="117">
        <f t="shared" si="1"/>
        <v>6914.2250814527915</v>
      </c>
      <c r="U3" s="117">
        <f t="shared" si="1"/>
        <v>6676.0632420150923</v>
      </c>
      <c r="V3" s="117">
        <f t="shared" si="1"/>
        <v>6712.0332870133589</v>
      </c>
      <c r="W3" s="117">
        <f t="shared" ref="W3" si="2">W4+W7+W9+W19</f>
        <v>8698.0125776391651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5659.0164288090518</v>
      </c>
      <c r="C4" s="122">
        <f t="shared" si="3"/>
        <v>3687.2035494426932</v>
      </c>
      <c r="D4" s="122">
        <f t="shared" si="3"/>
        <v>6778.4874326095369</v>
      </c>
      <c r="E4" s="122">
        <f t="shared" si="3"/>
        <v>7957.9161436081795</v>
      </c>
      <c r="F4" s="122">
        <f t="shared" si="3"/>
        <v>5907.7527655172262</v>
      </c>
      <c r="G4" s="122">
        <f t="shared" si="3"/>
        <v>5370.8885853087722</v>
      </c>
      <c r="H4" s="122">
        <f t="shared" si="3"/>
        <v>6073.0075230629218</v>
      </c>
      <c r="I4" s="122">
        <f t="shared" si="3"/>
        <v>5569.8515040298053</v>
      </c>
      <c r="J4" s="122">
        <f t="shared" si="3"/>
        <v>5715.0419074757519</v>
      </c>
      <c r="K4" s="122">
        <f t="shared" si="3"/>
        <v>4267.9873731671587</v>
      </c>
      <c r="L4" s="122">
        <f t="shared" si="3"/>
        <v>5926.7117891029393</v>
      </c>
      <c r="M4" s="122">
        <f t="shared" si="3"/>
        <v>7205.6077568359369</v>
      </c>
      <c r="N4" s="122">
        <f t="shared" si="3"/>
        <v>6916.7877648752456</v>
      </c>
      <c r="O4" s="122">
        <f t="shared" si="3"/>
        <v>5909.8040954248454</v>
      </c>
      <c r="P4" s="122">
        <f t="shared" si="3"/>
        <v>4583.6006404884247</v>
      </c>
      <c r="Q4" s="122">
        <f t="shared" si="3"/>
        <v>4822.7157144764169</v>
      </c>
      <c r="R4" s="122">
        <f t="shared" ref="R4:V4" si="4">SUM(R5:R6)</f>
        <v>5423.3854980264514</v>
      </c>
      <c r="S4" s="122">
        <f t="shared" si="4"/>
        <v>5823.3204401433204</v>
      </c>
      <c r="T4" s="122">
        <f t="shared" si="4"/>
        <v>4736.8816068810156</v>
      </c>
      <c r="U4" s="122">
        <f t="shared" si="4"/>
        <v>4570.1907112208837</v>
      </c>
      <c r="V4" s="122">
        <f t="shared" si="4"/>
        <v>4544.3946460300767</v>
      </c>
      <c r="W4" s="122">
        <f t="shared" ref="W4" si="5">SUM(W5:W6)</f>
        <v>6368.5148056609169</v>
      </c>
      <c r="DA4" s="130" t="s">
        <v>2244</v>
      </c>
    </row>
    <row r="5" spans="1:105" ht="12" customHeight="1" x14ac:dyDescent="0.25">
      <c r="A5" s="97" t="s">
        <v>51</v>
      </c>
      <c r="B5" s="98">
        <v>5631.2653649105187</v>
      </c>
      <c r="C5" s="98">
        <v>3669.45838064806</v>
      </c>
      <c r="D5" s="98">
        <v>6745.8930655599415</v>
      </c>
      <c r="E5" s="98">
        <v>7919.9263775511472</v>
      </c>
      <c r="F5" s="98">
        <v>5879.715828808311</v>
      </c>
      <c r="G5" s="98">
        <v>5345.6950261400179</v>
      </c>
      <c r="H5" s="98">
        <v>6044.6662686140489</v>
      </c>
      <c r="I5" s="98">
        <v>5544.2810468818434</v>
      </c>
      <c r="J5" s="98">
        <v>5688.8274244186059</v>
      </c>
      <c r="K5" s="98">
        <v>4248.5073652337151</v>
      </c>
      <c r="L5" s="98">
        <v>5899.2793221322572</v>
      </c>
      <c r="M5" s="98">
        <v>7171.7454686043038</v>
      </c>
      <c r="N5" s="98">
        <v>6884.6063075819939</v>
      </c>
      <c r="O5" s="98">
        <v>5881.8260760174353</v>
      </c>
      <c r="P5" s="98">
        <v>4562.1511157486402</v>
      </c>
      <c r="Q5" s="98">
        <v>4800.1389390048444</v>
      </c>
      <c r="R5" s="98">
        <v>5397.9353342432187</v>
      </c>
      <c r="S5" s="98">
        <v>5795.6256090573643</v>
      </c>
      <c r="T5" s="98">
        <v>4714.3408855805746</v>
      </c>
      <c r="U5" s="98">
        <v>4548.3829806859321</v>
      </c>
      <c r="V5" s="98">
        <v>4522.298029170589</v>
      </c>
      <c r="W5" s="98">
        <v>6337.0012287348782</v>
      </c>
      <c r="DA5" s="63" t="s">
        <v>2245</v>
      </c>
    </row>
    <row r="6" spans="1:105" ht="12" customHeight="1" x14ac:dyDescent="0.25">
      <c r="A6" s="97" t="s">
        <v>53</v>
      </c>
      <c r="B6" s="98">
        <v>27.751063898533264</v>
      </c>
      <c r="C6" s="98">
        <v>17.745168794633127</v>
      </c>
      <c r="D6" s="98">
        <v>32.594367049595292</v>
      </c>
      <c r="E6" s="98">
        <v>37.989766057032462</v>
      </c>
      <c r="F6" s="98">
        <v>28.036936708914716</v>
      </c>
      <c r="G6" s="98">
        <v>25.193559168754128</v>
      </c>
      <c r="H6" s="98">
        <v>28.341254448873137</v>
      </c>
      <c r="I6" s="98">
        <v>25.570457147961534</v>
      </c>
      <c r="J6" s="98">
        <v>26.214483057145578</v>
      </c>
      <c r="K6" s="98">
        <v>19.480007933443808</v>
      </c>
      <c r="L6" s="98">
        <v>27.432466970682164</v>
      </c>
      <c r="M6" s="98">
        <v>33.862288231633364</v>
      </c>
      <c r="N6" s="98">
        <v>32.181457293251754</v>
      </c>
      <c r="O6" s="98">
        <v>27.978019407410052</v>
      </c>
      <c r="P6" s="98">
        <v>21.44952473978412</v>
      </c>
      <c r="Q6" s="98">
        <v>22.576775471572276</v>
      </c>
      <c r="R6" s="98">
        <v>25.450163783232281</v>
      </c>
      <c r="S6" s="98">
        <v>27.694831085955702</v>
      </c>
      <c r="T6" s="98">
        <v>22.540721300441408</v>
      </c>
      <c r="U6" s="98">
        <v>21.80773053495184</v>
      </c>
      <c r="V6" s="98">
        <v>22.096616859487625</v>
      </c>
      <c r="W6" s="98">
        <v>31.513576926038876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4.8032238660772419</v>
      </c>
      <c r="C7" s="122">
        <f t="shared" si="6"/>
        <v>5.787510987072876</v>
      </c>
      <c r="D7" s="122">
        <f t="shared" si="6"/>
        <v>4.4824976357831705</v>
      </c>
      <c r="E7" s="122">
        <f t="shared" si="6"/>
        <v>6.9877888405644901</v>
      </c>
      <c r="F7" s="122">
        <f t="shared" si="6"/>
        <v>4.6295089311308466</v>
      </c>
      <c r="G7" s="122">
        <f t="shared" si="6"/>
        <v>5.6156915129447338</v>
      </c>
      <c r="H7" s="122">
        <f t="shared" si="6"/>
        <v>9.2729991555311209</v>
      </c>
      <c r="I7" s="122">
        <f t="shared" si="6"/>
        <v>21.408186740762257</v>
      </c>
      <c r="J7" s="122">
        <f t="shared" si="6"/>
        <v>14.25395550682836</v>
      </c>
      <c r="K7" s="122">
        <f t="shared" si="6"/>
        <v>11.10855547058974</v>
      </c>
      <c r="L7" s="122">
        <f t="shared" si="6"/>
        <v>16.321720757717816</v>
      </c>
      <c r="M7" s="122">
        <f t="shared" si="6"/>
        <v>13.477923078508587</v>
      </c>
      <c r="N7" s="122">
        <f t="shared" si="6"/>
        <v>43.443318413123926</v>
      </c>
      <c r="O7" s="122">
        <f t="shared" si="6"/>
        <v>20.691060617276985</v>
      </c>
      <c r="P7" s="122">
        <f t="shared" si="6"/>
        <v>19.320749897561264</v>
      </c>
      <c r="Q7" s="122">
        <f t="shared" si="6"/>
        <v>32.452697654482506</v>
      </c>
      <c r="R7" s="122">
        <f t="shared" si="6"/>
        <v>33.676486804404249</v>
      </c>
      <c r="S7" s="122">
        <f t="shared" si="6"/>
        <v>37.286136953236237</v>
      </c>
      <c r="T7" s="122">
        <f t="shared" si="6"/>
        <v>33.272055811605547</v>
      </c>
      <c r="U7" s="122">
        <f t="shared" si="6"/>
        <v>31.912194352486612</v>
      </c>
      <c r="V7" s="122">
        <f t="shared" si="6"/>
        <v>31.073413282200054</v>
      </c>
      <c r="W7" s="122">
        <f t="shared" si="6"/>
        <v>33.883016334590124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4.8032238660772419</v>
      </c>
      <c r="C8" s="98">
        <f>IF(RES_hhdet_fec!C8=0,0,RES_hhdet_fec!C8*1000*11630/RES_hhdet_num!C3)</f>
        <v>5.787510987072876</v>
      </c>
      <c r="D8" s="98">
        <f>IF(RES_hhdet_fec!D8=0,0,RES_hhdet_fec!D8*1000*11630/RES_hhdet_num!D3)</f>
        <v>4.4824976357831705</v>
      </c>
      <c r="E8" s="98">
        <f>IF(RES_hhdet_fec!E8=0,0,RES_hhdet_fec!E8*1000*11630/RES_hhdet_num!E3)</f>
        <v>6.9877888405644901</v>
      </c>
      <c r="F8" s="98">
        <f>IF(RES_hhdet_fec!F8=0,0,RES_hhdet_fec!F8*1000*11630/RES_hhdet_num!F3)</f>
        <v>4.6295089311308466</v>
      </c>
      <c r="G8" s="98">
        <f>IF(RES_hhdet_fec!G8=0,0,RES_hhdet_fec!G8*1000*11630/RES_hhdet_num!G3)</f>
        <v>5.6156915129447338</v>
      </c>
      <c r="H8" s="98">
        <f>IF(RES_hhdet_fec!H8=0,0,RES_hhdet_fec!H8*1000*11630/RES_hhdet_num!H3)</f>
        <v>9.2729991555311209</v>
      </c>
      <c r="I8" s="98">
        <f>IF(RES_hhdet_fec!I8=0,0,RES_hhdet_fec!I8*1000*11630/RES_hhdet_num!I3)</f>
        <v>21.408186740762257</v>
      </c>
      <c r="J8" s="98">
        <f>IF(RES_hhdet_fec!J8=0,0,RES_hhdet_fec!J8*1000*11630/RES_hhdet_num!J3)</f>
        <v>14.25395550682836</v>
      </c>
      <c r="K8" s="98">
        <f>IF(RES_hhdet_fec!K8=0,0,RES_hhdet_fec!K8*1000*11630/RES_hhdet_num!K3)</f>
        <v>11.10855547058974</v>
      </c>
      <c r="L8" s="98">
        <f>IF(RES_hhdet_fec!L8=0,0,RES_hhdet_fec!L8*1000*11630/RES_hhdet_num!L3)</f>
        <v>16.321720757717816</v>
      </c>
      <c r="M8" s="98">
        <f>IF(RES_hhdet_fec!M8=0,0,RES_hhdet_fec!M8*1000*11630/RES_hhdet_num!M3)</f>
        <v>13.477923078508587</v>
      </c>
      <c r="N8" s="98">
        <f>IF(RES_hhdet_fec!N8=0,0,RES_hhdet_fec!N8*1000*11630/RES_hhdet_num!N3)</f>
        <v>43.443318413123926</v>
      </c>
      <c r="O8" s="98">
        <f>IF(RES_hhdet_fec!O8=0,0,RES_hhdet_fec!O8*1000*11630/RES_hhdet_num!O3)</f>
        <v>20.691060617276985</v>
      </c>
      <c r="P8" s="98">
        <f>IF(RES_hhdet_fec!P8=0,0,RES_hhdet_fec!P8*1000*11630/RES_hhdet_num!P3)</f>
        <v>19.320749897561264</v>
      </c>
      <c r="Q8" s="98">
        <f>IF(RES_hhdet_fec!Q8=0,0,RES_hhdet_fec!Q8*1000*11630/RES_hhdet_num!Q3)</f>
        <v>32.452697654482506</v>
      </c>
      <c r="R8" s="98">
        <f>IF(RES_hhdet_fec!R8=0,0,RES_hhdet_fec!R8*1000*11630/RES_hhdet_num!R3)</f>
        <v>33.676486804404249</v>
      </c>
      <c r="S8" s="98">
        <f>IF(RES_hhdet_fec!S8=0,0,RES_hhdet_fec!S8*1000*11630/RES_hhdet_num!S3)</f>
        <v>37.286136953236237</v>
      </c>
      <c r="T8" s="98">
        <f>IF(RES_hhdet_fec!T8=0,0,RES_hhdet_fec!T8*1000*11630/RES_hhdet_num!T3)</f>
        <v>33.272055811605547</v>
      </c>
      <c r="U8" s="98">
        <f>IF(RES_hhdet_fec!U8=0,0,RES_hhdet_fec!U8*1000*11630/RES_hhdet_num!U3)</f>
        <v>31.912194352486612</v>
      </c>
      <c r="V8" s="98">
        <f>IF(RES_hhdet_fec!V8=0,0,RES_hhdet_fec!V8*1000*11630/RES_hhdet_num!V3)</f>
        <v>31.073413282200054</v>
      </c>
      <c r="W8" s="98">
        <f>IF(RES_hhdet_fec!W8=0,0,RES_hhdet_fec!W8*1000*11630/RES_hhdet_num!W3)</f>
        <v>33.883016334590124</v>
      </c>
      <c r="DA8" s="63" t="s">
        <v>2248</v>
      </c>
    </row>
    <row r="9" spans="1:105" ht="12" customHeight="1" x14ac:dyDescent="0.25">
      <c r="A9" s="121" t="s">
        <v>55</v>
      </c>
      <c r="B9" s="122">
        <v>1277.938595691006</v>
      </c>
      <c r="C9" s="122">
        <v>1186.8329516819047</v>
      </c>
      <c r="D9" s="122">
        <v>1335.2548086937259</v>
      </c>
      <c r="E9" s="122">
        <v>1293.3821479176029</v>
      </c>
      <c r="F9" s="122">
        <v>1247.2272197386862</v>
      </c>
      <c r="G9" s="122">
        <v>1309.2881787550227</v>
      </c>
      <c r="H9" s="122">
        <v>1338.2313529493717</v>
      </c>
      <c r="I9" s="122">
        <v>1314.7832213875727</v>
      </c>
      <c r="J9" s="122">
        <v>1466.0017732621277</v>
      </c>
      <c r="K9" s="122">
        <v>1496.9514741746698</v>
      </c>
      <c r="L9" s="122">
        <v>1537.140578516261</v>
      </c>
      <c r="M9" s="122">
        <v>1608.650733129982</v>
      </c>
      <c r="N9" s="122">
        <v>1474.5882160367269</v>
      </c>
      <c r="O9" s="122">
        <v>1400.9337416894762</v>
      </c>
      <c r="P9" s="122">
        <v>1378.1593828222897</v>
      </c>
      <c r="Q9" s="122">
        <v>1364.2776119664775</v>
      </c>
      <c r="R9" s="122">
        <v>1381.2627794183688</v>
      </c>
      <c r="S9" s="122">
        <v>1431.1870617916713</v>
      </c>
      <c r="T9" s="122">
        <v>1404.6025403387644</v>
      </c>
      <c r="U9" s="122">
        <v>1355.1056102375258</v>
      </c>
      <c r="V9" s="122">
        <v>1392.3884975789106</v>
      </c>
      <c r="W9" s="122">
        <v>1498.3301180149538</v>
      </c>
      <c r="DA9" s="130" t="s">
        <v>2249</v>
      </c>
    </row>
    <row r="10" spans="1:105" ht="12" customHeight="1" x14ac:dyDescent="0.25">
      <c r="A10" s="97" t="s">
        <v>143</v>
      </c>
      <c r="B10" s="98">
        <v>1319.7156278284806</v>
      </c>
      <c r="C10" s="98">
        <v>1042.7066278498226</v>
      </c>
      <c r="D10" s="98">
        <v>1318.7347616110965</v>
      </c>
      <c r="E10" s="98">
        <v>1387.0540111119401</v>
      </c>
      <c r="F10" s="98">
        <v>1218.7262370933079</v>
      </c>
      <c r="G10" s="98">
        <v>1259.8488482336252</v>
      </c>
      <c r="H10" s="98">
        <v>1351.2439044935022</v>
      </c>
      <c r="I10" s="98">
        <v>1365.3300244501349</v>
      </c>
      <c r="J10" s="98">
        <v>1476.4632873161481</v>
      </c>
      <c r="K10" s="98">
        <v>1138.5764587338053</v>
      </c>
      <c r="L10" s="98">
        <v>1518.8483855442553</v>
      </c>
      <c r="M10" s="98">
        <v>1860.3112344143658</v>
      </c>
      <c r="N10" s="98">
        <v>1783.696274921025</v>
      </c>
      <c r="O10" s="98">
        <v>1485.2105212448216</v>
      </c>
      <c r="P10" s="98">
        <v>1045.4280013625987</v>
      </c>
      <c r="Q10" s="98">
        <v>1351.0401030035771</v>
      </c>
      <c r="R10" s="98">
        <v>1484.3437780154029</v>
      </c>
      <c r="S10" s="98">
        <v>1595.0642211748714</v>
      </c>
      <c r="T10" s="98">
        <v>1318.0553194436557</v>
      </c>
      <c r="U10" s="98">
        <v>1245.6304859862514</v>
      </c>
      <c r="V10" s="98">
        <v>1231.0528717824684</v>
      </c>
      <c r="W10" s="98">
        <v>1748.5889891449685</v>
      </c>
      <c r="DA10" s="63" t="s">
        <v>2250</v>
      </c>
    </row>
    <row r="11" spans="1:105" ht="12" customHeight="1" x14ac:dyDescent="0.25">
      <c r="A11" s="97" t="s">
        <v>124</v>
      </c>
      <c r="B11" s="98">
        <v>1400.5103369011497</v>
      </c>
      <c r="C11" s="98">
        <v>1451.504174485942</v>
      </c>
      <c r="D11" s="98">
        <v>1379.0261773919387</v>
      </c>
      <c r="E11" s="98">
        <v>1419.5709500245068</v>
      </c>
      <c r="F11" s="98">
        <v>1433.4997979457648</v>
      </c>
      <c r="G11" s="98">
        <v>1461.4872286328491</v>
      </c>
      <c r="H11" s="98">
        <v>1496.2307150711699</v>
      </c>
      <c r="I11" s="98">
        <v>1529.5271391678925</v>
      </c>
      <c r="J11" s="98">
        <v>1604.0105311529715</v>
      </c>
      <c r="K11" s="98">
        <v>1682.938391253251</v>
      </c>
      <c r="L11" s="98">
        <v>1731.3061968831828</v>
      </c>
      <c r="M11" s="98">
        <v>1784.5336063840075</v>
      </c>
      <c r="N11" s="98">
        <v>1688.8568928110624</v>
      </c>
      <c r="O11" s="98">
        <v>1594.1352867515716</v>
      </c>
      <c r="P11" s="98">
        <v>1617.7359060317203</v>
      </c>
      <c r="Q11" s="98">
        <v>1620.9214680213136</v>
      </c>
      <c r="R11" s="98">
        <v>1502.8827450794799</v>
      </c>
      <c r="S11" s="98">
        <v>1526.2475090427517</v>
      </c>
      <c r="T11" s="98">
        <v>1525.132105835464</v>
      </c>
      <c r="U11" s="98">
        <v>1399.7999833343847</v>
      </c>
      <c r="V11" s="98">
        <v>1439.0097304936751</v>
      </c>
      <c r="W11" s="98">
        <v>1482.7194099533444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1180.9180170568325</v>
      </c>
      <c r="M12" s="98">
        <v>1227.0150581802543</v>
      </c>
      <c r="N12" s="98">
        <v>1164.5330518519609</v>
      </c>
      <c r="O12" s="98">
        <v>1127.5895212952792</v>
      </c>
      <c r="P12" s="98">
        <v>1154.9556886620583</v>
      </c>
      <c r="Q12" s="98">
        <v>1139.4023701085546</v>
      </c>
      <c r="R12" s="98">
        <v>1080.5941962309807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580.87345901960157</v>
      </c>
      <c r="M13" s="101">
        <v>593.19672940166504</v>
      </c>
      <c r="N13" s="101">
        <v>536.50337727161798</v>
      </c>
      <c r="O13" s="101">
        <v>536.2823183028504</v>
      </c>
      <c r="P13" s="101">
        <v>561.20225767823831</v>
      </c>
      <c r="Q13" s="101">
        <v>516.14291940906799</v>
      </c>
      <c r="R13" s="101">
        <v>513.56744374595496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600.04455803723101</v>
      </c>
      <c r="M14" s="104">
        <v>633.81832877858938</v>
      </c>
      <c r="N14" s="104">
        <v>628.02967458034288</v>
      </c>
      <c r="O14" s="104">
        <v>591.30720299242842</v>
      </c>
      <c r="P14" s="104">
        <v>593.75343098382007</v>
      </c>
      <c r="Q14" s="104">
        <v>623.25945069948648</v>
      </c>
      <c r="R14" s="104">
        <v>567.0267524850259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1276.1513065570582</v>
      </c>
      <c r="C15" s="101">
        <v>1188.2544499026824</v>
      </c>
      <c r="D15" s="101">
        <v>1335.4528174172931</v>
      </c>
      <c r="E15" s="101">
        <v>1289.5154064487131</v>
      </c>
      <c r="F15" s="101">
        <v>1247.1014993038254</v>
      </c>
      <c r="G15" s="101">
        <v>1310.19055182941</v>
      </c>
      <c r="H15" s="101">
        <v>1336.8022874666431</v>
      </c>
      <c r="I15" s="101">
        <v>1311.3192114194449</v>
      </c>
      <c r="J15" s="101">
        <v>1464.7234192996327</v>
      </c>
      <c r="K15" s="101">
        <v>1516.5986175405933</v>
      </c>
      <c r="L15" s="101">
        <v>1576.4614693158589</v>
      </c>
      <c r="M15" s="101">
        <v>1639.3332374051938</v>
      </c>
      <c r="N15" s="101">
        <v>1500.2540151219903</v>
      </c>
      <c r="O15" s="101">
        <v>1441.4433205231239</v>
      </c>
      <c r="P15" s="101">
        <v>1447.7606153975978</v>
      </c>
      <c r="Q15" s="101">
        <v>1409.6978127396985</v>
      </c>
      <c r="R15" s="101">
        <v>1414.4884825208562</v>
      </c>
      <c r="S15" s="101">
        <v>1457.8954903456977</v>
      </c>
      <c r="T15" s="101">
        <v>1444.9115981529319</v>
      </c>
      <c r="U15" s="101">
        <v>1396.8642154272361</v>
      </c>
      <c r="V15" s="101">
        <v>1436.4627413785945</v>
      </c>
      <c r="W15" s="101">
        <v>1513.711182866987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1138.0695096466413</v>
      </c>
      <c r="M16" s="104">
        <v>1185.3627452358992</v>
      </c>
      <c r="N16" s="104">
        <v>1081.354638518131</v>
      </c>
      <c r="O16" s="104">
        <v>1054.1484066659143</v>
      </c>
      <c r="P16" s="104">
        <v>1065.8413218093699</v>
      </c>
      <c r="Q16" s="104">
        <v>1028.16018103908</v>
      </c>
      <c r="R16" s="104">
        <v>1055.0477796394741</v>
      </c>
      <c r="S16" s="104">
        <v>1108.3651587134898</v>
      </c>
      <c r="T16" s="104">
        <v>1087.4815661606658</v>
      </c>
      <c r="U16" s="104">
        <v>1069.3827065930304</v>
      </c>
      <c r="V16" s="104">
        <v>1122.9927742612911</v>
      </c>
      <c r="W16" s="104">
        <v>1195.4043832960001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537.3879898304815</v>
      </c>
      <c r="M17" s="98">
        <v>545.49075153825754</v>
      </c>
      <c r="N17" s="98">
        <v>470.46400612477549</v>
      </c>
      <c r="O17" s="98">
        <v>473.10360988456318</v>
      </c>
      <c r="P17" s="98">
        <v>488.8907610613951</v>
      </c>
      <c r="Q17" s="98">
        <v>439.82234188455755</v>
      </c>
      <c r="R17" s="98">
        <v>473.36493482713911</v>
      </c>
      <c r="S17" s="98">
        <v>513.93367775241586</v>
      </c>
      <c r="T17" s="98">
        <v>462.84838207313118</v>
      </c>
      <c r="U17" s="98">
        <v>444.14472954945569</v>
      </c>
      <c r="V17" s="98">
        <v>467.37772608187595</v>
      </c>
      <c r="W17" s="98">
        <v>498.04151601698902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600.68151981615995</v>
      </c>
      <c r="M18" s="98">
        <v>639.87199369764153</v>
      </c>
      <c r="N18" s="98">
        <v>610.89063239335565</v>
      </c>
      <c r="O18" s="98">
        <v>581.04479678135124</v>
      </c>
      <c r="P18" s="98">
        <v>576.95056074797469</v>
      </c>
      <c r="Q18" s="98">
        <v>588.33783915452261</v>
      </c>
      <c r="R18" s="98">
        <v>581.68284481233491</v>
      </c>
      <c r="S18" s="98">
        <v>594.4314809610737</v>
      </c>
      <c r="T18" s="98">
        <v>624.6331840875348</v>
      </c>
      <c r="U18" s="98">
        <v>625.23797704357469</v>
      </c>
      <c r="V18" s="98">
        <v>655.61504817941511</v>
      </c>
      <c r="W18" s="98">
        <v>697.36286727901108</v>
      </c>
      <c r="DA18" s="63" t="s">
        <v>2258</v>
      </c>
    </row>
    <row r="19" spans="1:105" ht="12" customHeight="1" x14ac:dyDescent="0.25">
      <c r="A19" s="121" t="s">
        <v>54</v>
      </c>
      <c r="B19" s="122">
        <v>700.88536381626341</v>
      </c>
      <c r="C19" s="122">
        <v>644.02954913529686</v>
      </c>
      <c r="D19" s="122">
        <v>735.79454109987387</v>
      </c>
      <c r="E19" s="122">
        <v>779.85571164332691</v>
      </c>
      <c r="F19" s="122">
        <v>761.10740917016028</v>
      </c>
      <c r="G19" s="122">
        <v>735.79722567403905</v>
      </c>
      <c r="H19" s="122">
        <v>771.03561107757037</v>
      </c>
      <c r="I19" s="122">
        <v>788.6581407998541</v>
      </c>
      <c r="J19" s="122">
        <v>794.99442756601309</v>
      </c>
      <c r="K19" s="122">
        <v>743.71670169881816</v>
      </c>
      <c r="L19" s="122">
        <v>788.81876964088951</v>
      </c>
      <c r="M19" s="122">
        <v>840.91313404037248</v>
      </c>
      <c r="N19" s="122">
        <v>793.59919653564179</v>
      </c>
      <c r="O19" s="122">
        <v>754.98457741565699</v>
      </c>
      <c r="P19" s="122">
        <v>721.51307347521094</v>
      </c>
      <c r="Q19" s="122">
        <v>728.75369637519361</v>
      </c>
      <c r="R19" s="122">
        <v>744.65153495634058</v>
      </c>
      <c r="S19" s="122">
        <v>770.85396100337459</v>
      </c>
      <c r="T19" s="122">
        <v>739.46887842140563</v>
      </c>
      <c r="U19" s="122">
        <v>718.8547262041958</v>
      </c>
      <c r="V19" s="122">
        <v>744.17673012217176</v>
      </c>
      <c r="W19" s="122">
        <v>797.28463762870433</v>
      </c>
      <c r="DA19" s="130" t="s">
        <v>2259</v>
      </c>
    </row>
    <row r="20" spans="1:105" ht="12" customHeight="1" x14ac:dyDescent="0.25">
      <c r="A20" s="97" t="s">
        <v>51</v>
      </c>
      <c r="B20" s="98">
        <v>878.57151811021254</v>
      </c>
      <c r="C20" s="98">
        <v>635.05625422799369</v>
      </c>
      <c r="D20" s="98">
        <v>945.65401692356272</v>
      </c>
      <c r="E20" s="98">
        <v>1027.4682397652916</v>
      </c>
      <c r="F20" s="98">
        <v>901.9394859654268</v>
      </c>
      <c r="G20" s="98">
        <v>820.17386078923369</v>
      </c>
      <c r="H20" s="98">
        <v>902.45770800356297</v>
      </c>
      <c r="I20" s="98">
        <v>934.48134891630013</v>
      </c>
      <c r="J20" s="98">
        <v>940.62537223849347</v>
      </c>
      <c r="K20" s="98">
        <v>748.69639705229304</v>
      </c>
      <c r="L20" s="98">
        <v>942.78032011831817</v>
      </c>
      <c r="M20" s="98">
        <v>990.2874793450485</v>
      </c>
      <c r="N20" s="98">
        <v>984.20658066268777</v>
      </c>
      <c r="O20" s="98">
        <v>954.60403719814246</v>
      </c>
      <c r="P20" s="98">
        <v>902.60026405435599</v>
      </c>
      <c r="Q20" s="98">
        <v>515.54474182211402</v>
      </c>
      <c r="R20" s="98">
        <v>828.21893280183929</v>
      </c>
      <c r="S20" s="98">
        <v>1085.7440255661948</v>
      </c>
      <c r="T20" s="98">
        <v>891.7525773195888</v>
      </c>
      <c r="U20" s="98">
        <v>870.95772899147642</v>
      </c>
      <c r="V20" s="98">
        <v>898.16423384385826</v>
      </c>
      <c r="W20" s="98">
        <v>1131.4311708813068</v>
      </c>
      <c r="DA20" s="63" t="s">
        <v>2260</v>
      </c>
    </row>
    <row r="21" spans="1:105" ht="12" customHeight="1" x14ac:dyDescent="0.25">
      <c r="A21" s="97" t="s">
        <v>50</v>
      </c>
      <c r="B21" s="98">
        <v>752.09401273987771</v>
      </c>
      <c r="C21" s="98">
        <v>802.5364106820997</v>
      </c>
      <c r="D21" s="98">
        <v>770.87622126888766</v>
      </c>
      <c r="E21" s="98">
        <v>885.78395305969775</v>
      </c>
      <c r="F21" s="98">
        <v>911.99994966341615</v>
      </c>
      <c r="G21" s="98">
        <v>896.31213655744898</v>
      </c>
      <c r="H21" s="98">
        <v>946.11904360866777</v>
      </c>
      <c r="I21" s="98">
        <v>893.51436374229365</v>
      </c>
      <c r="J21" s="98">
        <v>828.63572213402472</v>
      </c>
      <c r="K21" s="98">
        <v>925.10506017558635</v>
      </c>
      <c r="L21" s="98">
        <v>805.72961742145128</v>
      </c>
      <c r="M21" s="98">
        <v>1005.7035314207574</v>
      </c>
      <c r="N21" s="98">
        <v>905.76275378521427</v>
      </c>
      <c r="O21" s="98">
        <v>857.30617604933173</v>
      </c>
      <c r="P21" s="98">
        <v>791.54711342119072</v>
      </c>
      <c r="Q21" s="98">
        <v>1134.0613029462475</v>
      </c>
      <c r="R21" s="98">
        <v>949.08533421203697</v>
      </c>
      <c r="S21" s="98">
        <v>928.42402148808696</v>
      </c>
      <c r="T21" s="98">
        <v>943.15666390607748</v>
      </c>
      <c r="U21" s="98">
        <v>906.43727541352871</v>
      </c>
      <c r="V21" s="98">
        <v>986.60273839869126</v>
      </c>
      <c r="W21" s="98">
        <v>1029.6628494360955</v>
      </c>
      <c r="DA21" s="63" t="s">
        <v>2261</v>
      </c>
    </row>
    <row r="22" spans="1:105" ht="12" customHeight="1" x14ac:dyDescent="0.25">
      <c r="A22" s="109" t="s">
        <v>120</v>
      </c>
      <c r="B22" s="33">
        <v>626.3014487469336</v>
      </c>
      <c r="C22" s="33">
        <v>634.83715289790723</v>
      </c>
      <c r="D22" s="33">
        <v>623.85054891646348</v>
      </c>
      <c r="E22" s="33">
        <v>631.45930305823379</v>
      </c>
      <c r="F22" s="33">
        <v>662.39168405169551</v>
      </c>
      <c r="G22" s="33">
        <v>665.30792513563495</v>
      </c>
      <c r="H22" s="33">
        <v>671.6473833029487</v>
      </c>
      <c r="I22" s="33">
        <v>692.30481193424214</v>
      </c>
      <c r="J22" s="33">
        <v>710.31156834640217</v>
      </c>
      <c r="K22" s="33">
        <v>713.72510360851152</v>
      </c>
      <c r="L22" s="33">
        <v>709.14386984459475</v>
      </c>
      <c r="M22" s="33">
        <v>745.00868563545237</v>
      </c>
      <c r="N22" s="33">
        <v>691.30491005612737</v>
      </c>
      <c r="O22" s="33">
        <v>663.37178570579931</v>
      </c>
      <c r="P22" s="33">
        <v>657.32605234314087</v>
      </c>
      <c r="Q22" s="33">
        <v>702.84575063315731</v>
      </c>
      <c r="R22" s="33">
        <v>706.08741105419824</v>
      </c>
      <c r="S22" s="33">
        <v>723.41699361331621</v>
      </c>
      <c r="T22" s="33">
        <v>703.19227332679986</v>
      </c>
      <c r="U22" s="33">
        <v>686.77404131451203</v>
      </c>
      <c r="V22" s="33">
        <v>708.41433960398888</v>
      </c>
      <c r="W22" s="33">
        <v>745.11001639930782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8609.5815690689451</v>
      </c>
      <c r="C24" s="117">
        <f t="shared" si="7"/>
        <v>8781.3176114289272</v>
      </c>
      <c r="D24" s="117">
        <f t="shared" si="7"/>
        <v>9303.8958157276902</v>
      </c>
      <c r="E24" s="117">
        <f t="shared" si="7"/>
        <v>9234.419453386512</v>
      </c>
      <c r="F24" s="117">
        <f t="shared" si="7"/>
        <v>9221.0365815375098</v>
      </c>
      <c r="G24" s="117">
        <f t="shared" si="7"/>
        <v>9079.200240562006</v>
      </c>
      <c r="H24" s="117">
        <f t="shared" si="7"/>
        <v>8920.6866910583194</v>
      </c>
      <c r="I24" s="117">
        <f t="shared" si="7"/>
        <v>8620.7633652944351</v>
      </c>
      <c r="J24" s="117">
        <f t="shared" si="7"/>
        <v>8340.9179013694466</v>
      </c>
      <c r="K24" s="117">
        <f t="shared" si="7"/>
        <v>5806.2021960586917</v>
      </c>
      <c r="L24" s="117">
        <f t="shared" si="7"/>
        <v>4399.4381088139489</v>
      </c>
      <c r="M24" s="117">
        <f t="shared" si="7"/>
        <v>12001.708020670121</v>
      </c>
      <c r="N24" s="117">
        <f t="shared" si="7"/>
        <v>8434.8336888761878</v>
      </c>
      <c r="O24" s="117">
        <f t="shared" si="7"/>
        <v>6993.2123768809224</v>
      </c>
      <c r="P24" s="117">
        <f t="shared" si="7"/>
        <v>5211.9752626491054</v>
      </c>
      <c r="Q24" s="117">
        <f t="shared" si="7"/>
        <v>11595.10570002472</v>
      </c>
      <c r="R24" s="117">
        <f t="shared" ref="R24:V24" si="8">R25+R28+R30+R39</f>
        <v>9812.9037998320837</v>
      </c>
      <c r="S24" s="117">
        <f t="shared" si="8"/>
        <v>7388.2793438685794</v>
      </c>
      <c r="T24" s="117">
        <f t="shared" si="8"/>
        <v>7224.7897961751669</v>
      </c>
      <c r="U24" s="117">
        <f t="shared" si="8"/>
        <v>7249.2986172179362</v>
      </c>
      <c r="V24" s="117">
        <f t="shared" si="8"/>
        <v>7867.3001873421299</v>
      </c>
      <c r="W24" s="117">
        <f t="shared" ref="W24" si="9">W25+W28+W30+W39</f>
        <v>8188.6223078298426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6695.6129165313168</v>
      </c>
      <c r="C25" s="122">
        <f t="shared" si="10"/>
        <v>6942.9023504799852</v>
      </c>
      <c r="D25" s="122">
        <f t="shared" si="10"/>
        <v>7327.7657624360318</v>
      </c>
      <c r="E25" s="122">
        <f t="shared" si="10"/>
        <v>7276.6562588692923</v>
      </c>
      <c r="F25" s="122">
        <f t="shared" si="10"/>
        <v>7277.6070777961668</v>
      </c>
      <c r="G25" s="122">
        <f t="shared" si="10"/>
        <v>7073.6138000417686</v>
      </c>
      <c r="H25" s="122">
        <f t="shared" si="10"/>
        <v>6872.7013751505256</v>
      </c>
      <c r="I25" s="122">
        <f t="shared" si="10"/>
        <v>6588.2461345343982</v>
      </c>
      <c r="J25" s="122">
        <f t="shared" si="10"/>
        <v>6149.8588156364776</v>
      </c>
      <c r="K25" s="122">
        <f t="shared" si="10"/>
        <v>3559.0625813290876</v>
      </c>
      <c r="L25" s="122">
        <f t="shared" si="10"/>
        <v>2176.5082921130547</v>
      </c>
      <c r="M25" s="122">
        <f t="shared" si="10"/>
        <v>9644.7869824841982</v>
      </c>
      <c r="N25" s="122">
        <f t="shared" si="10"/>
        <v>6216.4131634621381</v>
      </c>
      <c r="O25" s="122">
        <f t="shared" si="10"/>
        <v>4905.8815832302416</v>
      </c>
      <c r="P25" s="122">
        <f t="shared" si="10"/>
        <v>3154.9031188428489</v>
      </c>
      <c r="Q25" s="122">
        <f t="shared" si="10"/>
        <v>9472.5260385553447</v>
      </c>
      <c r="R25" s="122">
        <f t="shared" ref="R25:V25" si="11">SUM(R26:R27)</f>
        <v>7682.1429227219478</v>
      </c>
      <c r="S25" s="122">
        <f t="shared" si="11"/>
        <v>5172.8673554127836</v>
      </c>
      <c r="T25" s="122">
        <f t="shared" si="11"/>
        <v>5029.0135406323798</v>
      </c>
      <c r="U25" s="122">
        <f t="shared" si="11"/>
        <v>5094.8971524901108</v>
      </c>
      <c r="V25" s="122">
        <f t="shared" si="11"/>
        <v>5630.4252160215901</v>
      </c>
      <c r="W25" s="122">
        <f t="shared" ref="W25" si="12">SUM(W26:W27)</f>
        <v>5871.8681222553296</v>
      </c>
      <c r="DA25" s="130" t="s">
        <v>2264</v>
      </c>
    </row>
    <row r="26" spans="1:105" ht="12" customHeight="1" x14ac:dyDescent="0.25">
      <c r="A26" s="97" t="s">
        <v>74</v>
      </c>
      <c r="B26" s="98">
        <v>6631.7752870685372</v>
      </c>
      <c r="C26" s="98">
        <v>6877.051395767392</v>
      </c>
      <c r="D26" s="98">
        <v>7258.2651485738388</v>
      </c>
      <c r="E26" s="98">
        <v>7207.9712853228411</v>
      </c>
      <c r="F26" s="98">
        <v>7208.9871834286805</v>
      </c>
      <c r="G26" s="98">
        <v>7007.1293997900684</v>
      </c>
      <c r="H26" s="98">
        <v>6807.9740672351782</v>
      </c>
      <c r="I26" s="98">
        <v>6526.1411885039142</v>
      </c>
      <c r="J26" s="98">
        <v>6090.9863243720774</v>
      </c>
      <c r="K26" s="98">
        <v>3523.1636399532636</v>
      </c>
      <c r="L26" s="98">
        <v>2153.8040503553852</v>
      </c>
      <c r="M26" s="98">
        <v>9541.5637860080496</v>
      </c>
      <c r="N26" s="98">
        <v>6150.7784175730258</v>
      </c>
      <c r="O26" s="98">
        <v>4852.192814218105</v>
      </c>
      <c r="P26" s="98">
        <v>3119.896640826883</v>
      </c>
      <c r="Q26" s="98">
        <v>9365.9673659673172</v>
      </c>
      <c r="R26" s="98">
        <v>7596.2111536823704</v>
      </c>
      <c r="S26" s="98">
        <v>5114.8547469302366</v>
      </c>
      <c r="T26" s="98">
        <v>4972.901678657031</v>
      </c>
      <c r="U26" s="98">
        <v>5038.3017163505574</v>
      </c>
      <c r="V26" s="98">
        <v>5567.6096043550187</v>
      </c>
      <c r="W26" s="98">
        <v>5806.1214447397124</v>
      </c>
      <c r="DA26" s="63" t="s">
        <v>2265</v>
      </c>
    </row>
    <row r="27" spans="1:105" ht="12" customHeight="1" x14ac:dyDescent="0.25">
      <c r="A27" s="97" t="s">
        <v>53</v>
      </c>
      <c r="B27" s="98">
        <v>63.837629462779844</v>
      </c>
      <c r="C27" s="98">
        <v>65.850954712592923</v>
      </c>
      <c r="D27" s="98">
        <v>69.500613862193063</v>
      </c>
      <c r="E27" s="98">
        <v>68.684973546451033</v>
      </c>
      <c r="F27" s="98">
        <v>68.619894367486125</v>
      </c>
      <c r="G27" s="98">
        <v>66.484400251700492</v>
      </c>
      <c r="H27" s="98">
        <v>64.727307915347794</v>
      </c>
      <c r="I27" s="98">
        <v>62.104946030484179</v>
      </c>
      <c r="J27" s="98">
        <v>58.872491264400509</v>
      </c>
      <c r="K27" s="98">
        <v>35.898941375824059</v>
      </c>
      <c r="L27" s="98">
        <v>22.704241757669276</v>
      </c>
      <c r="M27" s="98">
        <v>103.22319647614837</v>
      </c>
      <c r="N27" s="98">
        <v>65.634745889112111</v>
      </c>
      <c r="O27" s="98">
        <v>53.688769012136241</v>
      </c>
      <c r="P27" s="98">
        <v>35.006478015965783</v>
      </c>
      <c r="Q27" s="98">
        <v>106.55867258802748</v>
      </c>
      <c r="R27" s="98">
        <v>85.931769039577162</v>
      </c>
      <c r="S27" s="98">
        <v>58.012608482546703</v>
      </c>
      <c r="T27" s="98">
        <v>56.111861975349193</v>
      </c>
      <c r="U27" s="98">
        <v>56.595436139553485</v>
      </c>
      <c r="V27" s="98">
        <v>62.815611666571144</v>
      </c>
      <c r="W27" s="98">
        <v>65.746677515617435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4.2586339263511617</v>
      </c>
      <c r="C28" s="122">
        <f t="shared" si="13"/>
        <v>3.9427944534621546</v>
      </c>
      <c r="D28" s="122">
        <f t="shared" si="13"/>
        <v>2.4342062274998248</v>
      </c>
      <c r="E28" s="122">
        <f t="shared" si="13"/>
        <v>3.1516410687132379</v>
      </c>
      <c r="F28" s="122">
        <f t="shared" si="13"/>
        <v>0</v>
      </c>
      <c r="G28" s="122">
        <f t="shared" si="13"/>
        <v>0</v>
      </c>
      <c r="H28" s="122">
        <f t="shared" si="13"/>
        <v>3.0427514640051676</v>
      </c>
      <c r="I28" s="122">
        <f t="shared" si="13"/>
        <v>6.2228638787439667</v>
      </c>
      <c r="J28" s="122">
        <f t="shared" si="13"/>
        <v>9.2759422143779524</v>
      </c>
      <c r="K28" s="122">
        <f t="shared" si="13"/>
        <v>12.27655484195151</v>
      </c>
      <c r="L28" s="122">
        <f t="shared" si="13"/>
        <v>23.824856379597151</v>
      </c>
      <c r="M28" s="122">
        <f t="shared" si="13"/>
        <v>16.208731444120293</v>
      </c>
      <c r="N28" s="122">
        <f t="shared" si="13"/>
        <v>59.102394635569937</v>
      </c>
      <c r="O28" s="122">
        <f t="shared" si="13"/>
        <v>22.013486090456883</v>
      </c>
      <c r="P28" s="122">
        <f t="shared" si="13"/>
        <v>27.153511872002952</v>
      </c>
      <c r="Q28" s="122">
        <f t="shared" si="13"/>
        <v>55.108083669212377</v>
      </c>
      <c r="R28" s="122">
        <f t="shared" si="13"/>
        <v>55.56864950940593</v>
      </c>
      <c r="S28" s="122">
        <f t="shared" si="13"/>
        <v>56.230523665647674</v>
      </c>
      <c r="T28" s="122">
        <f t="shared" si="13"/>
        <v>48.172274158431229</v>
      </c>
      <c r="U28" s="122">
        <f t="shared" si="13"/>
        <v>49.954432674870802</v>
      </c>
      <c r="V28" s="122">
        <f t="shared" si="13"/>
        <v>48.79188418826287</v>
      </c>
      <c r="W28" s="122">
        <f t="shared" si="13"/>
        <v>45.719642907904849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4.2586339263511617</v>
      </c>
      <c r="C29" s="98">
        <f>IF(RES_hhdet_fec!C29=0,0,RES_hhdet_fec!C29*1000*11630/RES_hhdet_num!C24)</f>
        <v>3.9427944534621546</v>
      </c>
      <c r="D29" s="98">
        <f>IF(RES_hhdet_fec!D29=0,0,RES_hhdet_fec!D29*1000*11630/RES_hhdet_num!D24)</f>
        <v>2.4342062274998248</v>
      </c>
      <c r="E29" s="98">
        <f>IF(RES_hhdet_fec!E29=0,0,RES_hhdet_fec!E29*1000*11630/RES_hhdet_num!E24)</f>
        <v>3.1516410687132379</v>
      </c>
      <c r="F29" s="98">
        <f>IF(RES_hhdet_fec!F29=0,0,RES_hhdet_fec!F29*1000*11630/RES_hhdet_num!F24)</f>
        <v>0</v>
      </c>
      <c r="G29" s="98">
        <f>IF(RES_hhdet_fec!G29=0,0,RES_hhdet_fec!G29*1000*11630/RES_hhdet_num!G24)</f>
        <v>0</v>
      </c>
      <c r="H29" s="98">
        <f>IF(RES_hhdet_fec!H29=0,0,RES_hhdet_fec!H29*1000*11630/RES_hhdet_num!H24)</f>
        <v>3.0427514640051676</v>
      </c>
      <c r="I29" s="98">
        <f>IF(RES_hhdet_fec!I29=0,0,RES_hhdet_fec!I29*1000*11630/RES_hhdet_num!I24)</f>
        <v>6.2228638787439667</v>
      </c>
      <c r="J29" s="98">
        <f>IF(RES_hhdet_fec!J29=0,0,RES_hhdet_fec!J29*1000*11630/RES_hhdet_num!J24)</f>
        <v>9.2759422143779524</v>
      </c>
      <c r="K29" s="98">
        <f>IF(RES_hhdet_fec!K29=0,0,RES_hhdet_fec!K29*1000*11630/RES_hhdet_num!K24)</f>
        <v>12.27655484195151</v>
      </c>
      <c r="L29" s="98">
        <f>IF(RES_hhdet_fec!L29=0,0,RES_hhdet_fec!L29*1000*11630/RES_hhdet_num!L24)</f>
        <v>23.824856379597151</v>
      </c>
      <c r="M29" s="98">
        <f>IF(RES_hhdet_fec!M29=0,0,RES_hhdet_fec!M29*1000*11630/RES_hhdet_num!M24)</f>
        <v>16.208731444120293</v>
      </c>
      <c r="N29" s="98">
        <f>IF(RES_hhdet_fec!N29=0,0,RES_hhdet_fec!N29*1000*11630/RES_hhdet_num!N24)</f>
        <v>59.102394635569937</v>
      </c>
      <c r="O29" s="98">
        <f>IF(RES_hhdet_fec!O29=0,0,RES_hhdet_fec!O29*1000*11630/RES_hhdet_num!O24)</f>
        <v>22.013486090456883</v>
      </c>
      <c r="P29" s="98">
        <f>IF(RES_hhdet_fec!P29=0,0,RES_hhdet_fec!P29*1000*11630/RES_hhdet_num!P24)</f>
        <v>27.153511872002952</v>
      </c>
      <c r="Q29" s="98">
        <f>IF(RES_hhdet_fec!Q29=0,0,RES_hhdet_fec!Q29*1000*11630/RES_hhdet_num!Q24)</f>
        <v>55.108083669212377</v>
      </c>
      <c r="R29" s="98">
        <f>IF(RES_hhdet_fec!R29=0,0,RES_hhdet_fec!R29*1000*11630/RES_hhdet_num!R24)</f>
        <v>55.56864950940593</v>
      </c>
      <c r="S29" s="98">
        <f>IF(RES_hhdet_fec!S29=0,0,RES_hhdet_fec!S29*1000*11630/RES_hhdet_num!S24)</f>
        <v>56.230523665647674</v>
      </c>
      <c r="T29" s="98">
        <f>IF(RES_hhdet_fec!T29=0,0,RES_hhdet_fec!T29*1000*11630/RES_hhdet_num!T24)</f>
        <v>48.172274158431229</v>
      </c>
      <c r="U29" s="98">
        <f>IF(RES_hhdet_fec!U29=0,0,RES_hhdet_fec!U29*1000*11630/RES_hhdet_num!U24)</f>
        <v>49.954432674870802</v>
      </c>
      <c r="V29" s="98">
        <f>IF(RES_hhdet_fec!V29=0,0,RES_hhdet_fec!V29*1000*11630/RES_hhdet_num!V24)</f>
        <v>48.79188418826287</v>
      </c>
      <c r="W29" s="98">
        <f>IF(RES_hhdet_fec!W29=0,0,RES_hhdet_fec!W29*1000*11630/RES_hhdet_num!W24)</f>
        <v>45.719642907904849</v>
      </c>
      <c r="DA29" s="63" t="s">
        <v>2268</v>
      </c>
    </row>
    <row r="30" spans="1:105" ht="12" customHeight="1" x14ac:dyDescent="0.25">
      <c r="A30" s="121" t="s">
        <v>55</v>
      </c>
      <c r="B30" s="122">
        <v>1276.151306557058</v>
      </c>
      <c r="C30" s="122">
        <v>1185.4828036035149</v>
      </c>
      <c r="D30" s="122">
        <v>1334.2763706307512</v>
      </c>
      <c r="E30" s="122">
        <v>1289.8946944892652</v>
      </c>
      <c r="F30" s="122">
        <v>1248.3235822936363</v>
      </c>
      <c r="G30" s="122">
        <v>1310.2057210121682</v>
      </c>
      <c r="H30" s="122">
        <v>1336.9877640418085</v>
      </c>
      <c r="I30" s="122">
        <v>1309.115721958002</v>
      </c>
      <c r="J30" s="122">
        <v>1460.062201287727</v>
      </c>
      <c r="K30" s="122">
        <v>1499.7434659119974</v>
      </c>
      <c r="L30" s="122">
        <v>1480.7596508297981</v>
      </c>
      <c r="M30" s="122">
        <v>1563.1064241732884</v>
      </c>
      <c r="N30" s="122">
        <v>1442.20209003736</v>
      </c>
      <c r="O30" s="122">
        <v>1379.8571084397172</v>
      </c>
      <c r="P30" s="122">
        <v>1360.3121430494875</v>
      </c>
      <c r="Q30" s="122">
        <v>1317.5915932306111</v>
      </c>
      <c r="R30" s="122">
        <v>1342.1139190621248</v>
      </c>
      <c r="S30" s="122">
        <v>1408.904880667754</v>
      </c>
      <c r="T30" s="122">
        <v>1412.4168724311496</v>
      </c>
      <c r="U30" s="122">
        <v>1385.5354202789883</v>
      </c>
      <c r="V30" s="122">
        <v>1440.9867867582175</v>
      </c>
      <c r="W30" s="122">
        <v>1498.4338237402308</v>
      </c>
      <c r="DA30" s="130" t="s">
        <v>2269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1741.367802886117</v>
      </c>
      <c r="N31" s="98">
        <v>1679.1418369721428</v>
      </c>
      <c r="O31" s="98">
        <v>1516.5313516472681</v>
      </c>
      <c r="P31" s="98">
        <v>1504.3881967027683</v>
      </c>
      <c r="Q31" s="98">
        <v>1515.2987759077535</v>
      </c>
      <c r="R31" s="98">
        <v>1419.2548887560397</v>
      </c>
      <c r="S31" s="98">
        <v>1481.8247777544175</v>
      </c>
      <c r="T31" s="98">
        <v>1496.4246773815648</v>
      </c>
      <c r="U31" s="98">
        <v>1479.1393416167566</v>
      </c>
      <c r="V31" s="98">
        <v>1539.5718018541493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1276.151306557058</v>
      </c>
      <c r="C35" s="101">
        <v>1185.4828036035149</v>
      </c>
      <c r="D35" s="101">
        <v>1334.2763706307512</v>
      </c>
      <c r="E35" s="101">
        <v>1289.8946944892652</v>
      </c>
      <c r="F35" s="101">
        <v>1248.3235822936363</v>
      </c>
      <c r="G35" s="101">
        <v>1310.2057210121682</v>
      </c>
      <c r="H35" s="101">
        <v>1336.9877640418085</v>
      </c>
      <c r="I35" s="101">
        <v>1309.115721958002</v>
      </c>
      <c r="J35" s="101">
        <v>1460.062201287727</v>
      </c>
      <c r="K35" s="101">
        <v>1499.7434659119974</v>
      </c>
      <c r="L35" s="101">
        <v>1557.7065683351168</v>
      </c>
      <c r="M35" s="101">
        <v>1617.6666472728689</v>
      </c>
      <c r="N35" s="101">
        <v>1485.6424985862586</v>
      </c>
      <c r="O35" s="101">
        <v>1415.4668583649852</v>
      </c>
      <c r="P35" s="101">
        <v>1390.9785630629767</v>
      </c>
      <c r="Q35" s="101">
        <v>1343.4327506013678</v>
      </c>
      <c r="R35" s="101">
        <v>1367.1470863636671</v>
      </c>
      <c r="S35" s="101">
        <v>1433.9925654093606</v>
      </c>
      <c r="T35" s="101">
        <v>1438.0280751574085</v>
      </c>
      <c r="U35" s="101">
        <v>1411.7121597662376</v>
      </c>
      <c r="V35" s="101">
        <v>1466.6866349505531</v>
      </c>
      <c r="W35" s="101">
        <v>1523.4961314595014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1135.5383452653955</v>
      </c>
      <c r="M36" s="104">
        <v>1181.9687745092735</v>
      </c>
      <c r="N36" s="104">
        <v>1078.0362094369382</v>
      </c>
      <c r="O36" s="104">
        <v>1043.4660706875493</v>
      </c>
      <c r="P36" s="104">
        <v>1039.9845248878864</v>
      </c>
      <c r="Q36" s="104">
        <v>998.96937855615431</v>
      </c>
      <c r="R36" s="104">
        <v>1030.306306844137</v>
      </c>
      <c r="S36" s="104">
        <v>1093.797538082772</v>
      </c>
      <c r="T36" s="104">
        <v>1087.2951183321902</v>
      </c>
      <c r="U36" s="104">
        <v>1074.2155856530308</v>
      </c>
      <c r="V36" s="104">
        <v>1128.2060412638502</v>
      </c>
      <c r="W36" s="104">
        <v>1194.4804870983808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536.19279276453904</v>
      </c>
      <c r="M37" s="98">
        <v>543.6614833075206</v>
      </c>
      <c r="N37" s="98">
        <v>468.72489627112185</v>
      </c>
      <c r="O37" s="98">
        <v>465.42210043354362</v>
      </c>
      <c r="P37" s="98">
        <v>470.55981762189691</v>
      </c>
      <c r="Q37" s="98">
        <v>420.27982233094349</v>
      </c>
      <c r="R37" s="98">
        <v>456.96914296407789</v>
      </c>
      <c r="S37" s="98">
        <v>506.11056953310225</v>
      </c>
      <c r="T37" s="98">
        <v>467.70226396795198</v>
      </c>
      <c r="U37" s="98">
        <v>452.92152319265375</v>
      </c>
      <c r="V37" s="98">
        <v>475.69323889657392</v>
      </c>
      <c r="W37" s="98">
        <v>499.22866057651754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599.34555250085646</v>
      </c>
      <c r="M38" s="98">
        <v>638.30729120175329</v>
      </c>
      <c r="N38" s="98">
        <v>609.31131316581627</v>
      </c>
      <c r="O38" s="98">
        <v>578.04397025400556</v>
      </c>
      <c r="P38" s="98">
        <v>569.42470726598958</v>
      </c>
      <c r="Q38" s="98">
        <v>578.68955622521094</v>
      </c>
      <c r="R38" s="98">
        <v>573.33716388005894</v>
      </c>
      <c r="S38" s="98">
        <v>587.68696854966993</v>
      </c>
      <c r="T38" s="98">
        <v>619.59285436423818</v>
      </c>
      <c r="U38" s="98">
        <v>621.29406246037695</v>
      </c>
      <c r="V38" s="98">
        <v>652.51280236727621</v>
      </c>
      <c r="W38" s="98">
        <v>695.25182652186311</v>
      </c>
      <c r="DA38" s="63" t="s">
        <v>2277</v>
      </c>
    </row>
    <row r="39" spans="1:105" ht="12" customHeight="1" x14ac:dyDescent="0.25">
      <c r="A39" s="121" t="s">
        <v>54</v>
      </c>
      <c r="B39" s="122">
        <v>633.55871205421886</v>
      </c>
      <c r="C39" s="122">
        <v>648.98966289196437</v>
      </c>
      <c r="D39" s="122">
        <v>639.41947643340836</v>
      </c>
      <c r="E39" s="122">
        <v>664.71685895924065</v>
      </c>
      <c r="F39" s="122">
        <v>695.10592144770692</v>
      </c>
      <c r="G39" s="122">
        <v>695.38071950806909</v>
      </c>
      <c r="H39" s="122">
        <v>707.95480040198072</v>
      </c>
      <c r="I39" s="122">
        <v>717.17864492329204</v>
      </c>
      <c r="J39" s="122">
        <v>721.72094223086435</v>
      </c>
      <c r="K39" s="122">
        <v>735.11959397565545</v>
      </c>
      <c r="L39" s="122">
        <v>718.34530949149871</v>
      </c>
      <c r="M39" s="122">
        <v>777.60588256851315</v>
      </c>
      <c r="N39" s="122">
        <v>717.11604074111926</v>
      </c>
      <c r="O39" s="122">
        <v>685.46019912050645</v>
      </c>
      <c r="P39" s="122">
        <v>669.60648888476555</v>
      </c>
      <c r="Q39" s="122">
        <v>749.87998456955256</v>
      </c>
      <c r="R39" s="122">
        <v>733.07830853860469</v>
      </c>
      <c r="S39" s="122">
        <v>750.27658412239441</v>
      </c>
      <c r="T39" s="122">
        <v>735.18710895320714</v>
      </c>
      <c r="U39" s="122">
        <v>718.91161177396611</v>
      </c>
      <c r="V39" s="122">
        <v>747.09630037405896</v>
      </c>
      <c r="W39" s="122">
        <v>772.60071892637689</v>
      </c>
      <c r="DA39" s="130" t="s">
        <v>2278</v>
      </c>
    </row>
    <row r="40" spans="1:105" ht="12" customHeight="1" x14ac:dyDescent="0.25">
      <c r="A40" s="97" t="s">
        <v>50</v>
      </c>
      <c r="B40" s="98">
        <v>752.09401273987748</v>
      </c>
      <c r="C40" s="98">
        <v>801.04329459580902</v>
      </c>
      <c r="D40" s="98">
        <v>769.19645039474926</v>
      </c>
      <c r="E40" s="98">
        <v>885.68015753618079</v>
      </c>
      <c r="F40" s="98">
        <v>911.76328592433185</v>
      </c>
      <c r="G40" s="98">
        <v>897.65408852375981</v>
      </c>
      <c r="H40" s="98">
        <v>946.59077280440363</v>
      </c>
      <c r="I40" s="98">
        <v>894.76062630328181</v>
      </c>
      <c r="J40" s="98">
        <v>828.45701061903003</v>
      </c>
      <c r="K40" s="98">
        <v>921.50397445897534</v>
      </c>
      <c r="L40" s="98">
        <v>803.0426180667157</v>
      </c>
      <c r="M40" s="98">
        <v>1003.671911747561</v>
      </c>
      <c r="N40" s="98">
        <v>904.91118665299302</v>
      </c>
      <c r="O40" s="98">
        <v>856.9367901777797</v>
      </c>
      <c r="P40" s="98">
        <v>791.25653200156773</v>
      </c>
      <c r="Q40" s="98">
        <v>1133.7727681410079</v>
      </c>
      <c r="R40" s="98">
        <v>949.4534997531797</v>
      </c>
      <c r="S40" s="98">
        <v>929.9305925801682</v>
      </c>
      <c r="T40" s="98">
        <v>945.48080489864026</v>
      </c>
      <c r="U40" s="98">
        <v>910.44865433687789</v>
      </c>
      <c r="V40" s="98">
        <v>993.76952457157972</v>
      </c>
      <c r="W40" s="98">
        <v>1031.5363364060295</v>
      </c>
      <c r="DA40" s="63" t="s">
        <v>2279</v>
      </c>
    </row>
    <row r="41" spans="1:105" ht="12" customHeight="1" x14ac:dyDescent="0.25">
      <c r="A41" s="109" t="s">
        <v>120</v>
      </c>
      <c r="B41" s="33">
        <v>626.3014487469336</v>
      </c>
      <c r="C41" s="33">
        <v>634.08244409746987</v>
      </c>
      <c r="D41" s="33">
        <v>623.19735468824081</v>
      </c>
      <c r="E41" s="33">
        <v>631.09200917579312</v>
      </c>
      <c r="F41" s="33">
        <v>662.13632250561193</v>
      </c>
      <c r="G41" s="33">
        <v>665.25489859083848</v>
      </c>
      <c r="H41" s="33">
        <v>671.64063068856854</v>
      </c>
      <c r="I41" s="33">
        <v>691.80979044043636</v>
      </c>
      <c r="J41" s="33">
        <v>709.40524203222981</v>
      </c>
      <c r="K41" s="33">
        <v>710.14024401397342</v>
      </c>
      <c r="L41" s="33">
        <v>705.35197238052797</v>
      </c>
      <c r="M41" s="33">
        <v>741.33167731342223</v>
      </c>
      <c r="N41" s="33">
        <v>689.40177911976343</v>
      </c>
      <c r="O41" s="33">
        <v>660.60851925713359</v>
      </c>
      <c r="P41" s="33">
        <v>651.76448256096796</v>
      </c>
      <c r="Q41" s="33">
        <v>697.45531976102302</v>
      </c>
      <c r="R41" s="33">
        <v>704.44731794405118</v>
      </c>
      <c r="S41" s="33">
        <v>727.34202985118918</v>
      </c>
      <c r="T41" s="33">
        <v>709.7483554114209</v>
      </c>
      <c r="U41" s="33">
        <v>697.05140582928595</v>
      </c>
      <c r="V41" s="33">
        <v>721.35648567518729</v>
      </c>
      <c r="W41" s="33">
        <v>747.43690770386456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10023.149530260631</v>
      </c>
      <c r="C43" s="117">
        <f t="shared" si="14"/>
        <v>8629.5695798223824</v>
      </c>
      <c r="D43" s="117">
        <f t="shared" si="14"/>
        <v>9502.334038202036</v>
      </c>
      <c r="E43" s="117">
        <f t="shared" si="14"/>
        <v>10575.189551965213</v>
      </c>
      <c r="F43" s="117">
        <f t="shared" si="14"/>
        <v>11556.670573648951</v>
      </c>
      <c r="G43" s="117">
        <f t="shared" si="14"/>
        <v>6468.4475566728552</v>
      </c>
      <c r="H43" s="117">
        <f t="shared" si="14"/>
        <v>11813.336096658622</v>
      </c>
      <c r="I43" s="117">
        <f t="shared" si="14"/>
        <v>7178.3482470332056</v>
      </c>
      <c r="J43" s="117">
        <f t="shared" si="14"/>
        <v>7631.4172377042969</v>
      </c>
      <c r="K43" s="117">
        <f t="shared" si="14"/>
        <v>12468.494004380766</v>
      </c>
      <c r="L43" s="117">
        <f t="shared" si="14"/>
        <v>12718.089274473166</v>
      </c>
      <c r="M43" s="117">
        <f t="shared" si="14"/>
        <v>8290.0412453940899</v>
      </c>
      <c r="N43" s="117">
        <f t="shared" si="14"/>
        <v>8846.1863309195251</v>
      </c>
      <c r="O43" s="117">
        <f t="shared" si="14"/>
        <v>9479.4888143512399</v>
      </c>
      <c r="P43" s="117">
        <f t="shared" si="14"/>
        <v>11079.834385271399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8107.4745861476349</v>
      </c>
      <c r="C44" s="122">
        <f t="shared" si="17"/>
        <v>6784.2874313960183</v>
      </c>
      <c r="D44" s="122">
        <f t="shared" si="17"/>
        <v>7517.4935842658988</v>
      </c>
      <c r="E44" s="122">
        <f t="shared" si="17"/>
        <v>8610.6150770089334</v>
      </c>
      <c r="F44" s="122">
        <f t="shared" si="17"/>
        <v>9602.3678100711913</v>
      </c>
      <c r="G44" s="122">
        <f t="shared" si="17"/>
        <v>4441.5814566058898</v>
      </c>
      <c r="H44" s="122">
        <f t="shared" si="17"/>
        <v>9757.0494365814702</v>
      </c>
      <c r="I44" s="122">
        <f t="shared" si="17"/>
        <v>5144.1812767493902</v>
      </c>
      <c r="J44" s="122">
        <f t="shared" si="17"/>
        <v>5439.2201601568904</v>
      </c>
      <c r="K44" s="122">
        <f t="shared" si="17"/>
        <v>10211.675330366315</v>
      </c>
      <c r="L44" s="122">
        <f t="shared" si="17"/>
        <v>10440.620733047095</v>
      </c>
      <c r="M44" s="122">
        <f t="shared" si="17"/>
        <v>5894.4670499462254</v>
      </c>
      <c r="N44" s="122">
        <f t="shared" si="17"/>
        <v>6609.5049836480675</v>
      </c>
      <c r="O44" s="122">
        <f t="shared" si="17"/>
        <v>7368.4284924384538</v>
      </c>
      <c r="P44" s="122">
        <f t="shared" si="17"/>
        <v>8973.7433777111073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2282</v>
      </c>
    </row>
    <row r="45" spans="1:105" ht="12" customHeight="1" x14ac:dyDescent="0.25">
      <c r="A45" s="97" t="s">
        <v>216</v>
      </c>
      <c r="B45" s="98">
        <v>8033.966705902134</v>
      </c>
      <c r="C45" s="98">
        <v>6724.1508725839758</v>
      </c>
      <c r="D45" s="98">
        <v>7451.2372634643343</v>
      </c>
      <c r="E45" s="98">
        <v>8535.7313006193399</v>
      </c>
      <c r="F45" s="98">
        <v>9519.9256110520691</v>
      </c>
      <c r="G45" s="98">
        <v>4404.1297935103212</v>
      </c>
      <c r="H45" s="98">
        <v>9675.5407653910152</v>
      </c>
      <c r="I45" s="98">
        <v>5102.0408163265392</v>
      </c>
      <c r="J45" s="98">
        <v>5394.8576675849499</v>
      </c>
      <c r="K45" s="98">
        <v>10124.946143903489</v>
      </c>
      <c r="L45" s="98">
        <v>10347.86437692646</v>
      </c>
      <c r="M45" s="98">
        <v>5839.9602385685994</v>
      </c>
      <c r="N45" s="98">
        <v>6545.9610027855269</v>
      </c>
      <c r="O45" s="98">
        <v>7291.5360501567384</v>
      </c>
      <c r="P45" s="98">
        <v>8881.3303099017503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2283</v>
      </c>
    </row>
    <row r="46" spans="1:105" ht="12" customHeight="1" x14ac:dyDescent="0.25">
      <c r="A46" s="97" t="s">
        <v>53</v>
      </c>
      <c r="B46" s="98">
        <v>73.507880245501241</v>
      </c>
      <c r="C46" s="98">
        <v>60.136558812042409</v>
      </c>
      <c r="D46" s="98">
        <v>66.256320801564698</v>
      </c>
      <c r="E46" s="98">
        <v>74.88377638959436</v>
      </c>
      <c r="F46" s="98">
        <v>82.442199019121347</v>
      </c>
      <c r="G46" s="98">
        <v>37.451663095568968</v>
      </c>
      <c r="H46" s="98">
        <v>81.508671190455473</v>
      </c>
      <c r="I46" s="98">
        <v>42.140460422851341</v>
      </c>
      <c r="J46" s="98">
        <v>44.362492571940528</v>
      </c>
      <c r="K46" s="98">
        <v>86.729186462825112</v>
      </c>
      <c r="L46" s="98">
        <v>92.756356120634891</v>
      </c>
      <c r="M46" s="98">
        <v>54.506811377625745</v>
      </c>
      <c r="N46" s="98">
        <v>63.543980862540153</v>
      </c>
      <c r="O46" s="98">
        <v>76.89244228171556</v>
      </c>
      <c r="P46" s="98">
        <v>92.413067809357017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4.8035843917880605</v>
      </c>
      <c r="C47" s="122">
        <f t="shared" si="20"/>
        <v>5.4865791708081844</v>
      </c>
      <c r="D47" s="122">
        <f t="shared" si="20"/>
        <v>3.7354784654500301</v>
      </c>
      <c r="E47" s="122">
        <f t="shared" si="20"/>
        <v>4.6712349498691959</v>
      </c>
      <c r="F47" s="122">
        <f t="shared" si="20"/>
        <v>2.3008153264818785</v>
      </c>
      <c r="G47" s="122">
        <f t="shared" si="20"/>
        <v>2.4930480001750195</v>
      </c>
      <c r="H47" s="122">
        <f t="shared" si="20"/>
        <v>2.7200346853423119</v>
      </c>
      <c r="I47" s="122">
        <f t="shared" si="20"/>
        <v>4.2913347949725393</v>
      </c>
      <c r="J47" s="122">
        <f t="shared" si="20"/>
        <v>2.2966610768578932</v>
      </c>
      <c r="K47" s="122">
        <f t="shared" si="20"/>
        <v>4.5926058447360081</v>
      </c>
      <c r="L47" s="122">
        <f t="shared" si="20"/>
        <v>15.989069642730465</v>
      </c>
      <c r="M47" s="122">
        <f t="shared" si="20"/>
        <v>15.844423677589575</v>
      </c>
      <c r="N47" s="122">
        <f t="shared" si="20"/>
        <v>56.642747802646511</v>
      </c>
      <c r="O47" s="122">
        <f t="shared" si="20"/>
        <v>28.866927918522013</v>
      </c>
      <c r="P47" s="122">
        <f t="shared" si="20"/>
        <v>27.67666092099298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4.8035843917880605</v>
      </c>
      <c r="C48" s="98">
        <f>IF(RES_hhdet_fec!C48=0,0,RES_hhdet_fec!C48*1000*11630/RES_hhdet_num!C43)</f>
        <v>5.4865791708081844</v>
      </c>
      <c r="D48" s="98">
        <f>IF(RES_hhdet_fec!D48=0,0,RES_hhdet_fec!D48*1000*11630/RES_hhdet_num!D43)</f>
        <v>3.7354784654500301</v>
      </c>
      <c r="E48" s="98">
        <f>IF(RES_hhdet_fec!E48=0,0,RES_hhdet_fec!E48*1000*11630/RES_hhdet_num!E43)</f>
        <v>4.6712349498691959</v>
      </c>
      <c r="F48" s="98">
        <f>IF(RES_hhdet_fec!F48=0,0,RES_hhdet_fec!F48*1000*11630/RES_hhdet_num!F43)</f>
        <v>2.3008153264818785</v>
      </c>
      <c r="G48" s="98">
        <f>IF(RES_hhdet_fec!G48=0,0,RES_hhdet_fec!G48*1000*11630/RES_hhdet_num!G43)</f>
        <v>2.4930480001750195</v>
      </c>
      <c r="H48" s="98">
        <f>IF(RES_hhdet_fec!H48=0,0,RES_hhdet_fec!H48*1000*11630/RES_hhdet_num!H43)</f>
        <v>2.7200346853423119</v>
      </c>
      <c r="I48" s="98">
        <f>IF(RES_hhdet_fec!I48=0,0,RES_hhdet_fec!I48*1000*11630/RES_hhdet_num!I43)</f>
        <v>4.2913347949725393</v>
      </c>
      <c r="J48" s="98">
        <f>IF(RES_hhdet_fec!J48=0,0,RES_hhdet_fec!J48*1000*11630/RES_hhdet_num!J43)</f>
        <v>2.2966610768578932</v>
      </c>
      <c r="K48" s="98">
        <f>IF(RES_hhdet_fec!K48=0,0,RES_hhdet_fec!K48*1000*11630/RES_hhdet_num!K43)</f>
        <v>4.5926058447360081</v>
      </c>
      <c r="L48" s="98">
        <f>IF(RES_hhdet_fec!L48=0,0,RES_hhdet_fec!L48*1000*11630/RES_hhdet_num!L43)</f>
        <v>15.989069642730465</v>
      </c>
      <c r="M48" s="98">
        <f>IF(RES_hhdet_fec!M48=0,0,RES_hhdet_fec!M48*1000*11630/RES_hhdet_num!M43)</f>
        <v>15.844423677589575</v>
      </c>
      <c r="N48" s="98">
        <f>IF(RES_hhdet_fec!N48=0,0,RES_hhdet_fec!N48*1000*11630/RES_hhdet_num!N43)</f>
        <v>56.642747802646511</v>
      </c>
      <c r="O48" s="98">
        <f>IF(RES_hhdet_fec!O48=0,0,RES_hhdet_fec!O48*1000*11630/RES_hhdet_num!O43)</f>
        <v>28.866927918522013</v>
      </c>
      <c r="P48" s="98">
        <f>IF(RES_hhdet_fec!P48=0,0,RES_hhdet_fec!P48*1000*11630/RES_hhdet_num!P43)</f>
        <v>27.67666092099298</v>
      </c>
      <c r="Q48" s="98">
        <f>IF(RES_hhdet_fec!Q48=0,0,RES_hhdet_fec!Q48*1000*11630/RES_hhdet_num!Q43)</f>
        <v>0</v>
      </c>
      <c r="R48" s="98">
        <f>IF(RES_hhdet_fec!R48=0,0,RES_hhdet_fec!R48*1000*11630/RES_hhdet_num!R43)</f>
        <v>0</v>
      </c>
      <c r="S48" s="98">
        <f>IF(RES_hhdet_fec!S48=0,0,RES_hhdet_fec!S48*1000*11630/RES_hhdet_num!S43)</f>
        <v>0</v>
      </c>
      <c r="T48" s="98">
        <f>IF(RES_hhdet_fec!T48=0,0,RES_hhdet_fec!T48*1000*11630/RES_hhdet_num!T43)</f>
        <v>0</v>
      </c>
      <c r="U48" s="98">
        <f>IF(RES_hhdet_fec!U48=0,0,RES_hhdet_fec!U48*1000*11630/RES_hhdet_num!U43)</f>
        <v>0</v>
      </c>
      <c r="V48" s="98">
        <f>IF(RES_hhdet_fec!V48=0,0,RES_hhdet_fec!V48*1000*11630/RES_hhdet_num!V43)</f>
        <v>0</v>
      </c>
      <c r="W48" s="98">
        <f>IF(RES_hhdet_fec!W48=0,0,RES_hhdet_fec!W48*1000*11630/RES_hhdet_num!W43)</f>
        <v>0</v>
      </c>
      <c r="DA48" s="63" t="s">
        <v>2286</v>
      </c>
    </row>
    <row r="49" spans="1:105" ht="12" customHeight="1" x14ac:dyDescent="0.25">
      <c r="A49" s="121" t="s">
        <v>55</v>
      </c>
      <c r="B49" s="122">
        <v>1276.1513065570578</v>
      </c>
      <c r="C49" s="122">
        <v>1192.1447506381905</v>
      </c>
      <c r="D49" s="122">
        <v>1343.2208737660678</v>
      </c>
      <c r="E49" s="122">
        <v>1300.9790888211162</v>
      </c>
      <c r="F49" s="122">
        <v>1258.9937007372055</v>
      </c>
      <c r="G49" s="122">
        <v>1326.163029469616</v>
      </c>
      <c r="H49" s="122">
        <v>1343.2784306260128</v>
      </c>
      <c r="I49" s="122">
        <v>1311.0973827862349</v>
      </c>
      <c r="J49" s="122">
        <v>1464.788120679244</v>
      </c>
      <c r="K49" s="122">
        <v>1512.1740888926588</v>
      </c>
      <c r="L49" s="122">
        <v>1540.9297960678937</v>
      </c>
      <c r="M49" s="122">
        <v>1600.329997848113</v>
      </c>
      <c r="N49" s="122">
        <v>1459.7118739289899</v>
      </c>
      <c r="O49" s="122">
        <v>1391.2301153228013</v>
      </c>
      <c r="P49" s="122">
        <v>1401.103301641537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1276.1513065570578</v>
      </c>
      <c r="C54" s="101">
        <v>1192.1447506381905</v>
      </c>
      <c r="D54" s="101">
        <v>1343.2208737660678</v>
      </c>
      <c r="E54" s="101">
        <v>1300.9790888211162</v>
      </c>
      <c r="F54" s="101">
        <v>1258.9937007372055</v>
      </c>
      <c r="G54" s="101">
        <v>1326.163029469616</v>
      </c>
      <c r="H54" s="101">
        <v>1343.2784306260128</v>
      </c>
      <c r="I54" s="101">
        <v>1311.0973827862349</v>
      </c>
      <c r="J54" s="101">
        <v>1464.788120679244</v>
      </c>
      <c r="K54" s="101">
        <v>1512.1740888926588</v>
      </c>
      <c r="L54" s="101">
        <v>1572.2911350208688</v>
      </c>
      <c r="M54" s="101">
        <v>1640.5719339727393</v>
      </c>
      <c r="N54" s="101">
        <v>1502.8596574325177</v>
      </c>
      <c r="O54" s="101">
        <v>1438.7219604361551</v>
      </c>
      <c r="P54" s="101">
        <v>1448.0696317937768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1135.3487990564095</v>
      </c>
      <c r="M55" s="104">
        <v>1183.1325244656875</v>
      </c>
      <c r="N55" s="104">
        <v>1079.6341307175876</v>
      </c>
      <c r="O55" s="104">
        <v>1052.2449555596281</v>
      </c>
      <c r="P55" s="104">
        <v>1064.5112688838176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536.10329044911487</v>
      </c>
      <c r="M56" s="98">
        <v>544.68600164080999</v>
      </c>
      <c r="N56" s="98">
        <v>470.04627891033084</v>
      </c>
      <c r="O56" s="98">
        <v>472.52486064948175</v>
      </c>
      <c r="P56" s="98">
        <v>488.68594024366695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599.24550860729471</v>
      </c>
      <c r="M57" s="98">
        <v>638.44652282487755</v>
      </c>
      <c r="N57" s="98">
        <v>609.58785180725681</v>
      </c>
      <c r="O57" s="98">
        <v>579.72009491014614</v>
      </c>
      <c r="P57" s="98">
        <v>575.82532864015059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634.72005316415095</v>
      </c>
      <c r="C58" s="122">
        <v>647.6508186173653</v>
      </c>
      <c r="D58" s="122">
        <v>637.88410170461952</v>
      </c>
      <c r="E58" s="122">
        <v>658.92415118529607</v>
      </c>
      <c r="F58" s="122">
        <v>693.00824751407151</v>
      </c>
      <c r="G58" s="122">
        <v>698.21002259717466</v>
      </c>
      <c r="H58" s="122">
        <v>710.28819476579724</v>
      </c>
      <c r="I58" s="122">
        <v>718.7782527026086</v>
      </c>
      <c r="J58" s="122">
        <v>725.11229579130406</v>
      </c>
      <c r="K58" s="122">
        <v>740.05197927705353</v>
      </c>
      <c r="L58" s="122">
        <v>720.54967571544773</v>
      </c>
      <c r="M58" s="122">
        <v>779.39977392216247</v>
      </c>
      <c r="N58" s="122">
        <v>720.32672553982093</v>
      </c>
      <c r="O58" s="122">
        <v>690.96327867146226</v>
      </c>
      <c r="P58" s="122">
        <v>677.3110449977604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2296</v>
      </c>
    </row>
    <row r="59" spans="1:105" ht="12" customHeight="1" x14ac:dyDescent="0.25">
      <c r="A59" s="97" t="s">
        <v>50</v>
      </c>
      <c r="B59" s="98">
        <v>752.0940127398776</v>
      </c>
      <c r="C59" s="98">
        <v>803.77570657258389</v>
      </c>
      <c r="D59" s="98">
        <v>772.20429817534739</v>
      </c>
      <c r="E59" s="98">
        <v>888.03398555345643</v>
      </c>
      <c r="F59" s="98">
        <v>914.0015254568309</v>
      </c>
      <c r="G59" s="98">
        <v>898.4575031771717</v>
      </c>
      <c r="H59" s="98">
        <v>946.86415981598759</v>
      </c>
      <c r="I59" s="98">
        <v>893.26316560783289</v>
      </c>
      <c r="J59" s="98">
        <v>828.3306804132003</v>
      </c>
      <c r="K59" s="98">
        <v>924.05039224855329</v>
      </c>
      <c r="L59" s="98">
        <v>804.99460981054995</v>
      </c>
      <c r="M59" s="98">
        <v>1005.79306241744</v>
      </c>
      <c r="N59" s="98">
        <v>905.99246065011778</v>
      </c>
      <c r="O59" s="98">
        <v>857.47457654361665</v>
      </c>
      <c r="P59" s="98">
        <v>791.81883631983419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2297</v>
      </c>
    </row>
    <row r="60" spans="1:105" ht="12" customHeight="1" x14ac:dyDescent="0.25">
      <c r="A60" s="109" t="s">
        <v>120</v>
      </c>
      <c r="B60" s="33">
        <v>626.30144874693349</v>
      </c>
      <c r="C60" s="33">
        <v>635.79881823958169</v>
      </c>
      <c r="D60" s="33">
        <v>625.13102294134706</v>
      </c>
      <c r="E60" s="33">
        <v>633.8576946767289</v>
      </c>
      <c r="F60" s="33">
        <v>665.40059952241779</v>
      </c>
      <c r="G60" s="33">
        <v>669.69963993666954</v>
      </c>
      <c r="H60" s="33">
        <v>673.17377483973269</v>
      </c>
      <c r="I60" s="33">
        <v>691.63810067018539</v>
      </c>
      <c r="J60" s="33">
        <v>709.57228542826113</v>
      </c>
      <c r="K60" s="33">
        <v>712.42486375160047</v>
      </c>
      <c r="L60" s="33">
        <v>708.1388293408645</v>
      </c>
      <c r="M60" s="33">
        <v>745.35664363385047</v>
      </c>
      <c r="N60" s="33">
        <v>692.22081567065459</v>
      </c>
      <c r="O60" s="33">
        <v>664.04011179045835</v>
      </c>
      <c r="P60" s="33">
        <v>658.81285921789947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4683.6875140977081</v>
      </c>
      <c r="C62" s="117">
        <f t="shared" si="21"/>
        <v>8229.5785335363908</v>
      </c>
      <c r="D62" s="117">
        <f t="shared" si="21"/>
        <v>5788.0926392533183</v>
      </c>
      <c r="E62" s="117">
        <f t="shared" si="21"/>
        <v>6196.7395984341547</v>
      </c>
      <c r="F62" s="117">
        <f t="shared" si="21"/>
        <v>5702.7459947295574</v>
      </c>
      <c r="G62" s="117">
        <f t="shared" si="21"/>
        <v>7195.6632525444647</v>
      </c>
      <c r="H62" s="117">
        <f t="shared" si="21"/>
        <v>7947.8209259647092</v>
      </c>
      <c r="I62" s="117">
        <f t="shared" si="21"/>
        <v>7697.5430911256517</v>
      </c>
      <c r="J62" s="117">
        <f t="shared" si="21"/>
        <v>7639.9825904385025</v>
      </c>
      <c r="K62" s="117">
        <f t="shared" si="21"/>
        <v>8566.3695142458928</v>
      </c>
      <c r="L62" s="117">
        <f t="shared" si="21"/>
        <v>8252.6163710796991</v>
      </c>
      <c r="M62" s="117">
        <f t="shared" si="21"/>
        <v>9222.0634192456746</v>
      </c>
      <c r="N62" s="117">
        <f t="shared" si="21"/>
        <v>8968.7638255237052</v>
      </c>
      <c r="O62" s="117">
        <f t="shared" si="21"/>
        <v>7635.9394317898732</v>
      </c>
      <c r="P62" s="117">
        <f t="shared" si="21"/>
        <v>7206.8806495834433</v>
      </c>
      <c r="Q62" s="117">
        <f t="shared" si="21"/>
        <v>7261.0487400490201</v>
      </c>
      <c r="R62" s="117">
        <f t="shared" ref="R62:V62" si="22">R63+R66+R68+R77</f>
        <v>7170.7260996518908</v>
      </c>
      <c r="S62" s="117">
        <f t="shared" si="22"/>
        <v>7216.461630882246</v>
      </c>
      <c r="T62" s="117">
        <f t="shared" si="22"/>
        <v>7125.7071405839597</v>
      </c>
      <c r="U62" s="117">
        <f t="shared" si="22"/>
        <v>6539.7321645428128</v>
      </c>
      <c r="V62" s="117">
        <f t="shared" si="22"/>
        <v>7107.2330150270764</v>
      </c>
      <c r="W62" s="117">
        <f t="shared" ref="W62" si="23">W63+W66+W68+W77</f>
        <v>7573.8247084488848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3009.1187055686628</v>
      </c>
      <c r="C63" s="122">
        <f t="shared" si="24"/>
        <v>6084.2415911098569</v>
      </c>
      <c r="D63" s="122">
        <f t="shared" si="24"/>
        <v>4074.1129249067671</v>
      </c>
      <c r="E63" s="122">
        <f t="shared" si="24"/>
        <v>4471.7030796694226</v>
      </c>
      <c r="F63" s="122">
        <f t="shared" si="24"/>
        <v>3969.177258081751</v>
      </c>
      <c r="G63" s="122">
        <f t="shared" si="24"/>
        <v>5143.7993483369082</v>
      </c>
      <c r="H63" s="122">
        <f t="shared" si="24"/>
        <v>5780.5186165731811</v>
      </c>
      <c r="I63" s="122">
        <f t="shared" si="24"/>
        <v>5456.4469897632061</v>
      </c>
      <c r="J63" s="122">
        <f t="shared" si="24"/>
        <v>5319.0910899486644</v>
      </c>
      <c r="K63" s="122">
        <f t="shared" si="24"/>
        <v>5999.0309244569362</v>
      </c>
      <c r="L63" s="122">
        <f t="shared" si="24"/>
        <v>5824.0646296472387</v>
      </c>
      <c r="M63" s="122">
        <f t="shared" si="24"/>
        <v>6650.0049114031435</v>
      </c>
      <c r="N63" s="122">
        <f t="shared" si="24"/>
        <v>6485.0955269900924</v>
      </c>
      <c r="O63" s="122">
        <f t="shared" si="24"/>
        <v>5455.6066326173723</v>
      </c>
      <c r="P63" s="122">
        <f t="shared" si="24"/>
        <v>5139.4563201056844</v>
      </c>
      <c r="Q63" s="122">
        <f t="shared" si="24"/>
        <v>4982.2862290644571</v>
      </c>
      <c r="R63" s="122">
        <f t="shared" ref="R63:V63" si="25">SUM(R64:R65)</f>
        <v>4928.9260904173916</v>
      </c>
      <c r="S63" s="122">
        <f t="shared" si="25"/>
        <v>5045.3669127456296</v>
      </c>
      <c r="T63" s="122">
        <f t="shared" si="25"/>
        <v>4918.7605611950958</v>
      </c>
      <c r="U63" s="122">
        <f t="shared" si="25"/>
        <v>4400.1487072418495</v>
      </c>
      <c r="V63" s="122">
        <f t="shared" si="25"/>
        <v>4901.6329790348545</v>
      </c>
      <c r="W63" s="122">
        <f t="shared" ref="W63" si="26">SUM(W64:W65)</f>
        <v>5256.2071171565549</v>
      </c>
      <c r="DA63" s="130" t="s">
        <v>2300</v>
      </c>
    </row>
    <row r="64" spans="1:105" ht="12" customHeight="1" x14ac:dyDescent="0.25">
      <c r="A64" s="97" t="s">
        <v>217</v>
      </c>
      <c r="B64" s="98">
        <v>2978.5546857605782</v>
      </c>
      <c r="C64" s="98">
        <v>6018.3530150534098</v>
      </c>
      <c r="D64" s="98">
        <v>4027.482547371565</v>
      </c>
      <c r="E64" s="98">
        <v>4419.5622995045851</v>
      </c>
      <c r="F64" s="98">
        <v>3922.5379922654979</v>
      </c>
      <c r="G64" s="98">
        <v>5083.4989897066862</v>
      </c>
      <c r="H64" s="98">
        <v>5712.5978237799272</v>
      </c>
      <c r="I64" s="98">
        <v>5392.9430507378456</v>
      </c>
      <c r="J64" s="98">
        <v>5257.0142474154545</v>
      </c>
      <c r="K64" s="98">
        <v>5929.3830248047216</v>
      </c>
      <c r="L64" s="98">
        <v>5756.4430995511884</v>
      </c>
      <c r="M64" s="98">
        <v>6572.952882859804</v>
      </c>
      <c r="N64" s="98">
        <v>6412.0299419518187</v>
      </c>
      <c r="O64" s="98">
        <v>5393.7571306726941</v>
      </c>
      <c r="P64" s="98">
        <v>5081.2491322586993</v>
      </c>
      <c r="Q64" s="98">
        <v>4924.8234072141668</v>
      </c>
      <c r="R64" s="98">
        <v>4870.97951576182</v>
      </c>
      <c r="S64" s="98">
        <v>4984.3252756540605</v>
      </c>
      <c r="T64" s="98">
        <v>4858.0561030880817</v>
      </c>
      <c r="U64" s="98">
        <v>4344.8335012406687</v>
      </c>
      <c r="V64" s="98">
        <v>4838.4577037123354</v>
      </c>
      <c r="W64" s="98">
        <v>5186.9816969997419</v>
      </c>
      <c r="DA64" s="63" t="s">
        <v>2301</v>
      </c>
    </row>
    <row r="65" spans="1:105" ht="12" customHeight="1" x14ac:dyDescent="0.25">
      <c r="A65" s="97" t="s">
        <v>53</v>
      </c>
      <c r="B65" s="98">
        <v>30.564019808084804</v>
      </c>
      <c r="C65" s="98">
        <v>65.888576056447505</v>
      </c>
      <c r="D65" s="98">
        <v>46.630377535202292</v>
      </c>
      <c r="E65" s="98">
        <v>52.140780164837544</v>
      </c>
      <c r="F65" s="98">
        <v>46.639265816253264</v>
      </c>
      <c r="G65" s="98">
        <v>60.300358630222171</v>
      </c>
      <c r="H65" s="98">
        <v>67.920792793253767</v>
      </c>
      <c r="I65" s="98">
        <v>63.50393902536063</v>
      </c>
      <c r="J65" s="98">
        <v>62.07684253321014</v>
      </c>
      <c r="K65" s="98">
        <v>69.647899652214662</v>
      </c>
      <c r="L65" s="98">
        <v>67.621530096049867</v>
      </c>
      <c r="M65" s="98">
        <v>77.052028543339816</v>
      </c>
      <c r="N65" s="98">
        <v>73.065585038273923</v>
      </c>
      <c r="O65" s="98">
        <v>61.849501944678366</v>
      </c>
      <c r="P65" s="98">
        <v>58.207187846985065</v>
      </c>
      <c r="Q65" s="98">
        <v>57.462821850290247</v>
      </c>
      <c r="R65" s="98">
        <v>57.946574655571972</v>
      </c>
      <c r="S65" s="98">
        <v>61.041637091569385</v>
      </c>
      <c r="T65" s="98">
        <v>60.704458107013792</v>
      </c>
      <c r="U65" s="98">
        <v>55.315206001180989</v>
      </c>
      <c r="V65" s="98">
        <v>63.175275322518985</v>
      </c>
      <c r="W65" s="98">
        <v>69.225420156813158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4.8215948652933838</v>
      </c>
      <c r="C66" s="122">
        <f t="shared" si="27"/>
        <v>8.5608062710434041</v>
      </c>
      <c r="D66" s="122">
        <f t="shared" si="27"/>
        <v>8.9744633895494701</v>
      </c>
      <c r="E66" s="122">
        <f t="shared" si="27"/>
        <v>13.699415488726174</v>
      </c>
      <c r="F66" s="122">
        <f t="shared" si="27"/>
        <v>8.3291453358165697</v>
      </c>
      <c r="G66" s="122">
        <f t="shared" si="27"/>
        <v>9.4265530981340646</v>
      </c>
      <c r="H66" s="122">
        <f t="shared" si="27"/>
        <v>15.129540914467579</v>
      </c>
      <c r="I66" s="122">
        <f t="shared" si="27"/>
        <v>32.602691174069641</v>
      </c>
      <c r="J66" s="122">
        <f t="shared" si="27"/>
        <v>24.845258752543021</v>
      </c>
      <c r="K66" s="122">
        <f t="shared" si="27"/>
        <v>24.584956515241423</v>
      </c>
      <c r="L66" s="122">
        <f t="shared" si="27"/>
        <v>35.670700621259364</v>
      </c>
      <c r="M66" s="122">
        <f t="shared" si="27"/>
        <v>24.520292446475931</v>
      </c>
      <c r="N66" s="122">
        <f t="shared" si="27"/>
        <v>63.772010807981687</v>
      </c>
      <c r="O66" s="122">
        <f t="shared" si="27"/>
        <v>24.623218521770173</v>
      </c>
      <c r="P66" s="122">
        <f t="shared" si="27"/>
        <v>20.438430825382007</v>
      </c>
      <c r="Q66" s="122">
        <f t="shared" si="27"/>
        <v>33.068007538414285</v>
      </c>
      <c r="R66" s="122">
        <f t="shared" si="27"/>
        <v>33.887522166068081</v>
      </c>
      <c r="S66" s="122">
        <f t="shared" si="27"/>
        <v>37.260357769174988</v>
      </c>
      <c r="T66" s="122">
        <f t="shared" si="27"/>
        <v>32.81827087292281</v>
      </c>
      <c r="U66" s="122">
        <f t="shared" si="27"/>
        <v>37.368147369830353</v>
      </c>
      <c r="V66" s="122">
        <f t="shared" si="27"/>
        <v>40.348129512450313</v>
      </c>
      <c r="W66" s="122">
        <f t="shared" si="27"/>
        <v>42.328749686293072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4.8215948652933838</v>
      </c>
      <c r="C67" s="98">
        <f>IF(RES_hhdet_fec!C67=0,0,RES_hhdet_fec!C67*1000*11630/RES_hhdet_num!C62)</f>
        <v>8.5608062710434041</v>
      </c>
      <c r="D67" s="98">
        <f>IF(RES_hhdet_fec!D67=0,0,RES_hhdet_fec!D67*1000*11630/RES_hhdet_num!D62)</f>
        <v>8.9744633895494701</v>
      </c>
      <c r="E67" s="98">
        <f>IF(RES_hhdet_fec!E67=0,0,RES_hhdet_fec!E67*1000*11630/RES_hhdet_num!E62)</f>
        <v>13.699415488726174</v>
      </c>
      <c r="F67" s="98">
        <f>IF(RES_hhdet_fec!F67=0,0,RES_hhdet_fec!F67*1000*11630/RES_hhdet_num!F62)</f>
        <v>8.3291453358165697</v>
      </c>
      <c r="G67" s="98">
        <f>IF(RES_hhdet_fec!G67=0,0,RES_hhdet_fec!G67*1000*11630/RES_hhdet_num!G62)</f>
        <v>9.4265530981340646</v>
      </c>
      <c r="H67" s="98">
        <f>IF(RES_hhdet_fec!H67=0,0,RES_hhdet_fec!H67*1000*11630/RES_hhdet_num!H62)</f>
        <v>15.129540914467579</v>
      </c>
      <c r="I67" s="98">
        <f>IF(RES_hhdet_fec!I67=0,0,RES_hhdet_fec!I67*1000*11630/RES_hhdet_num!I62)</f>
        <v>32.602691174069641</v>
      </c>
      <c r="J67" s="98">
        <f>IF(RES_hhdet_fec!J67=0,0,RES_hhdet_fec!J67*1000*11630/RES_hhdet_num!J62)</f>
        <v>24.845258752543021</v>
      </c>
      <c r="K67" s="98">
        <f>IF(RES_hhdet_fec!K67=0,0,RES_hhdet_fec!K67*1000*11630/RES_hhdet_num!K62)</f>
        <v>24.584956515241423</v>
      </c>
      <c r="L67" s="98">
        <f>IF(RES_hhdet_fec!L67=0,0,RES_hhdet_fec!L67*1000*11630/RES_hhdet_num!L62)</f>
        <v>35.670700621259364</v>
      </c>
      <c r="M67" s="98">
        <f>IF(RES_hhdet_fec!M67=0,0,RES_hhdet_fec!M67*1000*11630/RES_hhdet_num!M62)</f>
        <v>24.520292446475931</v>
      </c>
      <c r="N67" s="98">
        <f>IF(RES_hhdet_fec!N67=0,0,RES_hhdet_fec!N67*1000*11630/RES_hhdet_num!N62)</f>
        <v>63.772010807981687</v>
      </c>
      <c r="O67" s="98">
        <f>IF(RES_hhdet_fec!O67=0,0,RES_hhdet_fec!O67*1000*11630/RES_hhdet_num!O62)</f>
        <v>24.623218521770173</v>
      </c>
      <c r="P67" s="98">
        <f>IF(RES_hhdet_fec!P67=0,0,RES_hhdet_fec!P67*1000*11630/RES_hhdet_num!P62)</f>
        <v>20.438430825382007</v>
      </c>
      <c r="Q67" s="98">
        <f>IF(RES_hhdet_fec!Q67=0,0,RES_hhdet_fec!Q67*1000*11630/RES_hhdet_num!Q62)</f>
        <v>33.068007538414285</v>
      </c>
      <c r="R67" s="98">
        <f>IF(RES_hhdet_fec!R67=0,0,RES_hhdet_fec!R67*1000*11630/RES_hhdet_num!R62)</f>
        <v>33.887522166068081</v>
      </c>
      <c r="S67" s="98">
        <f>IF(RES_hhdet_fec!S67=0,0,RES_hhdet_fec!S67*1000*11630/RES_hhdet_num!S62)</f>
        <v>37.260357769174988</v>
      </c>
      <c r="T67" s="98">
        <f>IF(RES_hhdet_fec!T67=0,0,RES_hhdet_fec!T67*1000*11630/RES_hhdet_num!T62)</f>
        <v>32.81827087292281</v>
      </c>
      <c r="U67" s="98">
        <f>IF(RES_hhdet_fec!U67=0,0,RES_hhdet_fec!U67*1000*11630/RES_hhdet_num!U62)</f>
        <v>37.368147369830353</v>
      </c>
      <c r="V67" s="98">
        <f>IF(RES_hhdet_fec!V67=0,0,RES_hhdet_fec!V67*1000*11630/RES_hhdet_num!V62)</f>
        <v>40.348129512450313</v>
      </c>
      <c r="W67" s="98">
        <f>IF(RES_hhdet_fec!W67=0,0,RES_hhdet_fec!W67*1000*11630/RES_hhdet_num!W62)</f>
        <v>42.328749686293072</v>
      </c>
      <c r="DA67" s="63" t="s">
        <v>2304</v>
      </c>
    </row>
    <row r="68" spans="1:105" ht="12" customHeight="1" x14ac:dyDescent="0.25">
      <c r="A68" s="121" t="s">
        <v>55</v>
      </c>
      <c r="B68" s="122">
        <v>1178.9529806870273</v>
      </c>
      <c r="C68" s="122">
        <v>1395.6112041167344</v>
      </c>
      <c r="D68" s="122">
        <v>1125.2198165496986</v>
      </c>
      <c r="E68" s="122">
        <v>1111.3385768715536</v>
      </c>
      <c r="F68" s="122">
        <v>1093.0848090126105</v>
      </c>
      <c r="G68" s="122">
        <v>1310.6018141763486</v>
      </c>
      <c r="H68" s="122">
        <v>1374.0380702363373</v>
      </c>
      <c r="I68" s="122">
        <v>1386.7349814460008</v>
      </c>
      <c r="J68" s="122">
        <v>1485.405672549397</v>
      </c>
      <c r="K68" s="122">
        <v>1662.3614610359868</v>
      </c>
      <c r="L68" s="122">
        <v>1588.928758294101</v>
      </c>
      <c r="M68" s="122">
        <v>1678.7458254159603</v>
      </c>
      <c r="N68" s="122">
        <v>1589.8904046513696</v>
      </c>
      <c r="O68" s="122">
        <v>1403.6032906263858</v>
      </c>
      <c r="P68" s="122">
        <v>1300.5715039516426</v>
      </c>
      <c r="Q68" s="122">
        <v>1463.0959959548459</v>
      </c>
      <c r="R68" s="122">
        <v>1411.7533062227624</v>
      </c>
      <c r="S68" s="122">
        <v>1346.6475442869396</v>
      </c>
      <c r="T68" s="122">
        <v>1382.9298682932811</v>
      </c>
      <c r="U68" s="122">
        <v>1333.3550458684135</v>
      </c>
      <c r="V68" s="122">
        <v>1371.5288659709649</v>
      </c>
      <c r="W68" s="122">
        <v>1445.9756964359945</v>
      </c>
      <c r="DA68" s="130" t="s">
        <v>2305</v>
      </c>
    </row>
    <row r="69" spans="1:105" ht="12" customHeight="1" x14ac:dyDescent="0.25">
      <c r="A69" s="97" t="s">
        <v>134</v>
      </c>
      <c r="B69" s="98">
        <v>998.38009084848136</v>
      </c>
      <c r="C69" s="98">
        <v>1592.7709459591031</v>
      </c>
      <c r="D69" s="98">
        <v>938.24355054922546</v>
      </c>
      <c r="E69" s="98">
        <v>955.59160623088371</v>
      </c>
      <c r="F69" s="98">
        <v>956.53345026224804</v>
      </c>
      <c r="G69" s="98">
        <v>1330.2614572228279</v>
      </c>
      <c r="H69" s="98">
        <v>1425.6512237569405</v>
      </c>
      <c r="I69" s="98">
        <v>1476.3999870512473</v>
      </c>
      <c r="J69" s="98">
        <v>1521.2718743356284</v>
      </c>
      <c r="K69" s="98">
        <v>1827.6084623357469</v>
      </c>
      <c r="L69" s="98">
        <v>1627.778601016704</v>
      </c>
      <c r="M69" s="98">
        <v>1740.4334399975228</v>
      </c>
      <c r="N69" s="98">
        <v>1694.2218908343114</v>
      </c>
      <c r="O69" s="98">
        <v>1382.3114539149926</v>
      </c>
      <c r="P69" s="98">
        <v>1214.261868688485</v>
      </c>
      <c r="Q69" s="98">
        <v>1537.8451713521274</v>
      </c>
      <c r="R69" s="98">
        <v>1455.7413414269395</v>
      </c>
      <c r="S69" s="98">
        <v>1332.0249420026914</v>
      </c>
      <c r="T69" s="98">
        <v>1402.4103647479844</v>
      </c>
      <c r="U69" s="98">
        <v>1342.5567407275614</v>
      </c>
      <c r="V69" s="98">
        <v>1371.0022761248863</v>
      </c>
      <c r="W69" s="98">
        <v>1447.1416226768699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1118.9571010367065</v>
      </c>
      <c r="M70" s="98">
        <v>1190.4437904270844</v>
      </c>
      <c r="N70" s="98">
        <v>1145.0676108087271</v>
      </c>
      <c r="O70" s="98">
        <v>951.09066957694461</v>
      </c>
      <c r="P70" s="98">
        <v>861.03895304699643</v>
      </c>
      <c r="Q70" s="98">
        <v>1095.3634448303114</v>
      </c>
      <c r="R70" s="98">
        <v>1082.4386825677866</v>
      </c>
      <c r="S70" s="98">
        <v>1031.1061411404241</v>
      </c>
      <c r="T70" s="98">
        <v>1093.8402132991844</v>
      </c>
      <c r="U70" s="98">
        <v>1060.7832283149501</v>
      </c>
      <c r="V70" s="98">
        <v>1108.0448790560047</v>
      </c>
      <c r="W70" s="98">
        <v>1184.5194136815755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533.93686555769455</v>
      </c>
      <c r="M71" s="101">
        <v>553.31595939521992</v>
      </c>
      <c r="N71" s="101">
        <v>503.49709030904353</v>
      </c>
      <c r="O71" s="101">
        <v>432.17914221070214</v>
      </c>
      <c r="P71" s="101">
        <v>397.74611710022714</v>
      </c>
      <c r="Q71" s="101">
        <v>455.3804230606159</v>
      </c>
      <c r="R71" s="101">
        <v>471.5699644074075</v>
      </c>
      <c r="S71" s="101">
        <v>471.14906669780964</v>
      </c>
      <c r="T71" s="101">
        <v>462.59903499386166</v>
      </c>
      <c r="U71" s="101">
        <v>434.51489361972733</v>
      </c>
      <c r="V71" s="101">
        <v>453.46356565021182</v>
      </c>
      <c r="W71" s="101">
        <v>479.53131404677811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585.02023547901217</v>
      </c>
      <c r="M72" s="104">
        <v>637.12783103186462</v>
      </c>
      <c r="N72" s="104">
        <v>641.57052049968377</v>
      </c>
      <c r="O72" s="104">
        <v>518.91152736624258</v>
      </c>
      <c r="P72" s="104">
        <v>463.29283594676934</v>
      </c>
      <c r="Q72" s="104">
        <v>639.98302176969571</v>
      </c>
      <c r="R72" s="104">
        <v>610.8687181603791</v>
      </c>
      <c r="S72" s="104">
        <v>559.95707444261438</v>
      </c>
      <c r="T72" s="104">
        <v>631.24117830532282</v>
      </c>
      <c r="U72" s="104">
        <v>626.26833469522273</v>
      </c>
      <c r="V72" s="104">
        <v>654.58131340579291</v>
      </c>
      <c r="W72" s="104">
        <v>704.98809963479732</v>
      </c>
      <c r="DA72" s="132" t="s">
        <v>2309</v>
      </c>
    </row>
    <row r="73" spans="1:105" ht="12" customHeight="1" x14ac:dyDescent="0.25">
      <c r="A73" s="106" t="s">
        <v>122</v>
      </c>
      <c r="B73" s="101">
        <v>1276.151306557058</v>
      </c>
      <c r="C73" s="101">
        <v>1176.8359424046043</v>
      </c>
      <c r="D73" s="101">
        <v>1307.8922810309796</v>
      </c>
      <c r="E73" s="101">
        <v>1262.3565674161534</v>
      </c>
      <c r="F73" s="101">
        <v>1224.7203188479602</v>
      </c>
      <c r="G73" s="101">
        <v>1291.6395889560631</v>
      </c>
      <c r="H73" s="101">
        <v>1324.2288193166112</v>
      </c>
      <c r="I73" s="101">
        <v>1300.1707213243603</v>
      </c>
      <c r="J73" s="101">
        <v>1450.8208742592774</v>
      </c>
      <c r="K73" s="101">
        <v>1503.2766232521128</v>
      </c>
      <c r="L73" s="101">
        <v>1567.8191198884276</v>
      </c>
      <c r="M73" s="101">
        <v>1639.794913006343</v>
      </c>
      <c r="N73" s="101">
        <v>1510.2065727512008</v>
      </c>
      <c r="O73" s="101">
        <v>1451.5647829250843</v>
      </c>
      <c r="P73" s="101">
        <v>1433.6054522220838</v>
      </c>
      <c r="Q73" s="101">
        <v>1375.2197674378958</v>
      </c>
      <c r="R73" s="101">
        <v>1367.0348954761521</v>
      </c>
      <c r="S73" s="101">
        <v>1403.1350903898697</v>
      </c>
      <c r="T73" s="101">
        <v>1390.7825965289819</v>
      </c>
      <c r="U73" s="101">
        <v>1354.7927941359997</v>
      </c>
      <c r="V73" s="101">
        <v>1403.5885852388039</v>
      </c>
      <c r="W73" s="101">
        <v>1475.2107366790372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1137.9987964810055</v>
      </c>
      <c r="M74" s="104">
        <v>1185.6391615216262</v>
      </c>
      <c r="N74" s="104">
        <v>1082.0511578400228</v>
      </c>
      <c r="O74" s="104">
        <v>1052.2381014079599</v>
      </c>
      <c r="P74" s="104">
        <v>1053.269802872441</v>
      </c>
      <c r="Q74" s="104">
        <v>1011.1900404802038</v>
      </c>
      <c r="R74" s="104">
        <v>1029.2188644175169</v>
      </c>
      <c r="S74" s="104">
        <v>1076.7592210463733</v>
      </c>
      <c r="T74" s="104">
        <v>1062.226420154298</v>
      </c>
      <c r="U74" s="104">
        <v>1046.7936821554545</v>
      </c>
      <c r="V74" s="104">
        <v>1100.4237703032763</v>
      </c>
      <c r="W74" s="104">
        <v>1169.5316869191593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537.35459959762352</v>
      </c>
      <c r="M75" s="98">
        <v>545.59836733192208</v>
      </c>
      <c r="N75" s="98">
        <v>470.61708991777891</v>
      </c>
      <c r="O75" s="98">
        <v>470.8719316652772</v>
      </c>
      <c r="P75" s="98">
        <v>479.00229496276052</v>
      </c>
      <c r="Q75" s="98">
        <v>427.49127005014111</v>
      </c>
      <c r="R75" s="98">
        <v>454.22079733383634</v>
      </c>
      <c r="S75" s="98">
        <v>490.37187163615209</v>
      </c>
      <c r="T75" s="98">
        <v>448.04196694431653</v>
      </c>
      <c r="U75" s="98">
        <v>432.83578918866544</v>
      </c>
      <c r="V75" s="98">
        <v>456.77866348841781</v>
      </c>
      <c r="W75" s="98">
        <v>485.22790127795963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600.64419688338171</v>
      </c>
      <c r="M76" s="98">
        <v>640.04079418970412</v>
      </c>
      <c r="N76" s="98">
        <v>611.4340679222438</v>
      </c>
      <c r="O76" s="98">
        <v>581.36616974268259</v>
      </c>
      <c r="P76" s="98">
        <v>574.26750790968038</v>
      </c>
      <c r="Q76" s="98">
        <v>583.69877043006272</v>
      </c>
      <c r="R76" s="98">
        <v>574.99806708368055</v>
      </c>
      <c r="S76" s="98">
        <v>586.38734941022142</v>
      </c>
      <c r="T76" s="98">
        <v>614.1844532099816</v>
      </c>
      <c r="U76" s="98">
        <v>613.95789296678913</v>
      </c>
      <c r="V76" s="98">
        <v>643.64510681485854</v>
      </c>
      <c r="W76" s="98">
        <v>684.30378564119974</v>
      </c>
      <c r="DA76" s="63" t="s">
        <v>2313</v>
      </c>
    </row>
    <row r="77" spans="1:105" ht="12" customHeight="1" x14ac:dyDescent="0.25">
      <c r="A77" s="121" t="s">
        <v>54</v>
      </c>
      <c r="B77" s="122">
        <v>490.7942329767248</v>
      </c>
      <c r="C77" s="122">
        <v>741.16493203875564</v>
      </c>
      <c r="D77" s="122">
        <v>579.78543440730346</v>
      </c>
      <c r="E77" s="122">
        <v>599.99852640445306</v>
      </c>
      <c r="F77" s="122">
        <v>632.15478229937958</v>
      </c>
      <c r="G77" s="122">
        <v>731.8355369330742</v>
      </c>
      <c r="H77" s="122">
        <v>778.13469824072286</v>
      </c>
      <c r="I77" s="122">
        <v>821.75842874237446</v>
      </c>
      <c r="J77" s="122">
        <v>810.64056918789822</v>
      </c>
      <c r="K77" s="122">
        <v>880.39217223772835</v>
      </c>
      <c r="L77" s="122">
        <v>803.95228251710103</v>
      </c>
      <c r="M77" s="122">
        <v>868.79238998009498</v>
      </c>
      <c r="N77" s="122">
        <v>830.00588307426142</v>
      </c>
      <c r="O77" s="122">
        <v>752.10629002434541</v>
      </c>
      <c r="P77" s="122">
        <v>746.41439470073431</v>
      </c>
      <c r="Q77" s="122">
        <v>782.59850749130248</v>
      </c>
      <c r="R77" s="122">
        <v>796.15918084566897</v>
      </c>
      <c r="S77" s="122">
        <v>787.18681608050179</v>
      </c>
      <c r="T77" s="122">
        <v>791.19844022266034</v>
      </c>
      <c r="U77" s="122">
        <v>768.86026406271981</v>
      </c>
      <c r="V77" s="122">
        <v>793.72304050880678</v>
      </c>
      <c r="W77" s="122">
        <v>829.31314517004296</v>
      </c>
      <c r="DA77" s="130" t="s">
        <v>2314</v>
      </c>
    </row>
    <row r="78" spans="1:105" ht="12" customHeight="1" x14ac:dyDescent="0.25">
      <c r="A78" s="97" t="s">
        <v>192</v>
      </c>
      <c r="B78" s="98">
        <v>349.69465592076153</v>
      </c>
      <c r="C78" s="98">
        <v>851.99478647015405</v>
      </c>
      <c r="D78" s="98">
        <v>545.41239310669539</v>
      </c>
      <c r="E78" s="98">
        <v>577.76075235693111</v>
      </c>
      <c r="F78" s="98">
        <v>610.11476059738948</v>
      </c>
      <c r="G78" s="98">
        <v>799.62575431995515</v>
      </c>
      <c r="H78" s="98">
        <v>881.41228040269436</v>
      </c>
      <c r="I78" s="98">
        <v>946.03512990871855</v>
      </c>
      <c r="J78" s="98">
        <v>907.94003960356099</v>
      </c>
      <c r="K78" s="98">
        <v>1040.3078389723819</v>
      </c>
      <c r="L78" s="98">
        <v>893.93683211078451</v>
      </c>
      <c r="M78" s="98">
        <v>983.64268958894172</v>
      </c>
      <c r="N78" s="98">
        <v>957.04117266421667</v>
      </c>
      <c r="O78" s="98">
        <v>840.64768285873754</v>
      </c>
      <c r="P78" s="98">
        <v>854.01943774420863</v>
      </c>
      <c r="Q78" s="98">
        <v>907.40221406394846</v>
      </c>
      <c r="R78" s="98">
        <v>957.54037425280842</v>
      </c>
      <c r="S78" s="98">
        <v>920.45555654417342</v>
      </c>
      <c r="T78" s="98">
        <v>980.00789658140161</v>
      </c>
      <c r="U78" s="98">
        <v>953.53766429701545</v>
      </c>
      <c r="V78" s="98">
        <v>994.56771334743826</v>
      </c>
      <c r="W78" s="98">
        <v>1056.5427223867468</v>
      </c>
      <c r="DA78" s="63" t="s">
        <v>2315</v>
      </c>
    </row>
    <row r="79" spans="1:105" ht="12" customHeight="1" x14ac:dyDescent="0.25">
      <c r="A79" s="109" t="s">
        <v>120</v>
      </c>
      <c r="B79" s="33">
        <v>626.30144874693349</v>
      </c>
      <c r="C79" s="33">
        <v>629.63473097587962</v>
      </c>
      <c r="D79" s="33">
        <v>615.84409867427678</v>
      </c>
      <c r="E79" s="33">
        <v>623.45417736103116</v>
      </c>
      <c r="F79" s="33">
        <v>655.42632124056524</v>
      </c>
      <c r="G79" s="33">
        <v>660.19806375286782</v>
      </c>
      <c r="H79" s="33">
        <v>668.89238309695816</v>
      </c>
      <c r="I79" s="33">
        <v>690.17681227192747</v>
      </c>
      <c r="J79" s="33">
        <v>707.75937462212539</v>
      </c>
      <c r="K79" s="33">
        <v>711.64416840196748</v>
      </c>
      <c r="L79" s="33">
        <v>708.41360727340054</v>
      </c>
      <c r="M79" s="33">
        <v>746.06165620675301</v>
      </c>
      <c r="N79" s="33">
        <v>693.61977214231467</v>
      </c>
      <c r="O79" s="33">
        <v>664.98338073813068</v>
      </c>
      <c r="P79" s="33">
        <v>654.77350423956477</v>
      </c>
      <c r="Q79" s="33">
        <v>697.27439010846615</v>
      </c>
      <c r="R79" s="33">
        <v>698.97075693572356</v>
      </c>
      <c r="S79" s="33">
        <v>716.20320772197397</v>
      </c>
      <c r="T79" s="33">
        <v>695.72446142229228</v>
      </c>
      <c r="U79" s="33">
        <v>681.21170920014538</v>
      </c>
      <c r="V79" s="33">
        <v>705.04306038107075</v>
      </c>
      <c r="W79" s="33">
        <v>739.58304486406257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9437.6274841272607</v>
      </c>
      <c r="C81" s="117">
        <f t="shared" si="28"/>
        <v>8668.4490646699651</v>
      </c>
      <c r="D81" s="117">
        <f t="shared" si="28"/>
        <v>9428.3178911326759</v>
      </c>
      <c r="E81" s="117">
        <f t="shared" si="28"/>
        <v>9122.6373139394182</v>
      </c>
      <c r="F81" s="117">
        <f t="shared" si="28"/>
        <v>9051.4010378460716</v>
      </c>
      <c r="G81" s="117">
        <f t="shared" si="28"/>
        <v>8854.8022192158187</v>
      </c>
      <c r="H81" s="117">
        <f t="shared" si="28"/>
        <v>9048.630828517702</v>
      </c>
      <c r="I81" s="117">
        <f t="shared" si="28"/>
        <v>8265.2343734172773</v>
      </c>
      <c r="J81" s="117">
        <f t="shared" si="28"/>
        <v>8517.4344332066012</v>
      </c>
      <c r="K81" s="117">
        <f t="shared" si="28"/>
        <v>8605.6211368848999</v>
      </c>
      <c r="L81" s="117">
        <f t="shared" si="28"/>
        <v>9022.3755263641524</v>
      </c>
      <c r="M81" s="117">
        <f t="shared" si="28"/>
        <v>9463.7792896685314</v>
      </c>
      <c r="N81" s="117">
        <f t="shared" si="28"/>
        <v>8823.6646632699722</v>
      </c>
      <c r="O81" s="117">
        <f t="shared" si="28"/>
        <v>8292.4217348935672</v>
      </c>
      <c r="P81" s="117">
        <f t="shared" si="28"/>
        <v>7829.967835010335</v>
      </c>
      <c r="Q81" s="117">
        <f t="shared" si="28"/>
        <v>7261.5427794829338</v>
      </c>
      <c r="R81" s="117">
        <f t="shared" ref="R81:V81" si="29">R82+R85+R87+R100</f>
        <v>7549.0477394949903</v>
      </c>
      <c r="S81" s="117">
        <f t="shared" si="29"/>
        <v>7638.1578108767062</v>
      </c>
      <c r="T81" s="117">
        <f t="shared" si="29"/>
        <v>7312.0652511208755</v>
      </c>
      <c r="U81" s="117">
        <f t="shared" si="29"/>
        <v>7055.4827280039744</v>
      </c>
      <c r="V81" s="117">
        <f t="shared" si="29"/>
        <v>8042.4500677287797</v>
      </c>
      <c r="W81" s="117">
        <f t="shared" ref="W81" si="30">W82+W85+W87+W100</f>
        <v>7507.296076480794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7478.5745668768523</v>
      </c>
      <c r="C82" s="122">
        <f t="shared" si="31"/>
        <v>6764.2749515140085</v>
      </c>
      <c r="D82" s="122">
        <f t="shared" si="31"/>
        <v>7403.9201904575557</v>
      </c>
      <c r="E82" s="122">
        <f t="shared" si="31"/>
        <v>7133.5481652765802</v>
      </c>
      <c r="F82" s="122">
        <f t="shared" si="31"/>
        <v>7046.5063530608895</v>
      </c>
      <c r="G82" s="122">
        <f t="shared" si="31"/>
        <v>6794.3816418446459</v>
      </c>
      <c r="H82" s="122">
        <f t="shared" si="31"/>
        <v>6953.0969379370254</v>
      </c>
      <c r="I82" s="122">
        <f t="shared" si="31"/>
        <v>6168.1176079412417</v>
      </c>
      <c r="J82" s="122">
        <f t="shared" si="31"/>
        <v>6277.2408874034572</v>
      </c>
      <c r="K82" s="122">
        <f t="shared" si="31"/>
        <v>6295.4606707278572</v>
      </c>
      <c r="L82" s="122">
        <f t="shared" si="31"/>
        <v>6700.9291405062049</v>
      </c>
      <c r="M82" s="122">
        <f t="shared" si="31"/>
        <v>7037.5387294147413</v>
      </c>
      <c r="N82" s="122">
        <f t="shared" si="31"/>
        <v>6544.0104652734508</v>
      </c>
      <c r="O82" s="122">
        <f t="shared" si="31"/>
        <v>6134.7958593624489</v>
      </c>
      <c r="P82" s="122">
        <f t="shared" si="31"/>
        <v>5712.6056481534888</v>
      </c>
      <c r="Q82" s="122">
        <f t="shared" si="31"/>
        <v>5097.695239809007</v>
      </c>
      <c r="R82" s="122">
        <f t="shared" ref="R82:V82" si="32">SUM(R83:R84)</f>
        <v>5378.0683025471117</v>
      </c>
      <c r="S82" s="122">
        <f t="shared" si="32"/>
        <v>5404.7332330104373</v>
      </c>
      <c r="T82" s="122">
        <f t="shared" si="32"/>
        <v>5121.9163673748808</v>
      </c>
      <c r="U82" s="122">
        <f t="shared" si="32"/>
        <v>4919.4649814527857</v>
      </c>
      <c r="V82" s="122">
        <f t="shared" si="32"/>
        <v>5789.4529289608363</v>
      </c>
      <c r="W82" s="122">
        <f t="shared" ref="W82" si="33">SUM(W83:W84)</f>
        <v>5188.2686080262192</v>
      </c>
      <c r="DA82" s="130" t="s">
        <v>2318</v>
      </c>
    </row>
    <row r="83" spans="1:105" ht="12" customHeight="1" x14ac:dyDescent="0.25">
      <c r="A83" s="97" t="s">
        <v>204</v>
      </c>
      <c r="B83" s="98">
        <v>7451.2762709145618</v>
      </c>
      <c r="C83" s="98">
        <v>6739.4827812288067</v>
      </c>
      <c r="D83" s="98">
        <v>7376.0036634283679</v>
      </c>
      <c r="E83" s="98">
        <v>7106.2519460657713</v>
      </c>
      <c r="F83" s="98">
        <v>7019.2037566740946</v>
      </c>
      <c r="G83" s="98">
        <v>6768.0288553883893</v>
      </c>
      <c r="H83" s="98">
        <v>6925.7294902750664</v>
      </c>
      <c r="I83" s="98">
        <v>6143.5919033146865</v>
      </c>
      <c r="J83" s="98">
        <v>6251.7669181148849</v>
      </c>
      <c r="K83" s="98">
        <v>6269.6069259244214</v>
      </c>
      <c r="L83" s="98">
        <v>6672.7195049178399</v>
      </c>
      <c r="M83" s="98">
        <v>7007.2651059272084</v>
      </c>
      <c r="N83" s="98">
        <v>6515.655806505767</v>
      </c>
      <c r="O83" s="98">
        <v>6107.3979358688875</v>
      </c>
      <c r="P83" s="98">
        <v>5687.186484639411</v>
      </c>
      <c r="Q83" s="98">
        <v>5074.7601910247804</v>
      </c>
      <c r="R83" s="98">
        <v>5353.7804427380051</v>
      </c>
      <c r="S83" s="98">
        <v>5379.952518296157</v>
      </c>
      <c r="T83" s="98">
        <v>5098.1816625673391</v>
      </c>
      <c r="U83" s="98">
        <v>4896.4734515316968</v>
      </c>
      <c r="V83" s="98">
        <v>5761.9271120795329</v>
      </c>
      <c r="W83" s="98">
        <v>5163.2630315554088</v>
      </c>
      <c r="DA83" s="63" t="s">
        <v>2319</v>
      </c>
    </row>
    <row r="84" spans="1:105" ht="12" customHeight="1" x14ac:dyDescent="0.25">
      <c r="A84" s="97" t="s">
        <v>53</v>
      </c>
      <c r="B84" s="98">
        <v>27.298295962290737</v>
      </c>
      <c r="C84" s="98">
        <v>24.792170285201657</v>
      </c>
      <c r="D84" s="98">
        <v>27.91652702918741</v>
      </c>
      <c r="E84" s="98">
        <v>27.296219210809323</v>
      </c>
      <c r="F84" s="98">
        <v>27.302596386794612</v>
      </c>
      <c r="G84" s="98">
        <v>26.352786456256865</v>
      </c>
      <c r="H84" s="98">
        <v>27.367447661959019</v>
      </c>
      <c r="I84" s="98">
        <v>24.525704626554717</v>
      </c>
      <c r="J84" s="98">
        <v>25.473969288572157</v>
      </c>
      <c r="K84" s="98">
        <v>25.853744803436044</v>
      </c>
      <c r="L84" s="98">
        <v>28.209635588365245</v>
      </c>
      <c r="M84" s="98">
        <v>30.27362348753304</v>
      </c>
      <c r="N84" s="98">
        <v>28.354658767683418</v>
      </c>
      <c r="O84" s="98">
        <v>27.397923493560953</v>
      </c>
      <c r="P84" s="98">
        <v>25.41916351407783</v>
      </c>
      <c r="Q84" s="98">
        <v>22.93504878422657</v>
      </c>
      <c r="R84" s="98">
        <v>24.287859809106592</v>
      </c>
      <c r="S84" s="98">
        <v>24.780714714280062</v>
      </c>
      <c r="T84" s="98">
        <v>23.73470480754192</v>
      </c>
      <c r="U84" s="98">
        <v>22.991529921088514</v>
      </c>
      <c r="V84" s="98">
        <v>27.525816881303118</v>
      </c>
      <c r="W84" s="98">
        <v>25.005576470810219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4.8033468677742421</v>
      </c>
      <c r="C85" s="122">
        <f t="shared" si="34"/>
        <v>6.146545624048148</v>
      </c>
      <c r="D85" s="122">
        <f t="shared" si="34"/>
        <v>5.2836059834823512</v>
      </c>
      <c r="E85" s="122">
        <f t="shared" si="34"/>
        <v>8.8614310181624525</v>
      </c>
      <c r="F85" s="122">
        <f t="shared" si="34"/>
        <v>6.0330631947566857</v>
      </c>
      <c r="G85" s="122">
        <f t="shared" si="34"/>
        <v>7.208504217148664</v>
      </c>
      <c r="H85" s="122">
        <f t="shared" si="34"/>
        <v>11.281679289430189</v>
      </c>
      <c r="I85" s="122">
        <f t="shared" si="34"/>
        <v>24.553448950006207</v>
      </c>
      <c r="J85" s="122">
        <f t="shared" si="34"/>
        <v>17.853261865109801</v>
      </c>
      <c r="K85" s="122">
        <f t="shared" si="34"/>
        <v>17.040560063714477</v>
      </c>
      <c r="L85" s="122">
        <f t="shared" si="34"/>
        <v>24.131501447557412</v>
      </c>
      <c r="M85" s="122">
        <f t="shared" si="34"/>
        <v>17.982277649722146</v>
      </c>
      <c r="N85" s="122">
        <f t="shared" si="34"/>
        <v>49.894898450676422</v>
      </c>
      <c r="O85" s="122">
        <f t="shared" si="34"/>
        <v>23.508852242212214</v>
      </c>
      <c r="P85" s="122">
        <f t="shared" si="34"/>
        <v>22.143699555278769</v>
      </c>
      <c r="Q85" s="122">
        <f t="shared" si="34"/>
        <v>38.296043617171918</v>
      </c>
      <c r="R85" s="122">
        <f t="shared" si="34"/>
        <v>40.465406537170971</v>
      </c>
      <c r="S85" s="122">
        <f t="shared" si="34"/>
        <v>42.365796546838027</v>
      </c>
      <c r="T85" s="122">
        <f t="shared" si="34"/>
        <v>36.742225597704397</v>
      </c>
      <c r="U85" s="122">
        <f t="shared" si="34"/>
        <v>39.96979394189902</v>
      </c>
      <c r="V85" s="122">
        <f t="shared" si="34"/>
        <v>40.400747128733343</v>
      </c>
      <c r="W85" s="122">
        <f t="shared" si="34"/>
        <v>41.929729602394858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4.8033468677742421</v>
      </c>
      <c r="C86" s="98">
        <f>IF(RES_hhdet_fec!C86=0,0,RES_hhdet_fec!C86*1000*11630/RES_hhdet_num!C81)</f>
        <v>6.146545624048148</v>
      </c>
      <c r="D86" s="98">
        <f>IF(RES_hhdet_fec!D86=0,0,RES_hhdet_fec!D86*1000*11630/RES_hhdet_num!D81)</f>
        <v>5.2836059834823512</v>
      </c>
      <c r="E86" s="98">
        <f>IF(RES_hhdet_fec!E86=0,0,RES_hhdet_fec!E86*1000*11630/RES_hhdet_num!E81)</f>
        <v>8.8614310181624525</v>
      </c>
      <c r="F86" s="98">
        <f>IF(RES_hhdet_fec!F86=0,0,RES_hhdet_fec!F86*1000*11630/RES_hhdet_num!F81)</f>
        <v>6.0330631947566857</v>
      </c>
      <c r="G86" s="98">
        <f>IF(RES_hhdet_fec!G86=0,0,RES_hhdet_fec!G86*1000*11630/RES_hhdet_num!G81)</f>
        <v>7.208504217148664</v>
      </c>
      <c r="H86" s="98">
        <f>IF(RES_hhdet_fec!H86=0,0,RES_hhdet_fec!H86*1000*11630/RES_hhdet_num!H81)</f>
        <v>11.281679289430189</v>
      </c>
      <c r="I86" s="98">
        <f>IF(RES_hhdet_fec!I86=0,0,RES_hhdet_fec!I86*1000*11630/RES_hhdet_num!I81)</f>
        <v>24.553448950006207</v>
      </c>
      <c r="J86" s="98">
        <f>IF(RES_hhdet_fec!J86=0,0,RES_hhdet_fec!J86*1000*11630/RES_hhdet_num!J81)</f>
        <v>17.853261865109801</v>
      </c>
      <c r="K86" s="98">
        <f>IF(RES_hhdet_fec!K86=0,0,RES_hhdet_fec!K86*1000*11630/RES_hhdet_num!K81)</f>
        <v>17.040560063714477</v>
      </c>
      <c r="L86" s="98">
        <f>IF(RES_hhdet_fec!L86=0,0,RES_hhdet_fec!L86*1000*11630/RES_hhdet_num!L81)</f>
        <v>24.131501447557412</v>
      </c>
      <c r="M86" s="98">
        <f>IF(RES_hhdet_fec!M86=0,0,RES_hhdet_fec!M86*1000*11630/RES_hhdet_num!M81)</f>
        <v>17.982277649722146</v>
      </c>
      <c r="N86" s="98">
        <f>IF(RES_hhdet_fec!N86=0,0,RES_hhdet_fec!N86*1000*11630/RES_hhdet_num!N81)</f>
        <v>49.894898450676422</v>
      </c>
      <c r="O86" s="98">
        <f>IF(RES_hhdet_fec!O86=0,0,RES_hhdet_fec!O86*1000*11630/RES_hhdet_num!O81)</f>
        <v>23.508852242212214</v>
      </c>
      <c r="P86" s="98">
        <f>IF(RES_hhdet_fec!P86=0,0,RES_hhdet_fec!P86*1000*11630/RES_hhdet_num!P81)</f>
        <v>22.143699555278769</v>
      </c>
      <c r="Q86" s="98">
        <f>IF(RES_hhdet_fec!Q86=0,0,RES_hhdet_fec!Q86*1000*11630/RES_hhdet_num!Q81)</f>
        <v>38.296043617171918</v>
      </c>
      <c r="R86" s="98">
        <f>IF(RES_hhdet_fec!R86=0,0,RES_hhdet_fec!R86*1000*11630/RES_hhdet_num!R81)</f>
        <v>40.465406537170971</v>
      </c>
      <c r="S86" s="98">
        <f>IF(RES_hhdet_fec!S86=0,0,RES_hhdet_fec!S86*1000*11630/RES_hhdet_num!S81)</f>
        <v>42.365796546838027</v>
      </c>
      <c r="T86" s="98">
        <f>IF(RES_hhdet_fec!T86=0,0,RES_hhdet_fec!T86*1000*11630/RES_hhdet_num!T81)</f>
        <v>36.742225597704397</v>
      </c>
      <c r="U86" s="98">
        <f>IF(RES_hhdet_fec!U86=0,0,RES_hhdet_fec!U86*1000*11630/RES_hhdet_num!U81)</f>
        <v>39.96979394189902</v>
      </c>
      <c r="V86" s="98">
        <f>IF(RES_hhdet_fec!V86=0,0,RES_hhdet_fec!V86*1000*11630/RES_hhdet_num!V81)</f>
        <v>40.400747128733343</v>
      </c>
      <c r="W86" s="98">
        <f>IF(RES_hhdet_fec!W86=0,0,RES_hhdet_fec!W86*1000*11630/RES_hhdet_num!W81)</f>
        <v>41.929729602394858</v>
      </c>
      <c r="DA86" s="63" t="s">
        <v>2322</v>
      </c>
    </row>
    <row r="87" spans="1:105" ht="12" customHeight="1" x14ac:dyDescent="0.25">
      <c r="A87" s="121" t="s">
        <v>55</v>
      </c>
      <c r="B87" s="122">
        <v>1300.6466775449505</v>
      </c>
      <c r="C87" s="122">
        <v>1230.0952768356617</v>
      </c>
      <c r="D87" s="122">
        <v>1352.1107470714767</v>
      </c>
      <c r="E87" s="122">
        <v>1298.4719875026594</v>
      </c>
      <c r="F87" s="122">
        <v>1272.0454147059718</v>
      </c>
      <c r="G87" s="122">
        <v>1331.2000569867453</v>
      </c>
      <c r="H87" s="122">
        <v>1350.6740487533325</v>
      </c>
      <c r="I87" s="122">
        <v>1326.2381571163569</v>
      </c>
      <c r="J87" s="122">
        <v>1469.4482571073083</v>
      </c>
      <c r="K87" s="122">
        <v>1523.7221903131783</v>
      </c>
      <c r="L87" s="122">
        <v>1548.0652096434856</v>
      </c>
      <c r="M87" s="122">
        <v>1604.9765570321777</v>
      </c>
      <c r="N87" s="122">
        <v>1482.1902245937731</v>
      </c>
      <c r="O87" s="122">
        <v>1421.7865137601709</v>
      </c>
      <c r="P87" s="122">
        <v>1409.1017530226927</v>
      </c>
      <c r="Q87" s="122">
        <v>1326.3103213918146</v>
      </c>
      <c r="R87" s="122">
        <v>1349.0741133825156</v>
      </c>
      <c r="S87" s="122">
        <v>1402.6091288121834</v>
      </c>
      <c r="T87" s="122">
        <v>1388.7533915477227</v>
      </c>
      <c r="U87" s="122">
        <v>1352.4930884307419</v>
      </c>
      <c r="V87" s="122">
        <v>1415.9060761357143</v>
      </c>
      <c r="W87" s="122">
        <v>1470.3782188777682</v>
      </c>
      <c r="DA87" s="130" t="s">
        <v>2323</v>
      </c>
    </row>
    <row r="88" spans="1:105" ht="12" customHeight="1" x14ac:dyDescent="0.25">
      <c r="A88" s="97" t="s">
        <v>132</v>
      </c>
      <c r="B88" s="98">
        <v>1561.7927920853788</v>
      </c>
      <c r="C88" s="98">
        <v>1690.2485546077849</v>
      </c>
      <c r="D88" s="98">
        <v>1603.2825742574046</v>
      </c>
      <c r="E88" s="98">
        <v>1456.5173063815341</v>
      </c>
      <c r="F88" s="98">
        <v>1568.7698165148522</v>
      </c>
      <c r="G88" s="98">
        <v>1549.0850142063807</v>
      </c>
      <c r="H88" s="98">
        <v>1482.1325269151648</v>
      </c>
      <c r="I88" s="98">
        <v>1470.6364302522859</v>
      </c>
      <c r="J88" s="98">
        <v>1547.3903452079733</v>
      </c>
      <c r="K88" s="98">
        <v>1621.2828863952204</v>
      </c>
      <c r="L88" s="98">
        <v>1602.3396443692477</v>
      </c>
      <c r="M88" s="98">
        <v>1620.8748233492013</v>
      </c>
      <c r="N88" s="98">
        <v>1590.2201983858236</v>
      </c>
      <c r="O88" s="98">
        <v>1543.9670160688029</v>
      </c>
      <c r="P88" s="98">
        <v>1537.7261034208111</v>
      </c>
      <c r="Q88" s="98">
        <v>1203.2988743017384</v>
      </c>
      <c r="R88" s="98">
        <v>1344.7848078624038</v>
      </c>
      <c r="S88" s="98">
        <v>1405.9926434105494</v>
      </c>
      <c r="T88" s="98">
        <v>1362.8142792302519</v>
      </c>
      <c r="U88" s="98">
        <v>1311.5960711247133</v>
      </c>
      <c r="V88" s="98">
        <v>1561.4951392080352</v>
      </c>
      <c r="W88" s="98">
        <v>1395.0710436911331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1099.6354138725931</v>
      </c>
      <c r="M89" s="98">
        <v>1137.3822351292094</v>
      </c>
      <c r="N89" s="98">
        <v>1141.1912184595421</v>
      </c>
      <c r="O89" s="98">
        <v>1145.1258061513706</v>
      </c>
      <c r="P89" s="98">
        <v>1148.5272261596181</v>
      </c>
      <c r="Q89" s="98">
        <v>893.50835662599525</v>
      </c>
      <c r="R89" s="98">
        <v>1015.1738163530692</v>
      </c>
      <c r="S89" s="98">
        <v>1087.982712783845</v>
      </c>
      <c r="T89" s="98">
        <v>1062.8342021239819</v>
      </c>
      <c r="U89" s="98">
        <v>1039.2655298812876</v>
      </c>
      <c r="V89" s="98">
        <v>1240.6805994100814</v>
      </c>
      <c r="W89" s="98">
        <v>1120.6410070645861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497.7546985482482</v>
      </c>
      <c r="M90" s="101">
        <v>500.87194494883227</v>
      </c>
      <c r="N90" s="101">
        <v>474.07785615544253</v>
      </c>
      <c r="O90" s="101">
        <v>490.51662928929204</v>
      </c>
      <c r="P90" s="101">
        <v>503.18096231749945</v>
      </c>
      <c r="Q90" s="101">
        <v>364.84670604812356</v>
      </c>
      <c r="R90" s="101">
        <v>438.76602989505392</v>
      </c>
      <c r="S90" s="101">
        <v>493.16315050976544</v>
      </c>
      <c r="T90" s="101">
        <v>452.34322420808877</v>
      </c>
      <c r="U90" s="101">
        <v>438.27435594718401</v>
      </c>
      <c r="V90" s="101">
        <v>516.83624207233595</v>
      </c>
      <c r="W90" s="101">
        <v>468.93584296250094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601.88071532434481</v>
      </c>
      <c r="M91" s="104">
        <v>636.51029018037718</v>
      </c>
      <c r="N91" s="104">
        <v>667.11336230409984</v>
      </c>
      <c r="O91" s="104">
        <v>654.60917686207836</v>
      </c>
      <c r="P91" s="104">
        <v>645.34626384211879</v>
      </c>
      <c r="Q91" s="104">
        <v>528.6616505778718</v>
      </c>
      <c r="R91" s="104">
        <v>576.40778645801527</v>
      </c>
      <c r="S91" s="104">
        <v>594.81956227407966</v>
      </c>
      <c r="T91" s="104">
        <v>610.49097791589304</v>
      </c>
      <c r="U91" s="104">
        <v>600.99117393410381</v>
      </c>
      <c r="V91" s="104">
        <v>723.84435733774535</v>
      </c>
      <c r="W91" s="104">
        <v>651.70516410208529</v>
      </c>
      <c r="DA91" s="132" t="s">
        <v>2327</v>
      </c>
    </row>
    <row r="92" spans="1:105" ht="12" customHeight="1" x14ac:dyDescent="0.25">
      <c r="A92" s="106" t="s">
        <v>124</v>
      </c>
      <c r="B92" s="101">
        <v>1400.5103369011497</v>
      </c>
      <c r="C92" s="101">
        <v>1449.3087318852602</v>
      </c>
      <c r="D92" s="101">
        <v>1374.4083986913051</v>
      </c>
      <c r="E92" s="101">
        <v>1413.5602029792774</v>
      </c>
      <c r="F92" s="101">
        <v>1428.0308906822695</v>
      </c>
      <c r="G92" s="101">
        <v>1458.1649845259676</v>
      </c>
      <c r="H92" s="101">
        <v>1493.6040603758815</v>
      </c>
      <c r="I92" s="101">
        <v>1525.6758200682309</v>
      </c>
      <c r="J92" s="101">
        <v>1597.6550296254286</v>
      </c>
      <c r="K92" s="101">
        <v>1674.322548823078</v>
      </c>
      <c r="L92" s="101">
        <v>1724.2934924748602</v>
      </c>
      <c r="M92" s="101">
        <v>1785.9261881742309</v>
      </c>
      <c r="N92" s="101">
        <v>1690.543200507793</v>
      </c>
      <c r="O92" s="101">
        <v>1591.4005380899939</v>
      </c>
      <c r="P92" s="101">
        <v>1589.1707781170251</v>
      </c>
      <c r="Q92" s="101">
        <v>1574.7000259192941</v>
      </c>
      <c r="R92" s="101">
        <v>1454.2330773639594</v>
      </c>
      <c r="S92" s="101">
        <v>1478.0133867329996</v>
      </c>
      <c r="T92" s="101">
        <v>1471.1708165665793</v>
      </c>
      <c r="U92" s="101">
        <v>1378.2436468560161</v>
      </c>
      <c r="V92" s="101">
        <v>1438.4948416528059</v>
      </c>
      <c r="W92" s="101">
        <v>1479.8627467814536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1162.033596426513</v>
      </c>
      <c r="M93" s="104">
        <v>1210.3839254421212</v>
      </c>
      <c r="N93" s="104">
        <v>1146.5774549514165</v>
      </c>
      <c r="O93" s="104">
        <v>1104.2823915090464</v>
      </c>
      <c r="P93" s="104">
        <v>1130.72563317811</v>
      </c>
      <c r="Q93" s="104">
        <v>1116.6240867962392</v>
      </c>
      <c r="R93" s="104">
        <v>1058.2693738327675</v>
      </c>
      <c r="S93" s="104">
        <v>1071.9733264467995</v>
      </c>
      <c r="T93" s="104">
        <v>956.90102147047901</v>
      </c>
      <c r="U93" s="104">
        <v>1884.3238279559353</v>
      </c>
      <c r="V93" s="104">
        <v>1980.6487163292843</v>
      </c>
      <c r="W93" s="104">
        <v>2083.3500685598424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571.58453415379768</v>
      </c>
      <c r="M94" s="98">
        <v>583.32265162754004</v>
      </c>
      <c r="N94" s="98">
        <v>523.56928752559099</v>
      </c>
      <c r="O94" s="98">
        <v>516.75749813735752</v>
      </c>
      <c r="P94" s="98">
        <v>540.77015916655762</v>
      </c>
      <c r="Q94" s="98">
        <v>497.35132897765726</v>
      </c>
      <c r="R94" s="98">
        <v>494.86962052902561</v>
      </c>
      <c r="S94" s="98">
        <v>451.8559601318845</v>
      </c>
      <c r="T94" s="98">
        <v>16.06881050760143</v>
      </c>
      <c r="U94" s="98">
        <v>15.550634072015287</v>
      </c>
      <c r="V94" s="98">
        <v>12.599695809871452</v>
      </c>
      <c r="W94" s="98">
        <v>13.386873901929954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590.44906227271497</v>
      </c>
      <c r="M95" s="98">
        <v>627.06127381458089</v>
      </c>
      <c r="N95" s="98">
        <v>623.0081674258256</v>
      </c>
      <c r="O95" s="98">
        <v>587.52489337168902</v>
      </c>
      <c r="P95" s="98">
        <v>589.95547401155227</v>
      </c>
      <c r="Q95" s="98">
        <v>619.27275781858191</v>
      </c>
      <c r="R95" s="98">
        <v>563.39975330374193</v>
      </c>
      <c r="S95" s="98">
        <v>620.11736631491488</v>
      </c>
      <c r="T95" s="98">
        <v>940.83221096287741</v>
      </c>
      <c r="U95" s="98">
        <v>1868.7731938839202</v>
      </c>
      <c r="V95" s="98">
        <v>1968.0490205194128</v>
      </c>
      <c r="W95" s="98">
        <v>2069.9631946579125</v>
      </c>
      <c r="DA95" s="63" t="s">
        <v>2331</v>
      </c>
    </row>
    <row r="96" spans="1:105" ht="12" customHeight="1" x14ac:dyDescent="0.25">
      <c r="A96" s="106" t="s">
        <v>122</v>
      </c>
      <c r="B96" s="101">
        <v>1276.1513065570578</v>
      </c>
      <c r="C96" s="101">
        <v>1185.895693408776</v>
      </c>
      <c r="D96" s="101">
        <v>1329.5405206481805</v>
      </c>
      <c r="E96" s="101">
        <v>1283.5161055947788</v>
      </c>
      <c r="F96" s="101">
        <v>1242.4383106753955</v>
      </c>
      <c r="G96" s="101">
        <v>1307.3814752937587</v>
      </c>
      <c r="H96" s="101">
        <v>1334.9231222406329</v>
      </c>
      <c r="I96" s="101">
        <v>1308.1751181369252</v>
      </c>
      <c r="J96" s="101">
        <v>1458.9747911174848</v>
      </c>
      <c r="K96" s="101">
        <v>1509.7586952340071</v>
      </c>
      <c r="L96" s="101">
        <v>1570.9299566775926</v>
      </c>
      <c r="M96" s="101">
        <v>1639.5299949869084</v>
      </c>
      <c r="N96" s="101">
        <v>1501.2581667885206</v>
      </c>
      <c r="O96" s="101">
        <v>1440.5263432561933</v>
      </c>
      <c r="P96" s="101">
        <v>1428.2607296392418</v>
      </c>
      <c r="Q96" s="101">
        <v>1369.9663872051453</v>
      </c>
      <c r="R96" s="101">
        <v>1379.8432182354309</v>
      </c>
      <c r="S96" s="101">
        <v>1433.0110218680131</v>
      </c>
      <c r="T96" s="101">
        <v>1423.1414395676434</v>
      </c>
      <c r="U96" s="101">
        <v>1387.9122871460033</v>
      </c>
      <c r="V96" s="101">
        <v>1433.6082931064409</v>
      </c>
      <c r="W96" s="101">
        <v>1508.3224895789369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1138.5316648198291</v>
      </c>
      <c r="M97" s="104">
        <v>1186.1467518399543</v>
      </c>
      <c r="N97" s="104">
        <v>1081.2668977517158</v>
      </c>
      <c r="O97" s="104">
        <v>1051.5638256729596</v>
      </c>
      <c r="P97" s="104">
        <v>1056.6337501341056</v>
      </c>
      <c r="Q97" s="104">
        <v>1014.6177860767402</v>
      </c>
      <c r="R97" s="104">
        <v>1041.0492165350092</v>
      </c>
      <c r="S97" s="104">
        <v>1096.4646891365978</v>
      </c>
      <c r="T97" s="104">
        <v>1076.9081283441583</v>
      </c>
      <c r="U97" s="104">
        <v>1060.6792345562071</v>
      </c>
      <c r="V97" s="104">
        <v>1114.1711070834585</v>
      </c>
      <c r="W97" s="104">
        <v>1185.4091158805777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537.60621607888186</v>
      </c>
      <c r="M98" s="98">
        <v>545.94062979189061</v>
      </c>
      <c r="N98" s="98">
        <v>470.30907089074879</v>
      </c>
      <c r="O98" s="98">
        <v>470.95604701008756</v>
      </c>
      <c r="P98" s="98">
        <v>481.60378453551397</v>
      </c>
      <c r="Q98" s="98">
        <v>429.65980490448516</v>
      </c>
      <c r="R98" s="98">
        <v>462.60068154062418</v>
      </c>
      <c r="S98" s="98">
        <v>505.27123829770807</v>
      </c>
      <c r="T98" s="98">
        <v>457.66105505229785</v>
      </c>
      <c r="U98" s="98">
        <v>441.39857798205617</v>
      </c>
      <c r="V98" s="98">
        <v>464.62756805759506</v>
      </c>
      <c r="W98" s="98">
        <v>494.0967316259991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600.9254487409471</v>
      </c>
      <c r="M99" s="98">
        <v>640.20612204806378</v>
      </c>
      <c r="N99" s="98">
        <v>610.95782686096697</v>
      </c>
      <c r="O99" s="98">
        <v>580.60777866287219</v>
      </c>
      <c r="P99" s="98">
        <v>575.02996559859162</v>
      </c>
      <c r="Q99" s="98">
        <v>584.9579811722549</v>
      </c>
      <c r="R99" s="98">
        <v>578.44853499438511</v>
      </c>
      <c r="S99" s="98">
        <v>591.1934508388897</v>
      </c>
      <c r="T99" s="98">
        <v>619.2470732918606</v>
      </c>
      <c r="U99" s="98">
        <v>619.28065657415107</v>
      </c>
      <c r="V99" s="98">
        <v>649.54353902586331</v>
      </c>
      <c r="W99" s="98">
        <v>691.31238425457855</v>
      </c>
      <c r="DA99" s="63" t="s">
        <v>2335</v>
      </c>
    </row>
    <row r="100" spans="1:105" ht="12" customHeight="1" x14ac:dyDescent="0.25">
      <c r="A100" s="121" t="s">
        <v>54</v>
      </c>
      <c r="B100" s="122">
        <v>653.60289283768293</v>
      </c>
      <c r="C100" s="122">
        <v>667.93229069624635</v>
      </c>
      <c r="D100" s="122">
        <v>667.00334762016098</v>
      </c>
      <c r="E100" s="122">
        <v>681.75573014201393</v>
      </c>
      <c r="F100" s="122">
        <v>726.81620688445469</v>
      </c>
      <c r="G100" s="122">
        <v>722.01201616727951</v>
      </c>
      <c r="H100" s="122">
        <v>733.57816253791475</v>
      </c>
      <c r="I100" s="122">
        <v>746.32515940967221</v>
      </c>
      <c r="J100" s="122">
        <v>752.89202683072619</v>
      </c>
      <c r="K100" s="122">
        <v>769.39771578015018</v>
      </c>
      <c r="L100" s="122">
        <v>749.24967476690495</v>
      </c>
      <c r="M100" s="122">
        <v>803.28172557189157</v>
      </c>
      <c r="N100" s="122">
        <v>747.56907495207236</v>
      </c>
      <c r="O100" s="122">
        <v>712.33050952873475</v>
      </c>
      <c r="P100" s="122">
        <v>686.11673427887467</v>
      </c>
      <c r="Q100" s="122">
        <v>799.24117466494079</v>
      </c>
      <c r="R100" s="122">
        <v>781.43991702819176</v>
      </c>
      <c r="S100" s="122">
        <v>788.44965250724715</v>
      </c>
      <c r="T100" s="122">
        <v>764.65326660056814</v>
      </c>
      <c r="U100" s="122">
        <v>743.5548641785474</v>
      </c>
      <c r="V100" s="122">
        <v>796.69031550349587</v>
      </c>
      <c r="W100" s="122">
        <v>806.71951997441124</v>
      </c>
      <c r="DA100" s="130" t="s">
        <v>2336</v>
      </c>
    </row>
    <row r="101" spans="1:105" ht="12" customHeight="1" x14ac:dyDescent="0.25">
      <c r="A101" s="97" t="s">
        <v>207</v>
      </c>
      <c r="B101" s="98">
        <v>771.35607846489688</v>
      </c>
      <c r="C101" s="98">
        <v>792.921919744143</v>
      </c>
      <c r="D101" s="98">
        <v>836.07172219114307</v>
      </c>
      <c r="E101" s="98">
        <v>785.09442665422989</v>
      </c>
      <c r="F101" s="98">
        <v>903.27166168835765</v>
      </c>
      <c r="G101" s="98">
        <v>856.90331683275724</v>
      </c>
      <c r="H101" s="98">
        <v>861.46878471147363</v>
      </c>
      <c r="I101" s="98">
        <v>906.64082382376205</v>
      </c>
      <c r="J101" s="98">
        <v>915.88998458720084</v>
      </c>
      <c r="K101" s="98">
        <v>936.03079178158725</v>
      </c>
      <c r="L101" s="98">
        <v>915.0618357813272</v>
      </c>
      <c r="M101" s="98">
        <v>939.95604935178096</v>
      </c>
      <c r="N101" s="98">
        <v>921.73091583468852</v>
      </c>
      <c r="O101" s="98">
        <v>851.68427637385867</v>
      </c>
      <c r="P101" s="98">
        <v>755.52208835341355</v>
      </c>
      <c r="Q101" s="98">
        <v>1026.2300371171759</v>
      </c>
      <c r="R101" s="98">
        <v>1001.9140601816094</v>
      </c>
      <c r="S101" s="98">
        <v>977.30232434982543</v>
      </c>
      <c r="T101" s="98">
        <v>946.55825876043866</v>
      </c>
      <c r="U101" s="98">
        <v>917.7004775586106</v>
      </c>
      <c r="V101" s="98">
        <v>1114.4417676214248</v>
      </c>
      <c r="W101" s="98">
        <v>991.25049397352382</v>
      </c>
      <c r="DA101" s="63" t="s">
        <v>2337</v>
      </c>
    </row>
    <row r="102" spans="1:105" ht="12" customHeight="1" x14ac:dyDescent="0.25">
      <c r="A102" s="97" t="s">
        <v>50</v>
      </c>
      <c r="B102" s="98">
        <v>752.0940127398776</v>
      </c>
      <c r="C102" s="98">
        <v>801.73567478359962</v>
      </c>
      <c r="D102" s="98">
        <v>768.94945390553619</v>
      </c>
      <c r="E102" s="98">
        <v>884.33011656172937</v>
      </c>
      <c r="F102" s="98">
        <v>911.18653546163523</v>
      </c>
      <c r="G102" s="98">
        <v>896.05594721361035</v>
      </c>
      <c r="H102" s="98">
        <v>946.20280837260816</v>
      </c>
      <c r="I102" s="98">
        <v>893.39593347698496</v>
      </c>
      <c r="J102" s="98">
        <v>827.92054539467085</v>
      </c>
      <c r="K102" s="98">
        <v>924.1449573900378</v>
      </c>
      <c r="L102" s="98">
        <v>805.09249192251775</v>
      </c>
      <c r="M102" s="98">
        <v>1005.8196990051413</v>
      </c>
      <c r="N102" s="98">
        <v>906.11830655781421</v>
      </c>
      <c r="O102" s="98">
        <v>857.71028453631175</v>
      </c>
      <c r="P102" s="98">
        <v>791.72185611042551</v>
      </c>
      <c r="Q102" s="98">
        <v>1134.1320196377978</v>
      </c>
      <c r="R102" s="98">
        <v>949.26092227984338</v>
      </c>
      <c r="S102" s="98">
        <v>928.89873527571024</v>
      </c>
      <c r="T102" s="98">
        <v>943.07957370864528</v>
      </c>
      <c r="U102" s="98">
        <v>906.45748255047283</v>
      </c>
      <c r="V102" s="98">
        <v>986.51799090025645</v>
      </c>
      <c r="W102" s="98">
        <v>1029.0634731217538</v>
      </c>
      <c r="DA102" s="63" t="s">
        <v>2338</v>
      </c>
    </row>
    <row r="103" spans="1:105" ht="12" customHeight="1" x14ac:dyDescent="0.25">
      <c r="A103" s="109" t="s">
        <v>120</v>
      </c>
      <c r="B103" s="33">
        <v>626.30144874693372</v>
      </c>
      <c r="C103" s="33">
        <v>634.13714131639313</v>
      </c>
      <c r="D103" s="33">
        <v>622.02083949289784</v>
      </c>
      <c r="E103" s="33">
        <v>629.51231446340137</v>
      </c>
      <c r="F103" s="33">
        <v>660.83608462941095</v>
      </c>
      <c r="G103" s="33">
        <v>664.50556256126845</v>
      </c>
      <c r="H103" s="33">
        <v>671.36833975131901</v>
      </c>
      <c r="I103" s="33">
        <v>691.82344338552832</v>
      </c>
      <c r="J103" s="33">
        <v>709.22088308864659</v>
      </c>
      <c r="K103" s="33">
        <v>712.54688196294774</v>
      </c>
      <c r="L103" s="33">
        <v>708.30035363705076</v>
      </c>
      <c r="M103" s="33">
        <v>745.37223036736793</v>
      </c>
      <c r="N103" s="33">
        <v>691.94385169499537</v>
      </c>
      <c r="O103" s="33">
        <v>664.0910949420105</v>
      </c>
      <c r="P103" s="33">
        <v>656.08303031294929</v>
      </c>
      <c r="Q103" s="33">
        <v>700.72634984613478</v>
      </c>
      <c r="R103" s="33">
        <v>705.17344784339355</v>
      </c>
      <c r="S103" s="33">
        <v>724.23598033050087</v>
      </c>
      <c r="T103" s="33">
        <v>701.83978284651266</v>
      </c>
      <c r="U103" s="33">
        <v>686.4327649409056</v>
      </c>
      <c r="V103" s="33">
        <v>708.16657239836934</v>
      </c>
      <c r="W103" s="33">
        <v>744.17842316548911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6090.9548995570267</v>
      </c>
      <c r="C124" s="117">
        <f t="shared" si="42"/>
        <v>5996.4557515405404</v>
      </c>
      <c r="D124" s="117">
        <f t="shared" si="42"/>
        <v>6085.1240492308234</v>
      </c>
      <c r="E124" s="117">
        <f t="shared" si="42"/>
        <v>6716.8908533130325</v>
      </c>
      <c r="F124" s="117">
        <f t="shared" si="42"/>
        <v>6238.8020833717173</v>
      </c>
      <c r="G124" s="117">
        <f t="shared" si="42"/>
        <v>6489.8936827270591</v>
      </c>
      <c r="H124" s="117">
        <f t="shared" si="42"/>
        <v>6525.1915359646282</v>
      </c>
      <c r="I124" s="117">
        <f t="shared" si="42"/>
        <v>6201.6097961176929</v>
      </c>
      <c r="J124" s="117">
        <f t="shared" si="42"/>
        <v>6184.4520721361787</v>
      </c>
      <c r="K124" s="117">
        <f t="shared" si="42"/>
        <v>6609.8262012324103</v>
      </c>
      <c r="L124" s="117">
        <f t="shared" si="42"/>
        <v>6879.474482183512</v>
      </c>
      <c r="M124" s="117">
        <f t="shared" si="42"/>
        <v>7332.3674330561626</v>
      </c>
      <c r="N124" s="117">
        <f t="shared" si="42"/>
        <v>7173.4821847505482</v>
      </c>
      <c r="O124" s="117">
        <f t="shared" si="42"/>
        <v>6571.532555441494</v>
      </c>
      <c r="P124" s="117">
        <f t="shared" si="42"/>
        <v>6236.4561903685189</v>
      </c>
      <c r="Q124" s="117">
        <f t="shared" si="42"/>
        <v>6470.1852861435264</v>
      </c>
      <c r="R124" s="117">
        <f t="shared" ref="R124:V124" si="43">R125+R128+R130+R139</f>
        <v>6298.7089447766048</v>
      </c>
      <c r="S124" s="117">
        <f t="shared" si="43"/>
        <v>6574.9213937117993</v>
      </c>
      <c r="T124" s="117">
        <f t="shared" si="43"/>
        <v>6371.3195620359984</v>
      </c>
      <c r="U124" s="117">
        <f t="shared" si="43"/>
        <v>6164.0484299751261</v>
      </c>
      <c r="V124" s="117">
        <f t="shared" si="43"/>
        <v>6731.5230346724638</v>
      </c>
      <c r="W124" s="117">
        <f t="shared" ref="W124" si="44">W125+W128+W130+W139</f>
        <v>6938.3927584894764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4500.6693340747752</v>
      </c>
      <c r="C125" s="122">
        <f t="shared" si="45"/>
        <v>4274.9688161294298</v>
      </c>
      <c r="D125" s="122">
        <f t="shared" si="45"/>
        <v>4519.0335057156108</v>
      </c>
      <c r="E125" s="122">
        <f t="shared" si="45"/>
        <v>5081.155308609741</v>
      </c>
      <c r="F125" s="122">
        <f t="shared" si="45"/>
        <v>4545.9671048552327</v>
      </c>
      <c r="G125" s="122">
        <f t="shared" si="45"/>
        <v>4709.6367946751061</v>
      </c>
      <c r="H125" s="122">
        <f t="shared" si="45"/>
        <v>4773.3368353116512</v>
      </c>
      <c r="I125" s="122">
        <f t="shared" si="45"/>
        <v>4417.6255683318677</v>
      </c>
      <c r="J125" s="122">
        <f t="shared" si="45"/>
        <v>4351.9859914342942</v>
      </c>
      <c r="K125" s="122">
        <f t="shared" si="45"/>
        <v>4621.5322745918174</v>
      </c>
      <c r="L125" s="122">
        <f t="shared" si="45"/>
        <v>4924.6026645366164</v>
      </c>
      <c r="M125" s="122">
        <f t="shared" si="45"/>
        <v>5306.4079742099093</v>
      </c>
      <c r="N125" s="122">
        <f t="shared" si="45"/>
        <v>5212.8658916529148</v>
      </c>
      <c r="O125" s="122">
        <f t="shared" si="45"/>
        <v>4755.0836208293231</v>
      </c>
      <c r="P125" s="122">
        <f t="shared" si="45"/>
        <v>4450.1655824783165</v>
      </c>
      <c r="Q125" s="122">
        <f t="shared" si="45"/>
        <v>4476.26115477038</v>
      </c>
      <c r="R125" s="122">
        <f t="shared" ref="R125:V125" si="46">SUM(R126:R127)</f>
        <v>4410.2291305098561</v>
      </c>
      <c r="S125" s="122">
        <f t="shared" si="46"/>
        <v>4594.6891795130032</v>
      </c>
      <c r="T125" s="122">
        <f t="shared" si="46"/>
        <v>4400.3683112711669</v>
      </c>
      <c r="U125" s="122">
        <f t="shared" si="46"/>
        <v>4246.0202621639319</v>
      </c>
      <c r="V125" s="122">
        <f t="shared" si="46"/>
        <v>4738.0046196328512</v>
      </c>
      <c r="W125" s="122">
        <f t="shared" ref="W125" si="47">SUM(W126:W127)</f>
        <v>4803.8098361740913</v>
      </c>
      <c r="DA125" s="130" t="s">
        <v>2359</v>
      </c>
    </row>
    <row r="126" spans="1:105" ht="12" customHeight="1" x14ac:dyDescent="0.25">
      <c r="A126" s="97" t="s">
        <v>203</v>
      </c>
      <c r="B126" s="98">
        <v>4486.714356313325</v>
      </c>
      <c r="C126" s="98">
        <v>4261.9881207577691</v>
      </c>
      <c r="D126" s="98">
        <v>4505.3881791899385</v>
      </c>
      <c r="E126" s="98">
        <v>5066.011258886223</v>
      </c>
      <c r="F126" s="98">
        <v>4532.5602321448705</v>
      </c>
      <c r="G126" s="98">
        <v>4695.9554713497346</v>
      </c>
      <c r="H126" s="98">
        <v>4759.5663508611842</v>
      </c>
      <c r="I126" s="98">
        <v>4405.0934868017648</v>
      </c>
      <c r="J126" s="98">
        <v>4339.6587787473291</v>
      </c>
      <c r="K126" s="98">
        <v>4608.542121020575</v>
      </c>
      <c r="L126" s="98">
        <v>4910.7269869048723</v>
      </c>
      <c r="M126" s="98">
        <v>5291.4301766020735</v>
      </c>
      <c r="N126" s="98">
        <v>5198.4709602645326</v>
      </c>
      <c r="O126" s="98">
        <v>4741.8298430840969</v>
      </c>
      <c r="P126" s="98">
        <v>4437.9153730848311</v>
      </c>
      <c r="Q126" s="98">
        <v>4463.9514800688203</v>
      </c>
      <c r="R126" s="98">
        <v>4398.1676417750896</v>
      </c>
      <c r="S126" s="98">
        <v>4582.0806607479708</v>
      </c>
      <c r="T126" s="98">
        <v>4388.3416369572606</v>
      </c>
      <c r="U126" s="98">
        <v>4234.4411169370833</v>
      </c>
      <c r="V126" s="98">
        <v>4724.9949811339566</v>
      </c>
      <c r="W126" s="98">
        <v>4790.5330113281698</v>
      </c>
      <c r="DA126" s="63" t="s">
        <v>2360</v>
      </c>
    </row>
    <row r="127" spans="1:105" ht="12" customHeight="1" x14ac:dyDescent="0.25">
      <c r="A127" s="97" t="s">
        <v>53</v>
      </c>
      <c r="B127" s="98">
        <v>13.954977761449946</v>
      </c>
      <c r="C127" s="98">
        <v>12.980695371660559</v>
      </c>
      <c r="D127" s="98">
        <v>13.645326525671962</v>
      </c>
      <c r="E127" s="98">
        <v>15.14404972351832</v>
      </c>
      <c r="F127" s="98">
        <v>13.406872710361773</v>
      </c>
      <c r="G127" s="98">
        <v>13.681323325371185</v>
      </c>
      <c r="H127" s="98">
        <v>13.770484450466569</v>
      </c>
      <c r="I127" s="98">
        <v>12.532081530103085</v>
      </c>
      <c r="J127" s="98">
        <v>12.327212686965311</v>
      </c>
      <c r="K127" s="98">
        <v>12.99015357124232</v>
      </c>
      <c r="L127" s="98">
        <v>13.875677631744088</v>
      </c>
      <c r="M127" s="98">
        <v>14.977797607835338</v>
      </c>
      <c r="N127" s="98">
        <v>14.39493138838203</v>
      </c>
      <c r="O127" s="98">
        <v>13.253777745226316</v>
      </c>
      <c r="P127" s="98">
        <v>12.250209393485013</v>
      </c>
      <c r="Q127" s="98">
        <v>12.309674701559443</v>
      </c>
      <c r="R127" s="98">
        <v>12.061488734766343</v>
      </c>
      <c r="S127" s="98">
        <v>12.608518765032684</v>
      </c>
      <c r="T127" s="98">
        <v>12.026674313906227</v>
      </c>
      <c r="U127" s="98">
        <v>11.579145226848629</v>
      </c>
      <c r="V127" s="98">
        <v>13.009638498894454</v>
      </c>
      <c r="W127" s="98">
        <v>13.276824845921285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4.803402192640986</v>
      </c>
      <c r="C128" s="122">
        <f t="shared" si="48"/>
        <v>5.7187612131052781</v>
      </c>
      <c r="D128" s="122">
        <f t="shared" si="48"/>
        <v>4.0390656182387836</v>
      </c>
      <c r="E128" s="122">
        <f t="shared" si="48"/>
        <v>5.1372955173889787</v>
      </c>
      <c r="F128" s="122">
        <f t="shared" si="48"/>
        <v>2.9102932672696049</v>
      </c>
      <c r="G128" s="122">
        <f t="shared" si="48"/>
        <v>3.4488418231706448</v>
      </c>
      <c r="H128" s="122">
        <f t="shared" si="48"/>
        <v>6.0299356507670829</v>
      </c>
      <c r="I128" s="122">
        <f t="shared" si="48"/>
        <v>14.78100558825895</v>
      </c>
      <c r="J128" s="122">
        <f t="shared" si="48"/>
        <v>11.629841259787872</v>
      </c>
      <c r="K128" s="122">
        <f t="shared" si="48"/>
        <v>11.968566627121605</v>
      </c>
      <c r="L128" s="122">
        <f t="shared" si="48"/>
        <v>20.45126439165529</v>
      </c>
      <c r="M128" s="122">
        <f t="shared" si="48"/>
        <v>16.697578194364411</v>
      </c>
      <c r="N128" s="122">
        <f t="shared" si="48"/>
        <v>52.679694984223808</v>
      </c>
      <c r="O128" s="122">
        <f t="shared" si="48"/>
        <v>23.73924722172654</v>
      </c>
      <c r="P128" s="122">
        <f t="shared" si="48"/>
        <v>22.606533830106208</v>
      </c>
      <c r="Q128" s="122">
        <f t="shared" si="48"/>
        <v>38.602116666906404</v>
      </c>
      <c r="R128" s="122">
        <f t="shared" si="48"/>
        <v>38.39786805022576</v>
      </c>
      <c r="S128" s="122">
        <f t="shared" si="48"/>
        <v>39.37168860057794</v>
      </c>
      <c r="T128" s="122">
        <f t="shared" si="48"/>
        <v>34.808000281936984</v>
      </c>
      <c r="U128" s="122">
        <f t="shared" si="48"/>
        <v>36.762536535925477</v>
      </c>
      <c r="V128" s="122">
        <f t="shared" si="48"/>
        <v>38.069397485064911</v>
      </c>
      <c r="W128" s="122">
        <f t="shared" si="48"/>
        <v>38.638167519518674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4.803402192640986</v>
      </c>
      <c r="C129" s="98">
        <f>IF(RES_hhdet_fec!C129=0,0,RES_hhdet_fec!C129*1000*11630/RES_hhdet_num!C124)</f>
        <v>5.7187612131052781</v>
      </c>
      <c r="D129" s="98">
        <f>IF(RES_hhdet_fec!D129=0,0,RES_hhdet_fec!D129*1000*11630/RES_hhdet_num!D124)</f>
        <v>4.0390656182387836</v>
      </c>
      <c r="E129" s="98">
        <f>IF(RES_hhdet_fec!E129=0,0,RES_hhdet_fec!E129*1000*11630/RES_hhdet_num!E124)</f>
        <v>5.1372955173889787</v>
      </c>
      <c r="F129" s="98">
        <f>IF(RES_hhdet_fec!F129=0,0,RES_hhdet_fec!F129*1000*11630/RES_hhdet_num!F124)</f>
        <v>2.9102932672696049</v>
      </c>
      <c r="G129" s="98">
        <f>IF(RES_hhdet_fec!G129=0,0,RES_hhdet_fec!G129*1000*11630/RES_hhdet_num!G124)</f>
        <v>3.4488418231706448</v>
      </c>
      <c r="H129" s="98">
        <f>IF(RES_hhdet_fec!H129=0,0,RES_hhdet_fec!H129*1000*11630/RES_hhdet_num!H124)</f>
        <v>6.0299356507670829</v>
      </c>
      <c r="I129" s="98">
        <f>IF(RES_hhdet_fec!I129=0,0,RES_hhdet_fec!I129*1000*11630/RES_hhdet_num!I124)</f>
        <v>14.78100558825895</v>
      </c>
      <c r="J129" s="98">
        <f>IF(RES_hhdet_fec!J129=0,0,RES_hhdet_fec!J129*1000*11630/RES_hhdet_num!J124)</f>
        <v>11.629841259787872</v>
      </c>
      <c r="K129" s="98">
        <f>IF(RES_hhdet_fec!K129=0,0,RES_hhdet_fec!K129*1000*11630/RES_hhdet_num!K124)</f>
        <v>11.968566627121605</v>
      </c>
      <c r="L129" s="98">
        <f>IF(RES_hhdet_fec!L129=0,0,RES_hhdet_fec!L129*1000*11630/RES_hhdet_num!L124)</f>
        <v>20.45126439165529</v>
      </c>
      <c r="M129" s="98">
        <f>IF(RES_hhdet_fec!M129=0,0,RES_hhdet_fec!M129*1000*11630/RES_hhdet_num!M124)</f>
        <v>16.697578194364411</v>
      </c>
      <c r="N129" s="98">
        <f>IF(RES_hhdet_fec!N129=0,0,RES_hhdet_fec!N129*1000*11630/RES_hhdet_num!N124)</f>
        <v>52.679694984223808</v>
      </c>
      <c r="O129" s="98">
        <f>IF(RES_hhdet_fec!O129=0,0,RES_hhdet_fec!O129*1000*11630/RES_hhdet_num!O124)</f>
        <v>23.73924722172654</v>
      </c>
      <c r="P129" s="98">
        <f>IF(RES_hhdet_fec!P129=0,0,RES_hhdet_fec!P129*1000*11630/RES_hhdet_num!P124)</f>
        <v>22.606533830106208</v>
      </c>
      <c r="Q129" s="98">
        <f>IF(RES_hhdet_fec!Q129=0,0,RES_hhdet_fec!Q129*1000*11630/RES_hhdet_num!Q124)</f>
        <v>38.602116666906404</v>
      </c>
      <c r="R129" s="98">
        <f>IF(RES_hhdet_fec!R129=0,0,RES_hhdet_fec!R129*1000*11630/RES_hhdet_num!R124)</f>
        <v>38.39786805022576</v>
      </c>
      <c r="S129" s="98">
        <f>IF(RES_hhdet_fec!S129=0,0,RES_hhdet_fec!S129*1000*11630/RES_hhdet_num!S124)</f>
        <v>39.37168860057794</v>
      </c>
      <c r="T129" s="98">
        <f>IF(RES_hhdet_fec!T129=0,0,RES_hhdet_fec!T129*1000*11630/RES_hhdet_num!T124)</f>
        <v>34.808000281936984</v>
      </c>
      <c r="U129" s="98">
        <f>IF(RES_hhdet_fec!U129=0,0,RES_hhdet_fec!U129*1000*11630/RES_hhdet_num!U124)</f>
        <v>36.762536535925477</v>
      </c>
      <c r="V129" s="98">
        <f>IF(RES_hhdet_fec!V129=0,0,RES_hhdet_fec!V129*1000*11630/RES_hhdet_num!V124)</f>
        <v>38.069397485064911</v>
      </c>
      <c r="W129" s="98">
        <f>IF(RES_hhdet_fec!W129=0,0,RES_hhdet_fec!W129*1000*11630/RES_hhdet_num!W124)</f>
        <v>38.638167519518674</v>
      </c>
      <c r="DA129" s="63" t="s">
        <v>2363</v>
      </c>
    </row>
    <row r="130" spans="1:105" ht="12" customHeight="1" x14ac:dyDescent="0.25">
      <c r="A130" s="121" t="s">
        <v>55</v>
      </c>
      <c r="B130" s="122">
        <v>950.76956759325242</v>
      </c>
      <c r="C130" s="122">
        <v>1068.2738974018919</v>
      </c>
      <c r="D130" s="122">
        <v>925.08092551610889</v>
      </c>
      <c r="E130" s="122">
        <v>971.85000630692775</v>
      </c>
      <c r="F130" s="122">
        <v>997.57855990081191</v>
      </c>
      <c r="G130" s="122">
        <v>1082.9914404175227</v>
      </c>
      <c r="H130" s="122">
        <v>1039.9470415302535</v>
      </c>
      <c r="I130" s="122">
        <v>1052.3688885216122</v>
      </c>
      <c r="J130" s="122">
        <v>1096.662092287414</v>
      </c>
      <c r="K130" s="122">
        <v>1236.9818883936316</v>
      </c>
      <c r="L130" s="122">
        <v>1213.0090354182778</v>
      </c>
      <c r="M130" s="122">
        <v>1230.4170773708183</v>
      </c>
      <c r="N130" s="122">
        <v>1189.1198364728275</v>
      </c>
      <c r="O130" s="122">
        <v>1104.2531790965811</v>
      </c>
      <c r="P130" s="122">
        <v>1090.1761260781036</v>
      </c>
      <c r="Q130" s="122">
        <v>1198.5008265242379</v>
      </c>
      <c r="R130" s="122">
        <v>1114.035821425392</v>
      </c>
      <c r="S130" s="122">
        <v>1193.1062331495643</v>
      </c>
      <c r="T130" s="122">
        <v>1207.4190471796192</v>
      </c>
      <c r="U130" s="122">
        <v>1172.5370408612703</v>
      </c>
      <c r="V130" s="122">
        <v>1220.7254968014911</v>
      </c>
      <c r="W130" s="122">
        <v>1326.8551241360442</v>
      </c>
      <c r="DA130" s="130" t="s">
        <v>2364</v>
      </c>
    </row>
    <row r="131" spans="1:105" ht="12" customHeight="1" x14ac:dyDescent="0.25">
      <c r="A131" s="97" t="s">
        <v>128</v>
      </c>
      <c r="B131" s="98">
        <v>908.66245817057904</v>
      </c>
      <c r="C131" s="98">
        <v>1053.3117361400414</v>
      </c>
      <c r="D131" s="98">
        <v>894.46147710688808</v>
      </c>
      <c r="E131" s="98">
        <v>952.21042468757992</v>
      </c>
      <c r="F131" s="98">
        <v>985.96820075667699</v>
      </c>
      <c r="G131" s="98">
        <v>1076.1906682611093</v>
      </c>
      <c r="H131" s="98">
        <v>1033.097895469838</v>
      </c>
      <c r="I131" s="98">
        <v>1047.3020853729404</v>
      </c>
      <c r="J131" s="98">
        <v>1089.6257123447381</v>
      </c>
      <c r="K131" s="98">
        <v>1231.8110045298758</v>
      </c>
      <c r="L131" s="98">
        <v>1206.5057190624464</v>
      </c>
      <c r="M131" s="98">
        <v>1222.4389760506497</v>
      </c>
      <c r="N131" s="98">
        <v>1181.7887105973487</v>
      </c>
      <c r="O131" s="98">
        <v>1093.8632122283038</v>
      </c>
      <c r="P131" s="98">
        <v>1078.2256874899824</v>
      </c>
      <c r="Q131" s="98">
        <v>1193.9358012380681</v>
      </c>
      <c r="R131" s="98">
        <v>1105.8148356948848</v>
      </c>
      <c r="S131" s="98">
        <v>1185.8155283908186</v>
      </c>
      <c r="T131" s="98">
        <v>1200.0289568922608</v>
      </c>
      <c r="U131" s="98">
        <v>1164.3662973269504</v>
      </c>
      <c r="V131" s="98">
        <v>1212.6190747092191</v>
      </c>
      <c r="W131" s="98">
        <v>1321.2957526693795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998.08237846070449</v>
      </c>
      <c r="M132" s="98">
        <v>1014.9461336792294</v>
      </c>
      <c r="N132" s="98">
        <v>983.68247443424343</v>
      </c>
      <c r="O132" s="98">
        <v>920.28634431920023</v>
      </c>
      <c r="P132" s="98">
        <v>910.68875799627358</v>
      </c>
      <c r="Q132" s="98">
        <v>1002.9384417208158</v>
      </c>
      <c r="R132" s="98">
        <v>937.07520881789424</v>
      </c>
      <c r="S132" s="98">
        <v>1014.1075714800617</v>
      </c>
      <c r="T132" s="98">
        <v>1022.3565350601438</v>
      </c>
      <c r="U132" s="98">
        <v>993.63419148319042</v>
      </c>
      <c r="V132" s="98">
        <v>1040.8099131321853</v>
      </c>
      <c r="W132" s="98">
        <v>1138.8554326347482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407.25668554316286</v>
      </c>
      <c r="M133" s="101">
        <v>402.23274281472055</v>
      </c>
      <c r="N133" s="101">
        <v>367.07547494984152</v>
      </c>
      <c r="O133" s="101">
        <v>355.82253005148789</v>
      </c>
      <c r="P133" s="101">
        <v>360.59532583961771</v>
      </c>
      <c r="Q133" s="101">
        <v>368.0814311313984</v>
      </c>
      <c r="R133" s="101">
        <v>365.50827003583953</v>
      </c>
      <c r="S133" s="101">
        <v>417.24779191236109</v>
      </c>
      <c r="T133" s="101">
        <v>393.87368131205812</v>
      </c>
      <c r="U133" s="101">
        <v>377.1754561084806</v>
      </c>
      <c r="V133" s="101">
        <v>398.96832311441153</v>
      </c>
      <c r="W133" s="101">
        <v>438.12913685126085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590.82569291754157</v>
      </c>
      <c r="M134" s="104">
        <v>612.71339086450894</v>
      </c>
      <c r="N134" s="104">
        <v>616.60699948440208</v>
      </c>
      <c r="O134" s="104">
        <v>564.46381426771234</v>
      </c>
      <c r="P134" s="104">
        <v>550.09343215665581</v>
      </c>
      <c r="Q134" s="104">
        <v>634.85701058941731</v>
      </c>
      <c r="R134" s="104">
        <v>571.56693878205476</v>
      </c>
      <c r="S134" s="104">
        <v>596.85977956770057</v>
      </c>
      <c r="T134" s="104">
        <v>628.48285374808574</v>
      </c>
      <c r="U134" s="104">
        <v>616.45873537470993</v>
      </c>
      <c r="V134" s="104">
        <v>641.8415900177738</v>
      </c>
      <c r="W134" s="104">
        <v>700.72629578348733</v>
      </c>
      <c r="DA134" s="132" t="s">
        <v>2368</v>
      </c>
    </row>
    <row r="135" spans="1:105" ht="12" customHeight="1" x14ac:dyDescent="0.25">
      <c r="A135" s="106" t="s">
        <v>122</v>
      </c>
      <c r="B135" s="101">
        <v>1276.151306557058</v>
      </c>
      <c r="C135" s="101">
        <v>1190.4698100314117</v>
      </c>
      <c r="D135" s="101">
        <v>1342.4670101530887</v>
      </c>
      <c r="E135" s="101">
        <v>1303.260367964871</v>
      </c>
      <c r="F135" s="101">
        <v>1266.2650315091873</v>
      </c>
      <c r="G135" s="101">
        <v>1333.9967078897375</v>
      </c>
      <c r="H135" s="101">
        <v>1364.0919320833339</v>
      </c>
      <c r="I135" s="101">
        <v>1305.2694821740708</v>
      </c>
      <c r="J135" s="101">
        <v>1453.8494368137985</v>
      </c>
      <c r="K135" s="101">
        <v>1497.6688310343461</v>
      </c>
      <c r="L135" s="101">
        <v>1563.3787979065016</v>
      </c>
      <c r="M135" s="101">
        <v>1638.4649757672305</v>
      </c>
      <c r="N135" s="101">
        <v>1502.3492313504014</v>
      </c>
      <c r="O135" s="101">
        <v>1428.5365124399946</v>
      </c>
      <c r="P135" s="101">
        <v>1399.9943265408251</v>
      </c>
      <c r="Q135" s="101">
        <v>1355.4755820784956</v>
      </c>
      <c r="R135" s="101">
        <v>1369.5862648038492</v>
      </c>
      <c r="S135" s="101">
        <v>1428.7791195552679</v>
      </c>
      <c r="T135" s="101">
        <v>1415.1615900312204</v>
      </c>
      <c r="U135" s="101">
        <v>1376.9595678769272</v>
      </c>
      <c r="V135" s="101">
        <v>1423.361788948471</v>
      </c>
      <c r="W135" s="101">
        <v>1491.7819848085685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1177.0439637979223</v>
      </c>
      <c r="N136" s="104">
        <v>1064.2833854121216</v>
      </c>
      <c r="O136" s="104">
        <v>1028.2325119381849</v>
      </c>
      <c r="P136" s="104">
        <v>1024.2857993624332</v>
      </c>
      <c r="Q136" s="104">
        <v>989.46571039394564</v>
      </c>
      <c r="R136" s="104">
        <v>1018.5224649926801</v>
      </c>
      <c r="S136" s="104">
        <v>1081.2681562960777</v>
      </c>
      <c r="T136" s="104">
        <v>1068.4012655258155</v>
      </c>
      <c r="U136" s="104">
        <v>1051.6367282240601</v>
      </c>
      <c r="V136" s="104">
        <v>1104.4726844822899</v>
      </c>
      <c r="W136" s="104">
        <v>1173.8774365660879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539.5794186244284</v>
      </c>
      <c r="N137" s="98">
        <v>458.92355743606629</v>
      </c>
      <c r="O137" s="98">
        <v>453.57104763909268</v>
      </c>
      <c r="P137" s="98">
        <v>458.78321282331649</v>
      </c>
      <c r="Q137" s="98">
        <v>413.04845065908148</v>
      </c>
      <c r="R137" s="98">
        <v>447.95498096990309</v>
      </c>
      <c r="S137" s="98">
        <v>496.77060853757621</v>
      </c>
      <c r="T137" s="98">
        <v>454.81062929412059</v>
      </c>
      <c r="U137" s="98">
        <v>438.11643161278749</v>
      </c>
      <c r="V137" s="98">
        <v>461.1201121429342</v>
      </c>
      <c r="W137" s="98">
        <v>489.32985656640204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637.46454517349378</v>
      </c>
      <c r="N138" s="98">
        <v>605.35982797605516</v>
      </c>
      <c r="O138" s="98">
        <v>574.66146429909213</v>
      </c>
      <c r="P138" s="98">
        <v>565.50258653911681</v>
      </c>
      <c r="Q138" s="98">
        <v>576.41725973486416</v>
      </c>
      <c r="R138" s="98">
        <v>570.56748402277697</v>
      </c>
      <c r="S138" s="98">
        <v>584.49754775850158</v>
      </c>
      <c r="T138" s="98">
        <v>613.59063623169504</v>
      </c>
      <c r="U138" s="98">
        <v>613.52029661127256</v>
      </c>
      <c r="V138" s="98">
        <v>643.35257233935545</v>
      </c>
      <c r="W138" s="98">
        <v>684.54757999968592</v>
      </c>
      <c r="DA138" s="63" t="s">
        <v>2372</v>
      </c>
    </row>
    <row r="139" spans="1:105" ht="12" customHeight="1" x14ac:dyDescent="0.25">
      <c r="A139" s="121" t="s">
        <v>54</v>
      </c>
      <c r="B139" s="122">
        <v>634.71259569635856</v>
      </c>
      <c r="C139" s="122">
        <v>647.4942767961129</v>
      </c>
      <c r="D139" s="122">
        <v>636.97055238086489</v>
      </c>
      <c r="E139" s="122">
        <v>658.74824287897422</v>
      </c>
      <c r="F139" s="122">
        <v>692.34612534840301</v>
      </c>
      <c r="G139" s="122">
        <v>693.81660581126027</v>
      </c>
      <c r="H139" s="122">
        <v>705.87772347195653</v>
      </c>
      <c r="I139" s="122">
        <v>716.83433367595376</v>
      </c>
      <c r="J139" s="122">
        <v>724.1741471546826</v>
      </c>
      <c r="K139" s="122">
        <v>739.34347161984033</v>
      </c>
      <c r="L139" s="122">
        <v>721.41151783696296</v>
      </c>
      <c r="M139" s="122">
        <v>778.8448032810702</v>
      </c>
      <c r="N139" s="122">
        <v>718.81676164058285</v>
      </c>
      <c r="O139" s="122">
        <v>688.45650829386318</v>
      </c>
      <c r="P139" s="122">
        <v>673.50794798199195</v>
      </c>
      <c r="Q139" s="122">
        <v>756.82118818200229</v>
      </c>
      <c r="R139" s="122">
        <v>736.04612479113121</v>
      </c>
      <c r="S139" s="122">
        <v>747.75429244865427</v>
      </c>
      <c r="T139" s="122">
        <v>728.72420330327532</v>
      </c>
      <c r="U139" s="122">
        <v>708.72859041399863</v>
      </c>
      <c r="V139" s="122">
        <v>734.72352075305696</v>
      </c>
      <c r="W139" s="122">
        <v>769.08963065982141</v>
      </c>
      <c r="DA139" s="130" t="s">
        <v>2373</v>
      </c>
    </row>
    <row r="140" spans="1:105" ht="12" customHeight="1" x14ac:dyDescent="0.25">
      <c r="A140" s="97" t="s">
        <v>50</v>
      </c>
      <c r="B140" s="98">
        <v>752.0940127398776</v>
      </c>
      <c r="C140" s="98">
        <v>802.56797934034751</v>
      </c>
      <c r="D140" s="98">
        <v>772.16880893388418</v>
      </c>
      <c r="E140" s="98">
        <v>886.85034588994029</v>
      </c>
      <c r="F140" s="98">
        <v>912.80874400568086</v>
      </c>
      <c r="G140" s="98">
        <v>896.6615761849464</v>
      </c>
      <c r="H140" s="98">
        <v>945.97934728840471</v>
      </c>
      <c r="I140" s="98">
        <v>893.07854443247152</v>
      </c>
      <c r="J140" s="98">
        <v>827.97810228344463</v>
      </c>
      <c r="K140" s="98">
        <v>924.46852950685263</v>
      </c>
      <c r="L140" s="98">
        <v>806.00382142509625</v>
      </c>
      <c r="M140" s="98">
        <v>1006.547543210839</v>
      </c>
      <c r="N140" s="98">
        <v>906.35638613071171</v>
      </c>
      <c r="O140" s="98">
        <v>857.55897769845535</v>
      </c>
      <c r="P140" s="98">
        <v>791.63345560397931</v>
      </c>
      <c r="Q140" s="98">
        <v>1134.0898338547106</v>
      </c>
      <c r="R140" s="98">
        <v>949.22110219317494</v>
      </c>
      <c r="S140" s="98">
        <v>928.78276815275842</v>
      </c>
      <c r="T140" s="98">
        <v>943.44079604316323</v>
      </c>
      <c r="U140" s="98">
        <v>906.72617773914317</v>
      </c>
      <c r="V140" s="98">
        <v>987.18603274621489</v>
      </c>
      <c r="W140" s="98">
        <v>1028.2212766049322</v>
      </c>
      <c r="DA140" s="63" t="s">
        <v>2374</v>
      </c>
    </row>
    <row r="141" spans="1:105" ht="12" customHeight="1" x14ac:dyDescent="0.25">
      <c r="A141" s="109" t="s">
        <v>120</v>
      </c>
      <c r="B141" s="33">
        <v>626.3014487469336</v>
      </c>
      <c r="C141" s="33">
        <v>634.86343251091</v>
      </c>
      <c r="D141" s="33">
        <v>624.55174627091742</v>
      </c>
      <c r="E141" s="33">
        <v>632.35629353035995</v>
      </c>
      <c r="F141" s="33">
        <v>663.46610578941238</v>
      </c>
      <c r="G141" s="33">
        <v>665.95265787652772</v>
      </c>
      <c r="H141" s="33">
        <v>671.65151660741981</v>
      </c>
      <c r="I141" s="33">
        <v>691.86244196445932</v>
      </c>
      <c r="J141" s="33">
        <v>709.64007183900742</v>
      </c>
      <c r="K141" s="33">
        <v>713.19615229158205</v>
      </c>
      <c r="L141" s="33">
        <v>709.56071076532453</v>
      </c>
      <c r="M141" s="33">
        <v>746.39183135930045</v>
      </c>
      <c r="N141" s="33">
        <v>692.41451847652456</v>
      </c>
      <c r="O141" s="33">
        <v>663.30410075507041</v>
      </c>
      <c r="P141" s="33">
        <v>655.69003279043807</v>
      </c>
      <c r="Q141" s="33">
        <v>701.35273440220863</v>
      </c>
      <c r="R141" s="33">
        <v>705.72768493224771</v>
      </c>
      <c r="S141" s="33">
        <v>724.42955275034569</v>
      </c>
      <c r="T141" s="33">
        <v>703.8175619437867</v>
      </c>
      <c r="U141" s="33">
        <v>687.64046375523151</v>
      </c>
      <c r="V141" s="33">
        <v>709.60297014480591</v>
      </c>
      <c r="W141" s="33">
        <v>743.43265940905201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2377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</v>
      </c>
      <c r="C147" s="98">
        <f>IF(RES_hhdet_fec!C147=0,0,RES_hhdet_fec!C147*1000*11630/RES_hhdet_num!C143)</f>
        <v>0</v>
      </c>
      <c r="D147" s="98">
        <f>IF(RES_hhdet_fec!D147=0,0,RES_hhdet_fec!D147*1000*11630/RES_hhdet_num!D143)</f>
        <v>0</v>
      </c>
      <c r="E147" s="98">
        <f>IF(RES_hhdet_fec!E147=0,0,RES_hhdet_fec!E147*1000*11630/RES_hhdet_num!E143)</f>
        <v>0</v>
      </c>
      <c r="F147" s="98">
        <f>IF(RES_hhdet_fec!F147=0,0,RES_hhdet_fec!F147*1000*11630/RES_hhdet_num!F143)</f>
        <v>0</v>
      </c>
      <c r="G147" s="98">
        <f>IF(RES_hhdet_fec!G147=0,0,RES_hhdet_fec!G147*1000*11630/RES_hhdet_num!G143)</f>
        <v>0</v>
      </c>
      <c r="H147" s="98">
        <f>IF(RES_hhdet_fec!H147=0,0,RES_hhdet_fec!H147*1000*11630/RES_hhdet_num!H143)</f>
        <v>0</v>
      </c>
      <c r="I147" s="98">
        <f>IF(RES_hhdet_fec!I147=0,0,RES_hhdet_fec!I147*1000*11630/RES_hhdet_num!I143)</f>
        <v>0</v>
      </c>
      <c r="J147" s="98">
        <f>IF(RES_hhdet_fec!J147=0,0,RES_hhdet_fec!J147*1000*11630/RES_hhdet_num!J143)</f>
        <v>0</v>
      </c>
      <c r="K147" s="98">
        <f>IF(RES_hhdet_fec!K147=0,0,RES_hhdet_fec!K147*1000*11630/RES_hhdet_num!K143)</f>
        <v>0</v>
      </c>
      <c r="L147" s="98">
        <f>IF(RES_hhdet_fec!L147=0,0,RES_hhdet_fec!L147*1000*11630/RES_hhdet_num!L143)</f>
        <v>0</v>
      </c>
      <c r="M147" s="98">
        <f>IF(RES_hhdet_fec!M147=0,0,RES_hhdet_fec!M147*1000*11630/RES_hhdet_num!M143)</f>
        <v>0</v>
      </c>
      <c r="N147" s="98">
        <f>IF(RES_hhdet_fec!N147=0,0,RES_hhdet_fec!N147*1000*11630/RES_hhdet_num!N143)</f>
        <v>0</v>
      </c>
      <c r="O147" s="98">
        <f>IF(RES_hhdet_fec!O147=0,0,RES_hhdet_fec!O147*1000*11630/RES_hhdet_num!O143)</f>
        <v>0</v>
      </c>
      <c r="P147" s="98">
        <f>IF(RES_hhdet_fec!P147=0,0,RES_hhdet_fec!P147*1000*11630/RES_hhdet_num!P143)</f>
        <v>0</v>
      </c>
      <c r="Q147" s="98">
        <f>IF(RES_hhdet_fec!Q147=0,0,RES_hhdet_fec!Q147*1000*11630/RES_hhdet_num!Q143)</f>
        <v>0</v>
      </c>
      <c r="R147" s="98">
        <f>IF(RES_hhdet_fec!R147=0,0,RES_hhdet_fec!R147*1000*11630/RES_hhdet_num!R143)</f>
        <v>0</v>
      </c>
      <c r="S147" s="98">
        <f>IF(RES_hhdet_fec!S147=0,0,RES_hhdet_fec!S147*1000*11630/RES_hhdet_num!S143)</f>
        <v>0</v>
      </c>
      <c r="T147" s="98">
        <f>IF(RES_hhdet_fec!T147=0,0,RES_hhdet_fec!T147*1000*11630/RES_hhdet_num!T143)</f>
        <v>0</v>
      </c>
      <c r="U147" s="98">
        <f>IF(RES_hhdet_fec!U147=0,0,RES_hhdet_fec!U147*1000*11630/RES_hhdet_num!U143)</f>
        <v>0</v>
      </c>
      <c r="V147" s="98">
        <f>IF(RES_hhdet_fec!V147=0,0,RES_hhdet_fec!V147*1000*11630/RES_hhdet_num!V143)</f>
        <v>0</v>
      </c>
      <c r="W147" s="98">
        <f>IF(RES_hhdet_fec!W147=0,0,RES_hhdet_fec!W147*1000*11630/RES_hhdet_num!W143)</f>
        <v>0</v>
      </c>
      <c r="DA147" s="63" t="s">
        <v>2380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2389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2391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7437.0603602867241</v>
      </c>
      <c r="C161" s="117">
        <f t="shared" si="54"/>
        <v>7597.2082289893979</v>
      </c>
      <c r="D161" s="117">
        <f t="shared" si="54"/>
        <v>6818.3502396809381</v>
      </c>
      <c r="E161" s="117">
        <f t="shared" si="54"/>
        <v>7662.2481289516454</v>
      </c>
      <c r="F161" s="117">
        <f t="shared" si="54"/>
        <v>6620.9428158350956</v>
      </c>
      <c r="G161" s="117">
        <f t="shared" si="54"/>
        <v>7084.5013259964726</v>
      </c>
      <c r="H161" s="117">
        <f t="shared" si="54"/>
        <v>7425.4022878295355</v>
      </c>
      <c r="I161" s="117">
        <f t="shared" si="54"/>
        <v>6476.6694431275646</v>
      </c>
      <c r="J161" s="117">
        <f t="shared" si="54"/>
        <v>7262.5710467324652</v>
      </c>
      <c r="K161" s="117">
        <f t="shared" si="54"/>
        <v>7267.1373105081011</v>
      </c>
      <c r="L161" s="117">
        <f t="shared" si="54"/>
        <v>7663.68988168547</v>
      </c>
      <c r="M161" s="117">
        <f t="shared" si="54"/>
        <v>8348.5916551982427</v>
      </c>
      <c r="N161" s="117">
        <f t="shared" si="54"/>
        <v>7766.7497307541098</v>
      </c>
      <c r="O161" s="117">
        <f t="shared" si="54"/>
        <v>7079.0402481441588</v>
      </c>
      <c r="P161" s="117">
        <f t="shared" si="54"/>
        <v>7224.7016358654382</v>
      </c>
      <c r="Q161" s="117">
        <f t="shared" si="54"/>
        <v>6409.8885636660616</v>
      </c>
      <c r="R161" s="117">
        <f t="shared" ref="R161:V161" si="55">R162+R164+R166+R175</f>
        <v>6626.0619291871244</v>
      </c>
      <c r="S161" s="117">
        <f t="shared" si="55"/>
        <v>6947.2083508733695</v>
      </c>
      <c r="T161" s="117">
        <f t="shared" si="55"/>
        <v>6639.5727060282543</v>
      </c>
      <c r="U161" s="117">
        <f t="shared" si="55"/>
        <v>6623.7359072331628</v>
      </c>
      <c r="V161" s="117">
        <f t="shared" si="55"/>
        <v>6890.0640185067341</v>
      </c>
      <c r="W161" s="117">
        <f t="shared" ref="W161" si="56">W162+W164+W166+W175</f>
        <v>7198.6662570352673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5501.2780282650974</v>
      </c>
      <c r="C162" s="122">
        <f t="shared" si="57"/>
        <v>5731.5697731631035</v>
      </c>
      <c r="D162" s="122">
        <f t="shared" si="57"/>
        <v>4822.4639233992211</v>
      </c>
      <c r="E162" s="122">
        <f t="shared" si="57"/>
        <v>5680.8044262055855</v>
      </c>
      <c r="F162" s="122">
        <f t="shared" si="57"/>
        <v>4655.1552059657724</v>
      </c>
      <c r="G162" s="122">
        <f t="shared" si="57"/>
        <v>5059.3704574464473</v>
      </c>
      <c r="H162" s="122">
        <f t="shared" si="57"/>
        <v>5369.771235056256</v>
      </c>
      <c r="I162" s="122">
        <f t="shared" si="57"/>
        <v>4427.2165562910268</v>
      </c>
      <c r="J162" s="122">
        <f t="shared" si="57"/>
        <v>5060.6861299147868</v>
      </c>
      <c r="K162" s="122">
        <f t="shared" si="57"/>
        <v>5000.4773212709315</v>
      </c>
      <c r="L162" s="122">
        <f t="shared" si="57"/>
        <v>5360.8937683672029</v>
      </c>
      <c r="M162" s="122">
        <f t="shared" si="57"/>
        <v>5926.8101584308642</v>
      </c>
      <c r="N162" s="122">
        <f t="shared" si="57"/>
        <v>5460.6616687184314</v>
      </c>
      <c r="O162" s="122">
        <f t="shared" si="57"/>
        <v>4929.7819173613043</v>
      </c>
      <c r="P162" s="122">
        <f t="shared" si="57"/>
        <v>5100.164643191094</v>
      </c>
      <c r="Q162" s="122">
        <f t="shared" si="57"/>
        <v>4219.6257176118579</v>
      </c>
      <c r="R162" s="122">
        <f t="shared" si="57"/>
        <v>4464.0617614995335</v>
      </c>
      <c r="S162" s="122">
        <f t="shared" si="57"/>
        <v>4728.1459687955348</v>
      </c>
      <c r="T162" s="122">
        <f t="shared" si="57"/>
        <v>4453.7775879477786</v>
      </c>
      <c r="U162" s="122">
        <f t="shared" si="57"/>
        <v>4487.6461261148415</v>
      </c>
      <c r="V162" s="122">
        <f t="shared" si="57"/>
        <v>4667.1046538785795</v>
      </c>
      <c r="W162" s="122">
        <f t="shared" si="57"/>
        <v>4860.4685790079257</v>
      </c>
      <c r="DA162" s="130" t="s">
        <v>2394</v>
      </c>
    </row>
    <row r="163" spans="1:105" ht="12" customHeight="1" x14ac:dyDescent="0.25">
      <c r="A163" s="97" t="s">
        <v>53</v>
      </c>
      <c r="B163" s="33">
        <v>5501.2780282650974</v>
      </c>
      <c r="C163" s="33">
        <v>5731.5697731631035</v>
      </c>
      <c r="D163" s="33">
        <v>4822.4639233992211</v>
      </c>
      <c r="E163" s="33">
        <v>5680.8044262055855</v>
      </c>
      <c r="F163" s="33">
        <v>4655.1552059657724</v>
      </c>
      <c r="G163" s="33">
        <v>5059.3704574464473</v>
      </c>
      <c r="H163" s="33">
        <v>5369.771235056256</v>
      </c>
      <c r="I163" s="33">
        <v>4427.2165562910268</v>
      </c>
      <c r="J163" s="33">
        <v>5060.6861299147868</v>
      </c>
      <c r="K163" s="33">
        <v>5000.4773212709315</v>
      </c>
      <c r="L163" s="33">
        <v>5360.8937683672029</v>
      </c>
      <c r="M163" s="33">
        <v>5926.8101584308642</v>
      </c>
      <c r="N163" s="33">
        <v>5460.6616687184314</v>
      </c>
      <c r="O163" s="33">
        <v>4929.7819173613043</v>
      </c>
      <c r="P163" s="33">
        <v>5100.164643191094</v>
      </c>
      <c r="Q163" s="33">
        <v>4219.6257176118579</v>
      </c>
      <c r="R163" s="33">
        <v>4464.0617614995335</v>
      </c>
      <c r="S163" s="33">
        <v>4728.1459687955348</v>
      </c>
      <c r="T163" s="33">
        <v>4453.7775879477786</v>
      </c>
      <c r="U163" s="33">
        <v>4487.6461261148415</v>
      </c>
      <c r="V163" s="33">
        <v>4667.1046538785795</v>
      </c>
      <c r="W163" s="33">
        <v>4860.4685790079257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24.016668079945251</v>
      </c>
      <c r="C164" s="122">
        <f t="shared" si="58"/>
        <v>26.140480938525627</v>
      </c>
      <c r="D164" s="122">
        <f t="shared" si="58"/>
        <v>17.420801242220513</v>
      </c>
      <c r="E164" s="122">
        <f t="shared" si="58"/>
        <v>22.438205295016996</v>
      </c>
      <c r="F164" s="122">
        <f t="shared" si="58"/>
        <v>11.846106655039364</v>
      </c>
      <c r="G164" s="122">
        <f t="shared" si="58"/>
        <v>9.9270536633222726</v>
      </c>
      <c r="H164" s="122">
        <f t="shared" si="58"/>
        <v>10.861987548393545</v>
      </c>
      <c r="I164" s="122">
        <f t="shared" si="58"/>
        <v>25.279831993177311</v>
      </c>
      <c r="J164" s="122">
        <f t="shared" si="58"/>
        <v>21.619177569239415</v>
      </c>
      <c r="K164" s="122">
        <f t="shared" si="58"/>
        <v>20.961120415221501</v>
      </c>
      <c r="L164" s="122">
        <f t="shared" si="58"/>
        <v>37.802332330843903</v>
      </c>
      <c r="M164" s="122">
        <f t="shared" si="58"/>
        <v>33.689022043309663</v>
      </c>
      <c r="N164" s="122">
        <f t="shared" si="58"/>
        <v>110.44091146701373</v>
      </c>
      <c r="O164" s="122">
        <f t="shared" si="58"/>
        <v>46.05384179216442</v>
      </c>
      <c r="P164" s="122">
        <f t="shared" si="58"/>
        <v>40.998608138256685</v>
      </c>
      <c r="Q164" s="122">
        <f t="shared" si="58"/>
        <v>65.545781525043935</v>
      </c>
      <c r="R164" s="122">
        <f t="shared" si="58"/>
        <v>55.034177392171607</v>
      </c>
      <c r="S164" s="122">
        <f t="shared" si="58"/>
        <v>52.513228553341577</v>
      </c>
      <c r="T164" s="122">
        <f t="shared" si="58"/>
        <v>51.993242662668294</v>
      </c>
      <c r="U164" s="122">
        <f t="shared" si="58"/>
        <v>63.639601449128655</v>
      </c>
      <c r="V164" s="122">
        <f t="shared" si="58"/>
        <v>74.902103273132113</v>
      </c>
      <c r="W164" s="122">
        <f t="shared" si="58"/>
        <v>83.744754662990161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24.016668079945251</v>
      </c>
      <c r="C165" s="98">
        <f>IF(RES_hhdet_fec!C165=0,0,RES_hhdet_fec!C165*1000*11630/RES_hhdet_num!C161)</f>
        <v>26.140480938525627</v>
      </c>
      <c r="D165" s="98">
        <f>IF(RES_hhdet_fec!D165=0,0,RES_hhdet_fec!D165*1000*11630/RES_hhdet_num!D161)</f>
        <v>17.420801242220513</v>
      </c>
      <c r="E165" s="98">
        <f>IF(RES_hhdet_fec!E165=0,0,RES_hhdet_fec!E165*1000*11630/RES_hhdet_num!E161)</f>
        <v>22.438205295016996</v>
      </c>
      <c r="F165" s="98">
        <f>IF(RES_hhdet_fec!F165=0,0,RES_hhdet_fec!F165*1000*11630/RES_hhdet_num!F161)</f>
        <v>11.846106655039364</v>
      </c>
      <c r="G165" s="98">
        <f>IF(RES_hhdet_fec!G165=0,0,RES_hhdet_fec!G165*1000*11630/RES_hhdet_num!G161)</f>
        <v>9.9270536633222726</v>
      </c>
      <c r="H165" s="98">
        <f>IF(RES_hhdet_fec!H165=0,0,RES_hhdet_fec!H165*1000*11630/RES_hhdet_num!H161)</f>
        <v>10.861987548393545</v>
      </c>
      <c r="I165" s="98">
        <f>IF(RES_hhdet_fec!I165=0,0,RES_hhdet_fec!I165*1000*11630/RES_hhdet_num!I161)</f>
        <v>25.279831993177311</v>
      </c>
      <c r="J165" s="98">
        <f>IF(RES_hhdet_fec!J165=0,0,RES_hhdet_fec!J165*1000*11630/RES_hhdet_num!J161)</f>
        <v>21.619177569239415</v>
      </c>
      <c r="K165" s="98">
        <f>IF(RES_hhdet_fec!K165=0,0,RES_hhdet_fec!K165*1000*11630/RES_hhdet_num!K161)</f>
        <v>20.961120415221501</v>
      </c>
      <c r="L165" s="98">
        <f>IF(RES_hhdet_fec!L165=0,0,RES_hhdet_fec!L165*1000*11630/RES_hhdet_num!L161)</f>
        <v>37.802332330843903</v>
      </c>
      <c r="M165" s="98">
        <f>IF(RES_hhdet_fec!M165=0,0,RES_hhdet_fec!M165*1000*11630/RES_hhdet_num!M161)</f>
        <v>33.689022043309663</v>
      </c>
      <c r="N165" s="98">
        <f>IF(RES_hhdet_fec!N165=0,0,RES_hhdet_fec!N165*1000*11630/RES_hhdet_num!N161)</f>
        <v>110.44091146701373</v>
      </c>
      <c r="O165" s="98">
        <f>IF(RES_hhdet_fec!O165=0,0,RES_hhdet_fec!O165*1000*11630/RES_hhdet_num!O161)</f>
        <v>46.05384179216442</v>
      </c>
      <c r="P165" s="98">
        <f>IF(RES_hhdet_fec!P165=0,0,RES_hhdet_fec!P165*1000*11630/RES_hhdet_num!P161)</f>
        <v>40.998608138256685</v>
      </c>
      <c r="Q165" s="98">
        <f>IF(RES_hhdet_fec!Q165=0,0,RES_hhdet_fec!Q165*1000*11630/RES_hhdet_num!Q161)</f>
        <v>65.545781525043935</v>
      </c>
      <c r="R165" s="98">
        <f>IF(RES_hhdet_fec!R165=0,0,RES_hhdet_fec!R165*1000*11630/RES_hhdet_num!R161)</f>
        <v>55.034177392171607</v>
      </c>
      <c r="S165" s="98">
        <f>IF(RES_hhdet_fec!S165=0,0,RES_hhdet_fec!S165*1000*11630/RES_hhdet_num!S161)</f>
        <v>52.513228553341577</v>
      </c>
      <c r="T165" s="98">
        <f>IF(RES_hhdet_fec!T165=0,0,RES_hhdet_fec!T165*1000*11630/RES_hhdet_num!T161)</f>
        <v>51.993242662668294</v>
      </c>
      <c r="U165" s="98">
        <f>IF(RES_hhdet_fec!U165=0,0,RES_hhdet_fec!U165*1000*11630/RES_hhdet_num!U161)</f>
        <v>63.639601449128655</v>
      </c>
      <c r="V165" s="98">
        <f>IF(RES_hhdet_fec!V165=0,0,RES_hhdet_fec!V165*1000*11630/RES_hhdet_num!V161)</f>
        <v>74.902103273132113</v>
      </c>
      <c r="W165" s="98">
        <f>IF(RES_hhdet_fec!W165=0,0,RES_hhdet_fec!W165*1000*11630/RES_hhdet_num!W161)</f>
        <v>83.744754662990161</v>
      </c>
      <c r="DA165" s="63" t="s">
        <v>2397</v>
      </c>
    </row>
    <row r="166" spans="1:105" ht="12" customHeight="1" x14ac:dyDescent="0.25">
      <c r="A166" s="121" t="s">
        <v>55</v>
      </c>
      <c r="B166" s="122">
        <v>1277.0529748867498</v>
      </c>
      <c r="C166" s="122">
        <v>1191.9501965803779</v>
      </c>
      <c r="D166" s="122">
        <v>1340.648376664552</v>
      </c>
      <c r="E166" s="122">
        <v>1299.9875601055833</v>
      </c>
      <c r="F166" s="122">
        <v>1260.651792158081</v>
      </c>
      <c r="G166" s="122">
        <v>1320.4319965703778</v>
      </c>
      <c r="H166" s="122">
        <v>1339.4906394558368</v>
      </c>
      <c r="I166" s="122">
        <v>1309.0847340665384</v>
      </c>
      <c r="J166" s="122">
        <v>1457.6248958631779</v>
      </c>
      <c r="K166" s="122">
        <v>1507.8032187644276</v>
      </c>
      <c r="L166" s="122">
        <v>1544.851559035003</v>
      </c>
      <c r="M166" s="122">
        <v>1608.7556341854074</v>
      </c>
      <c r="N166" s="122">
        <v>1475.0140008224973</v>
      </c>
      <c r="O166" s="122">
        <v>1412.3310926241777</v>
      </c>
      <c r="P166" s="122">
        <v>1407.7946452838185</v>
      </c>
      <c r="Q166" s="122">
        <v>1363.6741407154038</v>
      </c>
      <c r="R166" s="122">
        <v>1369.572757229633</v>
      </c>
      <c r="S166" s="122">
        <v>1419.2128896505353</v>
      </c>
      <c r="T166" s="122">
        <v>1408.1898864827385</v>
      </c>
      <c r="U166" s="122">
        <v>1367.3963342390866</v>
      </c>
      <c r="V166" s="122">
        <v>1415.7340417208602</v>
      </c>
      <c r="W166" s="122">
        <v>1486.07759793127</v>
      </c>
      <c r="DA166" s="130" t="s">
        <v>2398</v>
      </c>
    </row>
    <row r="167" spans="1:105" ht="12" customHeight="1" x14ac:dyDescent="0.25">
      <c r="A167" s="97" t="s">
        <v>124</v>
      </c>
      <c r="B167" s="98">
        <v>1400.5103369011499</v>
      </c>
      <c r="C167" s="98">
        <v>1453.1739815044787</v>
      </c>
      <c r="D167" s="98">
        <v>1382.5990035512609</v>
      </c>
      <c r="E167" s="98">
        <v>1428.7547774841994</v>
      </c>
      <c r="F167" s="98">
        <v>1447.7752047458778</v>
      </c>
      <c r="G167" s="98">
        <v>1472.6488013095341</v>
      </c>
      <c r="H167" s="98">
        <v>1497.7852030120828</v>
      </c>
      <c r="I167" s="98">
        <v>1524.7240419720204</v>
      </c>
      <c r="J167" s="98">
        <v>1595.2083899992101</v>
      </c>
      <c r="K167" s="98">
        <v>1671.127605638706</v>
      </c>
      <c r="L167" s="98">
        <v>1723.0978800399776</v>
      </c>
      <c r="M167" s="98">
        <v>1786.8671234461763</v>
      </c>
      <c r="N167" s="98">
        <v>1700.127837560706</v>
      </c>
      <c r="O167" s="98">
        <v>1601.5842457041811</v>
      </c>
      <c r="P167" s="98">
        <v>1610.3567117999098</v>
      </c>
      <c r="Q167" s="98">
        <v>1603.3345789909404</v>
      </c>
      <c r="R167" s="98">
        <v>1477.5306096971749</v>
      </c>
      <c r="S167" s="98">
        <v>1498.4712076516739</v>
      </c>
      <c r="T167" s="98">
        <v>1490.1151085215315</v>
      </c>
      <c r="U167" s="98">
        <v>1385.0757251904874</v>
      </c>
      <c r="V167" s="98">
        <v>1449.2670922761799</v>
      </c>
      <c r="W167" s="98">
        <v>1486.8090464395993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1180.9180170568325</v>
      </c>
      <c r="M168" s="98">
        <v>1227.0150581802543</v>
      </c>
      <c r="N168" s="98">
        <v>1164.5330518519609</v>
      </c>
      <c r="O168" s="98">
        <v>1127.5895212952792</v>
      </c>
      <c r="P168" s="98">
        <v>1154.9556886620583</v>
      </c>
      <c r="Q168" s="98">
        <v>1139.4023701085546</v>
      </c>
      <c r="R168" s="98">
        <v>1080.5941962309807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580.87345901960157</v>
      </c>
      <c r="M169" s="101">
        <v>593.19672940166504</v>
      </c>
      <c r="N169" s="101">
        <v>536.50337727161798</v>
      </c>
      <c r="O169" s="101">
        <v>536.2823183028504</v>
      </c>
      <c r="P169" s="101">
        <v>561.20225767823831</v>
      </c>
      <c r="Q169" s="101">
        <v>516.14291940906799</v>
      </c>
      <c r="R169" s="101">
        <v>513.56744374595496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600.04455803723101</v>
      </c>
      <c r="M170" s="104">
        <v>633.81832877858938</v>
      </c>
      <c r="N170" s="104">
        <v>628.02967458034288</v>
      </c>
      <c r="O170" s="104">
        <v>591.30720299242842</v>
      </c>
      <c r="P170" s="104">
        <v>593.75343098382007</v>
      </c>
      <c r="Q170" s="104">
        <v>623.25945069948648</v>
      </c>
      <c r="R170" s="104">
        <v>567.0267524850259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1276.1513065570578</v>
      </c>
      <c r="C171" s="101">
        <v>1190.0968792505239</v>
      </c>
      <c r="D171" s="101">
        <v>1340.3649837637322</v>
      </c>
      <c r="E171" s="101">
        <v>1299.1405751991028</v>
      </c>
      <c r="F171" s="101">
        <v>1259.4607463077157</v>
      </c>
      <c r="G171" s="101">
        <v>1319.4959645237761</v>
      </c>
      <c r="H171" s="101">
        <v>1338.5559056092388</v>
      </c>
      <c r="I171" s="101">
        <v>1307.9020761221325</v>
      </c>
      <c r="J171" s="101">
        <v>1456.9350722384349</v>
      </c>
      <c r="K171" s="101">
        <v>1507.028742911137</v>
      </c>
      <c r="L171" s="101">
        <v>1569.1771311095292</v>
      </c>
      <c r="M171" s="101">
        <v>1638.7060564235815</v>
      </c>
      <c r="N171" s="101">
        <v>1505.4296072006734</v>
      </c>
      <c r="O171" s="101">
        <v>1445.7403665313925</v>
      </c>
      <c r="P171" s="101">
        <v>1442.4559951377471</v>
      </c>
      <c r="Q171" s="101">
        <v>1398.6565823575595</v>
      </c>
      <c r="R171" s="101">
        <v>1404.6477819157114</v>
      </c>
      <c r="S171" s="101">
        <v>1454.2583882947483</v>
      </c>
      <c r="T171" s="101">
        <v>1442.5823804922222</v>
      </c>
      <c r="U171" s="101">
        <v>1400.8767675409713</v>
      </c>
      <c r="V171" s="101">
        <v>1448.1472016674873</v>
      </c>
      <c r="W171" s="101">
        <v>1518.4506795471304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1135.4544116202987</v>
      </c>
      <c r="M172" s="104">
        <v>1182.9307032445397</v>
      </c>
      <c r="N172" s="104">
        <v>1079.214519070571</v>
      </c>
      <c r="O172" s="104">
        <v>1050.9244024274617</v>
      </c>
      <c r="P172" s="104">
        <v>1060.1790873343268</v>
      </c>
      <c r="Q172" s="104">
        <v>1022.3771292396985</v>
      </c>
      <c r="R172" s="104">
        <v>1051.1034044793842</v>
      </c>
      <c r="S172" s="104">
        <v>1109.2349898116231</v>
      </c>
      <c r="T172" s="104">
        <v>1090.7561512609668</v>
      </c>
      <c r="U172" s="104">
        <v>1072.5421800424456</v>
      </c>
      <c r="V172" s="104">
        <v>1126.8475405519671</v>
      </c>
      <c r="W172" s="104">
        <v>1196.3733202400595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536.15315991923819</v>
      </c>
      <c r="M173" s="98">
        <v>544.44959026140225</v>
      </c>
      <c r="N173" s="98">
        <v>469.59546286116586</v>
      </c>
      <c r="O173" s="98">
        <v>471.07903104760231</v>
      </c>
      <c r="P173" s="98">
        <v>484.26349744370498</v>
      </c>
      <c r="Q173" s="98">
        <v>434.83575275027061</v>
      </c>
      <c r="R173" s="98">
        <v>468.7160826278319</v>
      </c>
      <c r="S173" s="98">
        <v>512.21403945735301</v>
      </c>
      <c r="T173" s="98">
        <v>463.5016922514601</v>
      </c>
      <c r="U173" s="98">
        <v>445.76526396628361</v>
      </c>
      <c r="V173" s="98">
        <v>469.6748046220111</v>
      </c>
      <c r="W173" s="98">
        <v>498.34446620543719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599.30125170106089</v>
      </c>
      <c r="M174" s="33">
        <v>638.48111298313734</v>
      </c>
      <c r="N174" s="33">
        <v>609.61905620940524</v>
      </c>
      <c r="O174" s="33">
        <v>579.84537137985944</v>
      </c>
      <c r="P174" s="33">
        <v>575.91558989062196</v>
      </c>
      <c r="Q174" s="33">
        <v>587.54137648942788</v>
      </c>
      <c r="R174" s="33">
        <v>582.38732185155231</v>
      </c>
      <c r="S174" s="33">
        <v>597.0209503542701</v>
      </c>
      <c r="T174" s="33">
        <v>627.25445900950683</v>
      </c>
      <c r="U174" s="33">
        <v>626.77691607616168</v>
      </c>
      <c r="V174" s="33">
        <v>657.17273592995582</v>
      </c>
      <c r="W174" s="33">
        <v>698.02885403462244</v>
      </c>
      <c r="DA174" s="60" t="s">
        <v>2406</v>
      </c>
    </row>
    <row r="175" spans="1:105" ht="12" customHeight="1" x14ac:dyDescent="0.25">
      <c r="A175" s="121" t="s">
        <v>54</v>
      </c>
      <c r="B175" s="122">
        <v>634.71268905493048</v>
      </c>
      <c r="C175" s="122">
        <v>647.54777830739033</v>
      </c>
      <c r="D175" s="122">
        <v>637.81713837494499</v>
      </c>
      <c r="E175" s="122">
        <v>659.01793734545981</v>
      </c>
      <c r="F175" s="122">
        <v>693.28971105620383</v>
      </c>
      <c r="G175" s="122">
        <v>694.77181831632515</v>
      </c>
      <c r="H175" s="122">
        <v>705.27842576904936</v>
      </c>
      <c r="I175" s="122">
        <v>715.08832077682223</v>
      </c>
      <c r="J175" s="122">
        <v>722.64084338526106</v>
      </c>
      <c r="K175" s="122">
        <v>737.89565005752013</v>
      </c>
      <c r="L175" s="122">
        <v>720.14222195242064</v>
      </c>
      <c r="M175" s="122">
        <v>779.33684053866068</v>
      </c>
      <c r="N175" s="122">
        <v>720.63314974616753</v>
      </c>
      <c r="O175" s="122">
        <v>690.87339636651268</v>
      </c>
      <c r="P175" s="122">
        <v>675.7437392522686</v>
      </c>
      <c r="Q175" s="122">
        <v>761.04292381375569</v>
      </c>
      <c r="R175" s="122">
        <v>737.3932330657866</v>
      </c>
      <c r="S175" s="122">
        <v>747.33626387395725</v>
      </c>
      <c r="T175" s="122">
        <v>725.61198893506901</v>
      </c>
      <c r="U175" s="122">
        <v>705.05384543010689</v>
      </c>
      <c r="V175" s="122">
        <v>732.32321963416257</v>
      </c>
      <c r="W175" s="122">
        <v>768.37532543308089</v>
      </c>
      <c r="DA175" s="130" t="s">
        <v>2407</v>
      </c>
    </row>
    <row r="176" spans="1:105" ht="12" customHeight="1" x14ac:dyDescent="0.25">
      <c r="A176" s="97" t="s">
        <v>50</v>
      </c>
      <c r="B176" s="98">
        <v>752.09401273987748</v>
      </c>
      <c r="C176" s="98">
        <v>803.04661920416856</v>
      </c>
      <c r="D176" s="98">
        <v>771.52912916473474</v>
      </c>
      <c r="E176" s="98">
        <v>887.7629207374265</v>
      </c>
      <c r="F176" s="98">
        <v>914.33377180757623</v>
      </c>
      <c r="G176" s="98">
        <v>897.68073168235526</v>
      </c>
      <c r="H176" s="98">
        <v>946.19224183354606</v>
      </c>
      <c r="I176" s="98">
        <v>892.77193362360651</v>
      </c>
      <c r="J176" s="98">
        <v>826.97928068026965</v>
      </c>
      <c r="K176" s="98">
        <v>923.13245792863211</v>
      </c>
      <c r="L176" s="98">
        <v>804.76339116259658</v>
      </c>
      <c r="M176" s="98">
        <v>1005.879087820882</v>
      </c>
      <c r="N176" s="98">
        <v>906.40133564677035</v>
      </c>
      <c r="O176" s="98">
        <v>857.92729865906244</v>
      </c>
      <c r="P176" s="98">
        <v>791.9510759668874</v>
      </c>
      <c r="Q176" s="98">
        <v>1134.4213305921205</v>
      </c>
      <c r="R176" s="98">
        <v>949.23562863409711</v>
      </c>
      <c r="S176" s="98">
        <v>928.60929432303021</v>
      </c>
      <c r="T176" s="98">
        <v>942.72862970048823</v>
      </c>
      <c r="U176" s="98">
        <v>905.52422988817784</v>
      </c>
      <c r="V176" s="98">
        <v>986.25364831587979</v>
      </c>
      <c r="W176" s="98">
        <v>1028.1860205051767</v>
      </c>
      <c r="DA176" s="63" t="s">
        <v>2408</v>
      </c>
    </row>
    <row r="177" spans="1:105" ht="12" customHeight="1" x14ac:dyDescent="0.25">
      <c r="A177" s="109" t="s">
        <v>120</v>
      </c>
      <c r="B177" s="33">
        <v>626.3014487469336</v>
      </c>
      <c r="C177" s="33">
        <v>635.24813046002134</v>
      </c>
      <c r="D177" s="33">
        <v>624.45606103380089</v>
      </c>
      <c r="E177" s="33">
        <v>633.40490746948467</v>
      </c>
      <c r="F177" s="33">
        <v>665.62615592110797</v>
      </c>
      <c r="G177" s="33">
        <v>667.55391516615282</v>
      </c>
      <c r="H177" s="33">
        <v>671.79012755651922</v>
      </c>
      <c r="I177" s="33">
        <v>691.18999918281838</v>
      </c>
      <c r="J177" s="33">
        <v>708.38233467711939</v>
      </c>
      <c r="K177" s="33">
        <v>711.81491441127173</v>
      </c>
      <c r="L177" s="33">
        <v>708.10162437160261</v>
      </c>
      <c r="M177" s="33">
        <v>745.54968061789111</v>
      </c>
      <c r="N177" s="33">
        <v>692.92138921946434</v>
      </c>
      <c r="O177" s="33">
        <v>665.07994731218173</v>
      </c>
      <c r="P177" s="33">
        <v>657.59099148897974</v>
      </c>
      <c r="Q177" s="33">
        <v>703.57881505676005</v>
      </c>
      <c r="R177" s="33">
        <v>706.36161366294448</v>
      </c>
      <c r="S177" s="33">
        <v>723.78440142831971</v>
      </c>
      <c r="T177" s="33">
        <v>701.08397970385033</v>
      </c>
      <c r="U177" s="33">
        <v>684.38054775625244</v>
      </c>
      <c r="V177" s="33">
        <v>707.70859086232088</v>
      </c>
      <c r="W177" s="33">
        <v>743.1571425417709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4203.9770389060041</v>
      </c>
      <c r="C3" s="117">
        <f t="shared" si="0"/>
        <v>3081.7997980784676</v>
      </c>
      <c r="D3" s="117">
        <f t="shared" si="0"/>
        <v>4890.2360081988209</v>
      </c>
      <c r="E3" s="117">
        <f t="shared" si="0"/>
        <v>5564.7068097254505</v>
      </c>
      <c r="F3" s="117">
        <f t="shared" si="0"/>
        <v>4443.5483734107083</v>
      </c>
      <c r="G3" s="117">
        <f t="shared" si="0"/>
        <v>4199.8057721944906</v>
      </c>
      <c r="H3" s="117">
        <f t="shared" si="0"/>
        <v>4653.4819311885976</v>
      </c>
      <c r="I3" s="117">
        <f t="shared" si="0"/>
        <v>4416.3119716599595</v>
      </c>
      <c r="J3" s="117">
        <f t="shared" si="0"/>
        <v>4586.9195888036365</v>
      </c>
      <c r="K3" s="117">
        <f t="shared" si="0"/>
        <v>3786.5147768378738</v>
      </c>
      <c r="L3" s="117">
        <f t="shared" si="0"/>
        <v>4857.8309915979753</v>
      </c>
      <c r="M3" s="117">
        <f t="shared" si="0"/>
        <v>5748.5474267618902</v>
      </c>
      <c r="N3" s="117">
        <f t="shared" si="0"/>
        <v>5639.7405984631077</v>
      </c>
      <c r="O3" s="117">
        <f t="shared" si="0"/>
        <v>4982.6538865066823</v>
      </c>
      <c r="P3" s="117">
        <f t="shared" si="0"/>
        <v>4163.5865678453929</v>
      </c>
      <c r="Q3" s="117">
        <f t="shared" si="0"/>
        <v>4373.312142931929</v>
      </c>
      <c r="R3" s="117">
        <f t="shared" ref="R3:V3" si="1">R4+R7+R9+R19</f>
        <v>4811.5993717166166</v>
      </c>
      <c r="S3" s="117">
        <f t="shared" si="1"/>
        <v>5187.8022116497114</v>
      </c>
      <c r="T3" s="117">
        <f t="shared" si="1"/>
        <v>4512.8429725585174</v>
      </c>
      <c r="U3" s="117">
        <f t="shared" si="1"/>
        <v>4415.4040142115591</v>
      </c>
      <c r="V3" s="117">
        <f t="shared" si="1"/>
        <v>4518.4738552625931</v>
      </c>
      <c r="W3" s="117">
        <f t="shared" ref="W3" si="2">W4+W7+W9+W19</f>
        <v>5875.3976486041902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3023.6052645010759</v>
      </c>
      <c r="C4" s="122">
        <f t="shared" si="3"/>
        <v>1977.6000685439724</v>
      </c>
      <c r="D4" s="122">
        <f t="shared" si="3"/>
        <v>3653.2609713044449</v>
      </c>
      <c r="E4" s="122">
        <f t="shared" si="3"/>
        <v>4315.2386782849362</v>
      </c>
      <c r="F4" s="122">
        <f t="shared" si="3"/>
        <v>3225.8970084817611</v>
      </c>
      <c r="G4" s="122">
        <f t="shared" si="3"/>
        <v>2951.5244734381399</v>
      </c>
      <c r="H4" s="122">
        <f t="shared" si="3"/>
        <v>3351.380045968855</v>
      </c>
      <c r="I4" s="122">
        <f t="shared" si="3"/>
        <v>3083.5040683695224</v>
      </c>
      <c r="J4" s="122">
        <f t="shared" si="3"/>
        <v>3175.052044393406</v>
      </c>
      <c r="K4" s="122">
        <f t="shared" si="3"/>
        <v>2387.1022636814032</v>
      </c>
      <c r="L4" s="122">
        <f t="shared" si="3"/>
        <v>3368.0263065739277</v>
      </c>
      <c r="M4" s="122">
        <f t="shared" si="3"/>
        <v>4173.621889795475</v>
      </c>
      <c r="N4" s="122">
        <f t="shared" si="3"/>
        <v>4083.0836525774271</v>
      </c>
      <c r="O4" s="122">
        <f t="shared" si="3"/>
        <v>3542.547421062608</v>
      </c>
      <c r="P4" s="122">
        <f t="shared" si="3"/>
        <v>2753.2708046362559</v>
      </c>
      <c r="Q4" s="122">
        <f t="shared" si="3"/>
        <v>2906.0470767522979</v>
      </c>
      <c r="R4" s="122">
        <f t="shared" ref="R4:V4" si="4">SUM(R5:R6)</f>
        <v>3299.2998990510937</v>
      </c>
      <c r="S4" s="122">
        <f t="shared" si="4"/>
        <v>3585.9414171697854</v>
      </c>
      <c r="T4" s="122">
        <f t="shared" si="4"/>
        <v>2935.2128310006906</v>
      </c>
      <c r="U4" s="122">
        <f t="shared" si="4"/>
        <v>2852.6525752300022</v>
      </c>
      <c r="V4" s="122">
        <f t="shared" si="4"/>
        <v>2878.8717838709999</v>
      </c>
      <c r="W4" s="122">
        <f t="shared" ref="W4" si="5">SUM(W5:W6)</f>
        <v>4093.2037402868737</v>
      </c>
      <c r="DA4" s="130" t="s">
        <v>2412</v>
      </c>
    </row>
    <row r="5" spans="1:105" ht="12" customHeight="1" x14ac:dyDescent="0.25">
      <c r="A5" s="97" t="s">
        <v>51</v>
      </c>
      <c r="B5" s="98">
        <v>2995.8542006025427</v>
      </c>
      <c r="C5" s="98">
        <v>1959.8548997493392</v>
      </c>
      <c r="D5" s="98">
        <v>3620.6666042548495</v>
      </c>
      <c r="E5" s="98">
        <v>4277.2489122279039</v>
      </c>
      <c r="F5" s="98">
        <v>3197.8600717728464</v>
      </c>
      <c r="G5" s="98">
        <v>2926.3309142693856</v>
      </c>
      <c r="H5" s="98">
        <v>3323.0387915199817</v>
      </c>
      <c r="I5" s="98">
        <v>3057.933611221561</v>
      </c>
      <c r="J5" s="98">
        <v>3148.8375613362605</v>
      </c>
      <c r="K5" s="98">
        <v>2367.6222557479596</v>
      </c>
      <c r="L5" s="98">
        <v>3340.5938396032457</v>
      </c>
      <c r="M5" s="98">
        <v>4139.7596015638419</v>
      </c>
      <c r="N5" s="98">
        <v>4050.9021952841754</v>
      </c>
      <c r="O5" s="98">
        <v>3514.5694016551979</v>
      </c>
      <c r="P5" s="98">
        <v>2731.8212798964719</v>
      </c>
      <c r="Q5" s="98">
        <v>2883.4703012807258</v>
      </c>
      <c r="R5" s="98">
        <v>3273.8497352678614</v>
      </c>
      <c r="S5" s="98">
        <v>3558.2465860838297</v>
      </c>
      <c r="T5" s="98">
        <v>2912.6721097002492</v>
      </c>
      <c r="U5" s="98">
        <v>2830.8448446950501</v>
      </c>
      <c r="V5" s="98">
        <v>2856.7751670115122</v>
      </c>
      <c r="W5" s="98">
        <v>4061.690163360835</v>
      </c>
      <c r="DA5" s="63" t="s">
        <v>2413</v>
      </c>
    </row>
    <row r="6" spans="1:105" ht="12" customHeight="1" x14ac:dyDescent="0.25">
      <c r="A6" s="97" t="s">
        <v>53</v>
      </c>
      <c r="B6" s="98">
        <v>27.751063898533264</v>
      </c>
      <c r="C6" s="98">
        <v>17.745168794633127</v>
      </c>
      <c r="D6" s="98">
        <v>32.594367049595292</v>
      </c>
      <c r="E6" s="98">
        <v>37.989766057032462</v>
      </c>
      <c r="F6" s="98">
        <v>28.036936708914716</v>
      </c>
      <c r="G6" s="98">
        <v>25.193559168754128</v>
      </c>
      <c r="H6" s="98">
        <v>28.341254448873137</v>
      </c>
      <c r="I6" s="98">
        <v>25.570457147961534</v>
      </c>
      <c r="J6" s="98">
        <v>26.214483057145578</v>
      </c>
      <c r="K6" s="98">
        <v>19.480007933443808</v>
      </c>
      <c r="L6" s="98">
        <v>27.432466970682164</v>
      </c>
      <c r="M6" s="98">
        <v>33.862288231633364</v>
      </c>
      <c r="N6" s="98">
        <v>32.181457293251754</v>
      </c>
      <c r="O6" s="98">
        <v>27.978019407410052</v>
      </c>
      <c r="P6" s="98">
        <v>21.44952473978412</v>
      </c>
      <c r="Q6" s="98">
        <v>22.576775471572276</v>
      </c>
      <c r="R6" s="98">
        <v>25.450163783232281</v>
      </c>
      <c r="S6" s="98">
        <v>27.694831085955702</v>
      </c>
      <c r="T6" s="98">
        <v>22.540721300441408</v>
      </c>
      <c r="U6" s="98">
        <v>21.80773053495184</v>
      </c>
      <c r="V6" s="98">
        <v>22.096616859487625</v>
      </c>
      <c r="W6" s="98">
        <v>31.513576926038876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7.8188167525062546</v>
      </c>
      <c r="C7" s="122">
        <f t="shared" si="6"/>
        <v>10.206339592780616</v>
      </c>
      <c r="D7" s="122">
        <f t="shared" si="6"/>
        <v>8.5382341594415454</v>
      </c>
      <c r="E7" s="122">
        <f t="shared" si="6"/>
        <v>14.061643137882358</v>
      </c>
      <c r="F7" s="122">
        <f t="shared" si="6"/>
        <v>9.7497689012444368</v>
      </c>
      <c r="G7" s="122">
        <f t="shared" si="6"/>
        <v>12.267533400148055</v>
      </c>
      <c r="H7" s="122">
        <f t="shared" si="6"/>
        <v>20.873818905330605</v>
      </c>
      <c r="I7" s="122">
        <f t="shared" si="6"/>
        <v>48.926861440588269</v>
      </c>
      <c r="J7" s="122">
        <f t="shared" si="6"/>
        <v>32.900416945866752</v>
      </c>
      <c r="K7" s="122">
        <f t="shared" si="6"/>
        <v>26.201610578539459</v>
      </c>
      <c r="L7" s="122">
        <f t="shared" si="6"/>
        <v>40.236673619101822</v>
      </c>
      <c r="M7" s="122">
        <f t="shared" si="6"/>
        <v>34.919350289665822</v>
      </c>
      <c r="N7" s="122">
        <f t="shared" si="6"/>
        <v>117.97121747922058</v>
      </c>
      <c r="O7" s="122">
        <f t="shared" si="6"/>
        <v>58.128212157854669</v>
      </c>
      <c r="P7" s="122">
        <f t="shared" si="6"/>
        <v>55.336981925579998</v>
      </c>
      <c r="Q7" s="122">
        <f t="shared" si="6"/>
        <v>93.458069967674845</v>
      </c>
      <c r="R7" s="122">
        <f t="shared" si="6"/>
        <v>99.042450346923246</v>
      </c>
      <c r="S7" s="122">
        <f t="shared" si="6"/>
        <v>113.30844159138096</v>
      </c>
      <c r="T7" s="122">
        <f t="shared" si="6"/>
        <v>104.00927369469811</v>
      </c>
      <c r="U7" s="122">
        <f t="shared" si="6"/>
        <v>102.88019833996245</v>
      </c>
      <c r="V7" s="122">
        <f t="shared" si="6"/>
        <v>103.98953481384041</v>
      </c>
      <c r="W7" s="122">
        <f t="shared" si="6"/>
        <v>116.33255761501418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7.8188167525062546</v>
      </c>
      <c r="C8" s="98">
        <f>IF(RES_hhdet_tes!C8=0,0,RES_hhdet_tes!C8*1000*11630/RES_hhdet_num!C3)</f>
        <v>10.206339592780616</v>
      </c>
      <c r="D8" s="98">
        <f>IF(RES_hhdet_tes!D8=0,0,RES_hhdet_tes!D8*1000*11630/RES_hhdet_num!D3)</f>
        <v>8.5382341594415454</v>
      </c>
      <c r="E8" s="98">
        <f>IF(RES_hhdet_tes!E8=0,0,RES_hhdet_tes!E8*1000*11630/RES_hhdet_num!E3)</f>
        <v>14.061643137882358</v>
      </c>
      <c r="F8" s="98">
        <f>IF(RES_hhdet_tes!F8=0,0,RES_hhdet_tes!F8*1000*11630/RES_hhdet_num!F3)</f>
        <v>9.7497689012444368</v>
      </c>
      <c r="G8" s="98">
        <f>IF(RES_hhdet_tes!G8=0,0,RES_hhdet_tes!G8*1000*11630/RES_hhdet_num!G3)</f>
        <v>12.267533400148055</v>
      </c>
      <c r="H8" s="98">
        <f>IF(RES_hhdet_tes!H8=0,0,RES_hhdet_tes!H8*1000*11630/RES_hhdet_num!H3)</f>
        <v>20.873818905330605</v>
      </c>
      <c r="I8" s="98">
        <f>IF(RES_hhdet_tes!I8=0,0,RES_hhdet_tes!I8*1000*11630/RES_hhdet_num!I3)</f>
        <v>48.926861440588269</v>
      </c>
      <c r="J8" s="98">
        <f>IF(RES_hhdet_tes!J8=0,0,RES_hhdet_tes!J8*1000*11630/RES_hhdet_num!J3)</f>
        <v>32.900416945866752</v>
      </c>
      <c r="K8" s="98">
        <f>IF(RES_hhdet_tes!K8=0,0,RES_hhdet_tes!K8*1000*11630/RES_hhdet_num!K3)</f>
        <v>26.201610578539459</v>
      </c>
      <c r="L8" s="98">
        <f>IF(RES_hhdet_tes!L8=0,0,RES_hhdet_tes!L8*1000*11630/RES_hhdet_num!L3)</f>
        <v>40.236673619101822</v>
      </c>
      <c r="M8" s="98">
        <f>IF(RES_hhdet_tes!M8=0,0,RES_hhdet_tes!M8*1000*11630/RES_hhdet_num!M3)</f>
        <v>34.919350289665822</v>
      </c>
      <c r="N8" s="98">
        <f>IF(RES_hhdet_tes!N8=0,0,RES_hhdet_tes!N8*1000*11630/RES_hhdet_num!N3)</f>
        <v>117.97121747922058</v>
      </c>
      <c r="O8" s="98">
        <f>IF(RES_hhdet_tes!O8=0,0,RES_hhdet_tes!O8*1000*11630/RES_hhdet_num!O3)</f>
        <v>58.128212157854669</v>
      </c>
      <c r="P8" s="98">
        <f>IF(RES_hhdet_tes!P8=0,0,RES_hhdet_tes!P8*1000*11630/RES_hhdet_num!P3)</f>
        <v>55.336981925579998</v>
      </c>
      <c r="Q8" s="98">
        <f>IF(RES_hhdet_tes!Q8=0,0,RES_hhdet_tes!Q8*1000*11630/RES_hhdet_num!Q3)</f>
        <v>93.458069967674845</v>
      </c>
      <c r="R8" s="98">
        <f>IF(RES_hhdet_tes!R8=0,0,RES_hhdet_tes!R8*1000*11630/RES_hhdet_num!R3)</f>
        <v>99.042450346923246</v>
      </c>
      <c r="S8" s="98">
        <f>IF(RES_hhdet_tes!S8=0,0,RES_hhdet_tes!S8*1000*11630/RES_hhdet_num!S3)</f>
        <v>113.30844159138096</v>
      </c>
      <c r="T8" s="98">
        <f>IF(RES_hhdet_tes!T8=0,0,RES_hhdet_tes!T8*1000*11630/RES_hhdet_num!T3)</f>
        <v>104.00927369469811</v>
      </c>
      <c r="U8" s="98">
        <f>IF(RES_hhdet_tes!U8=0,0,RES_hhdet_tes!U8*1000*11630/RES_hhdet_num!U3)</f>
        <v>102.88019833996245</v>
      </c>
      <c r="V8" s="98">
        <f>IF(RES_hhdet_tes!V8=0,0,RES_hhdet_tes!V8*1000*11630/RES_hhdet_num!V3)</f>
        <v>103.98953481384041</v>
      </c>
      <c r="W8" s="98">
        <f>IF(RES_hhdet_tes!W8=0,0,RES_hhdet_tes!W8*1000*11630/RES_hhdet_num!W3)</f>
        <v>116.33255761501418</v>
      </c>
      <c r="DA8" s="63" t="s">
        <v>2416</v>
      </c>
    </row>
    <row r="9" spans="1:105" ht="12" customHeight="1" x14ac:dyDescent="0.25">
      <c r="A9" s="121" t="s">
        <v>55</v>
      </c>
      <c r="B9" s="122">
        <v>707.31034443427234</v>
      </c>
      <c r="C9" s="122">
        <v>660.34131436577684</v>
      </c>
      <c r="D9" s="122">
        <v>747.64230950800777</v>
      </c>
      <c r="E9" s="122">
        <v>729.19896110358923</v>
      </c>
      <c r="F9" s="122">
        <v>708.25966119053305</v>
      </c>
      <c r="G9" s="122">
        <v>749.06125828291454</v>
      </c>
      <c r="H9" s="122">
        <v>771.69282065846835</v>
      </c>
      <c r="I9" s="122">
        <v>761.17789747506515</v>
      </c>
      <c r="J9" s="122">
        <v>850.21639731540984</v>
      </c>
      <c r="K9" s="122">
        <v>870.99260358807442</v>
      </c>
      <c r="L9" s="122">
        <v>920.06305509762728</v>
      </c>
      <c r="M9" s="122">
        <v>973.77393456582229</v>
      </c>
      <c r="N9" s="122">
        <v>902.59410229634534</v>
      </c>
      <c r="O9" s="122">
        <v>866.78418128482372</v>
      </c>
      <c r="P9" s="122">
        <v>854.83872214036376</v>
      </c>
      <c r="Q9" s="122">
        <v>852.12652787798788</v>
      </c>
      <c r="R9" s="122">
        <v>873.66953183089356</v>
      </c>
      <c r="S9" s="122">
        <v>922.15040220560229</v>
      </c>
      <c r="T9" s="122">
        <v>922.04567834022373</v>
      </c>
      <c r="U9" s="122">
        <v>914.26706477339792</v>
      </c>
      <c r="V9" s="122">
        <v>960.82495585510901</v>
      </c>
      <c r="W9" s="122">
        <v>1046.4136667686041</v>
      </c>
      <c r="DA9" s="130" t="s">
        <v>2417</v>
      </c>
    </row>
    <row r="10" spans="1:105" ht="12" customHeight="1" x14ac:dyDescent="0.25">
      <c r="A10" s="97" t="s">
        <v>143</v>
      </c>
      <c r="B10" s="98">
        <v>731.51255450820088</v>
      </c>
      <c r="C10" s="98">
        <v>582.06857582637815</v>
      </c>
      <c r="D10" s="98">
        <v>747.70881723371224</v>
      </c>
      <c r="E10" s="98">
        <v>793.81236266263841</v>
      </c>
      <c r="F10" s="98">
        <v>701.96965037709106</v>
      </c>
      <c r="G10" s="98">
        <v>729.83932158588425</v>
      </c>
      <c r="H10" s="98">
        <v>787.97191069471796</v>
      </c>
      <c r="I10" s="98">
        <v>800.36854488634901</v>
      </c>
      <c r="J10" s="98">
        <v>872.44253600956142</v>
      </c>
      <c r="K10" s="98">
        <v>678.76599069044096</v>
      </c>
      <c r="L10" s="98">
        <v>915.48154887566091</v>
      </c>
      <c r="M10" s="98">
        <v>1133.0836216374998</v>
      </c>
      <c r="N10" s="98">
        <v>1101.7249566784358</v>
      </c>
      <c r="O10" s="98">
        <v>932.3249485205157</v>
      </c>
      <c r="P10" s="98">
        <v>657.52880265160093</v>
      </c>
      <c r="Q10" s="98">
        <v>850.62711144765683</v>
      </c>
      <c r="R10" s="98">
        <v>937.68591802054129</v>
      </c>
      <c r="S10" s="98">
        <v>1015.0501043594046</v>
      </c>
      <c r="T10" s="98">
        <v>854.03924883784487</v>
      </c>
      <c r="U10" s="98">
        <v>819.85126371724823</v>
      </c>
      <c r="V10" s="98">
        <v>824.56303428851209</v>
      </c>
      <c r="W10" s="98">
        <v>1192.8742997614374</v>
      </c>
      <c r="DA10" s="63" t="s">
        <v>2418</v>
      </c>
    </row>
    <row r="11" spans="1:105" ht="12" customHeight="1" x14ac:dyDescent="0.25">
      <c r="A11" s="97" t="s">
        <v>124</v>
      </c>
      <c r="B11" s="98">
        <v>692.46477473606774</v>
      </c>
      <c r="C11" s="98">
        <v>720.42186672578919</v>
      </c>
      <c r="D11" s="98">
        <v>686.96474447458081</v>
      </c>
      <c r="E11" s="98">
        <v>711.58162595706585</v>
      </c>
      <c r="F11" s="98">
        <v>724.26372445365496</v>
      </c>
      <c r="G11" s="98">
        <v>745.14447945205211</v>
      </c>
      <c r="H11" s="98">
        <v>770.59322623849346</v>
      </c>
      <c r="I11" s="98">
        <v>791.61716442621821</v>
      </c>
      <c r="J11" s="98">
        <v>831.34407055531881</v>
      </c>
      <c r="K11" s="98">
        <v>875.43286183389694</v>
      </c>
      <c r="L11" s="98">
        <v>906.71060957906343</v>
      </c>
      <c r="M11" s="98">
        <v>947.00757221579784</v>
      </c>
      <c r="N11" s="98">
        <v>910.91934543764341</v>
      </c>
      <c r="O11" s="98">
        <v>874.20154320282734</v>
      </c>
      <c r="P11" s="98">
        <v>890.606752317256</v>
      </c>
      <c r="Q11" s="98">
        <v>896.55867817692297</v>
      </c>
      <c r="R11" s="98">
        <v>838.92287811495805</v>
      </c>
      <c r="S11" s="98">
        <v>874.30922389820205</v>
      </c>
      <c r="T11" s="98">
        <v>910.1462188304456</v>
      </c>
      <c r="U11" s="98">
        <v>897.33468772454239</v>
      </c>
      <c r="V11" s="98">
        <v>980.81916022233827</v>
      </c>
      <c r="W11" s="98">
        <v>1037.2223596436497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911.64237624112718</v>
      </c>
      <c r="M12" s="98">
        <v>952.0267161254942</v>
      </c>
      <c r="N12" s="98">
        <v>915.82605987054546</v>
      </c>
      <c r="O12" s="98">
        <v>878.98500567002793</v>
      </c>
      <c r="P12" s="98">
        <v>894.79903110262114</v>
      </c>
      <c r="Q12" s="98">
        <v>900.13388018487274</v>
      </c>
      <c r="R12" s="98">
        <v>842.51962014312915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311.59781820389622</v>
      </c>
      <c r="M13" s="101">
        <v>318.20838734690489</v>
      </c>
      <c r="N13" s="101">
        <v>287.79638529020264</v>
      </c>
      <c r="O13" s="101">
        <v>287.67780267759952</v>
      </c>
      <c r="P13" s="101">
        <v>301.04560011880119</v>
      </c>
      <c r="Q13" s="101">
        <v>276.8744294853862</v>
      </c>
      <c r="R13" s="101">
        <v>275.49286765810331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600.04455803723101</v>
      </c>
      <c r="M14" s="104">
        <v>633.81832877858938</v>
      </c>
      <c r="N14" s="104">
        <v>628.02967458034288</v>
      </c>
      <c r="O14" s="104">
        <v>591.30720299242842</v>
      </c>
      <c r="P14" s="104">
        <v>593.75343098382007</v>
      </c>
      <c r="Q14" s="104">
        <v>623.25945069948648</v>
      </c>
      <c r="R14" s="104">
        <v>567.0267524850259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706.90203017094836</v>
      </c>
      <c r="C15" s="101">
        <v>661.69984020766742</v>
      </c>
      <c r="D15" s="101">
        <v>748.0337313697438</v>
      </c>
      <c r="E15" s="101">
        <v>727.17813677099946</v>
      </c>
      <c r="F15" s="101">
        <v>708.38183402382845</v>
      </c>
      <c r="G15" s="101">
        <v>749.78142134539632</v>
      </c>
      <c r="H15" s="101">
        <v>771.03917174735216</v>
      </c>
      <c r="I15" s="101">
        <v>759.24836777845735</v>
      </c>
      <c r="J15" s="101">
        <v>849.20759909475464</v>
      </c>
      <c r="K15" s="101">
        <v>882.03673401553715</v>
      </c>
      <c r="L15" s="101">
        <v>920.5711225826791</v>
      </c>
      <c r="M15" s="101">
        <v>964.32909087192331</v>
      </c>
      <c r="N15" s="101">
        <v>890.46628795539141</v>
      </c>
      <c r="O15" s="101">
        <v>862.61848907627757</v>
      </c>
      <c r="P15" s="101">
        <v>868.36058757639159</v>
      </c>
      <c r="Q15" s="101">
        <v>852.15653832590431</v>
      </c>
      <c r="R15" s="101">
        <v>869.33686445195565</v>
      </c>
      <c r="S15" s="101">
        <v>915.79210086712408</v>
      </c>
      <c r="T15" s="101">
        <v>926.70251086480187</v>
      </c>
      <c r="U15" s="101">
        <v>920.88854387411777</v>
      </c>
      <c r="V15" s="101">
        <v>970.34345220509431</v>
      </c>
      <c r="W15" s="101">
        <v>1036.0656516860142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918.79730529707876</v>
      </c>
      <c r="M16" s="104">
        <v>963.24535173684978</v>
      </c>
      <c r="N16" s="104">
        <v>890.2178753022813</v>
      </c>
      <c r="O16" s="104">
        <v>862.9274772565301</v>
      </c>
      <c r="P16" s="104">
        <v>868.43656902100827</v>
      </c>
      <c r="Q16" s="104">
        <v>851.31345058426029</v>
      </c>
      <c r="R16" s="104">
        <v>868.9465228429317</v>
      </c>
      <c r="S16" s="104">
        <v>915.62558148632513</v>
      </c>
      <c r="T16" s="104">
        <v>927.33008910681076</v>
      </c>
      <c r="U16" s="104">
        <v>921.52667327028951</v>
      </c>
      <c r="V16" s="104">
        <v>971.30187870751922</v>
      </c>
      <c r="W16" s="104">
        <v>1037.3563861550197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318.11578548091893</v>
      </c>
      <c r="M17" s="98">
        <v>323.37335803920831</v>
      </c>
      <c r="N17" s="98">
        <v>279.32724290892577</v>
      </c>
      <c r="O17" s="98">
        <v>281.88268047517886</v>
      </c>
      <c r="P17" s="98">
        <v>291.48600827303352</v>
      </c>
      <c r="Q17" s="98">
        <v>262.97561142973768</v>
      </c>
      <c r="R17" s="98">
        <v>287.26367803059674</v>
      </c>
      <c r="S17" s="98">
        <v>321.1941005252516</v>
      </c>
      <c r="T17" s="98">
        <v>302.69690501927596</v>
      </c>
      <c r="U17" s="98">
        <v>296.28869622671476</v>
      </c>
      <c r="V17" s="98">
        <v>315.68683052810417</v>
      </c>
      <c r="W17" s="98">
        <v>339.99351887600835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600.68151981615995</v>
      </c>
      <c r="M18" s="98">
        <v>639.87199369764153</v>
      </c>
      <c r="N18" s="98">
        <v>610.89063239335565</v>
      </c>
      <c r="O18" s="98">
        <v>581.04479678135124</v>
      </c>
      <c r="P18" s="98">
        <v>576.95056074797469</v>
      </c>
      <c r="Q18" s="98">
        <v>588.33783915452261</v>
      </c>
      <c r="R18" s="98">
        <v>581.68284481233491</v>
      </c>
      <c r="S18" s="98">
        <v>594.4314809610737</v>
      </c>
      <c r="T18" s="98">
        <v>624.6331840875348</v>
      </c>
      <c r="U18" s="98">
        <v>625.23797704357469</v>
      </c>
      <c r="V18" s="98">
        <v>655.61504817941511</v>
      </c>
      <c r="W18" s="98">
        <v>697.36286727901108</v>
      </c>
      <c r="DA18" s="63" t="s">
        <v>2426</v>
      </c>
    </row>
    <row r="19" spans="1:105" ht="12" customHeight="1" x14ac:dyDescent="0.25">
      <c r="A19" s="121" t="s">
        <v>54</v>
      </c>
      <c r="B19" s="122">
        <v>465.24261321814987</v>
      </c>
      <c r="C19" s="122">
        <v>433.65207557593772</v>
      </c>
      <c r="D19" s="122">
        <v>480.79449322692648</v>
      </c>
      <c r="E19" s="122">
        <v>506.20752719904317</v>
      </c>
      <c r="F19" s="122">
        <v>499.64193483717003</v>
      </c>
      <c r="G19" s="122">
        <v>486.95250707328853</v>
      </c>
      <c r="H19" s="122">
        <v>509.53524565594364</v>
      </c>
      <c r="I19" s="122">
        <v>522.70314437478362</v>
      </c>
      <c r="J19" s="122">
        <v>528.75073014895372</v>
      </c>
      <c r="K19" s="122">
        <v>502.21829898985663</v>
      </c>
      <c r="L19" s="122">
        <v>529.50495630731848</v>
      </c>
      <c r="M19" s="122">
        <v>566.23225211092699</v>
      </c>
      <c r="N19" s="122">
        <v>536.09162611011448</v>
      </c>
      <c r="O19" s="122">
        <v>515.19407200139597</v>
      </c>
      <c r="P19" s="122">
        <v>500.14005914319347</v>
      </c>
      <c r="Q19" s="122">
        <v>521.68046833396829</v>
      </c>
      <c r="R19" s="122">
        <v>539.5874904877063</v>
      </c>
      <c r="S19" s="122">
        <v>566.40195068294281</v>
      </c>
      <c r="T19" s="122">
        <v>551.57518952290468</v>
      </c>
      <c r="U19" s="122">
        <v>545.60417586819631</v>
      </c>
      <c r="V19" s="122">
        <v>574.7875807226435</v>
      </c>
      <c r="W19" s="122">
        <v>619.44768393369748</v>
      </c>
      <c r="DA19" s="130" t="s">
        <v>2427</v>
      </c>
    </row>
    <row r="20" spans="1:105" ht="12" customHeight="1" x14ac:dyDescent="0.25">
      <c r="A20" s="97" t="s">
        <v>51</v>
      </c>
      <c r="B20" s="98">
        <v>498.57335883649858</v>
      </c>
      <c r="C20" s="98">
        <v>361.06351127082337</v>
      </c>
      <c r="D20" s="98">
        <v>539.20325939324266</v>
      </c>
      <c r="E20" s="98">
        <v>586.99825040966175</v>
      </c>
      <c r="F20" s="98">
        <v>516.2584413126292</v>
      </c>
      <c r="G20" s="98">
        <v>470.39787964504688</v>
      </c>
      <c r="H20" s="98">
        <v>518.67097759851879</v>
      </c>
      <c r="I20" s="98">
        <v>537.64550152893889</v>
      </c>
      <c r="J20" s="98">
        <v>541.49427285196964</v>
      </c>
      <c r="K20" s="98">
        <v>431.38552969824747</v>
      </c>
      <c r="L20" s="98">
        <v>544.09055997624012</v>
      </c>
      <c r="M20" s="98">
        <v>572.15118477637736</v>
      </c>
      <c r="N20" s="98">
        <v>569.13307123294419</v>
      </c>
      <c r="O20" s="98">
        <v>552.32268291995422</v>
      </c>
      <c r="P20" s="98">
        <v>522.30703474901918</v>
      </c>
      <c r="Q20" s="98">
        <v>298.35388327721444</v>
      </c>
      <c r="R20" s="98">
        <v>479.36440507124888</v>
      </c>
      <c r="S20" s="98">
        <v>628.5717015158441</v>
      </c>
      <c r="T20" s="98">
        <v>518.25134510455121</v>
      </c>
      <c r="U20" s="98">
        <v>508.76991605710344</v>
      </c>
      <c r="V20" s="98">
        <v>528.28003637819563</v>
      </c>
      <c r="W20" s="98">
        <v>668.31724945732481</v>
      </c>
      <c r="DA20" s="63" t="s">
        <v>2428</v>
      </c>
    </row>
    <row r="21" spans="1:105" ht="12" customHeight="1" x14ac:dyDescent="0.25">
      <c r="A21" s="97" t="s">
        <v>50</v>
      </c>
      <c r="B21" s="98">
        <v>425.58330528237497</v>
      </c>
      <c r="C21" s="98">
        <v>455.38834962950807</v>
      </c>
      <c r="D21" s="98">
        <v>438.87231073280799</v>
      </c>
      <c r="E21" s="98">
        <v>505.80134467572907</v>
      </c>
      <c r="F21" s="98">
        <v>521.91450345002238</v>
      </c>
      <c r="G21" s="98">
        <v>513.83807081769476</v>
      </c>
      <c r="H21" s="98">
        <v>543.35465853257551</v>
      </c>
      <c r="I21" s="98">
        <v>513.60352175530022</v>
      </c>
      <c r="J21" s="98">
        <v>476.59837731865269</v>
      </c>
      <c r="K21" s="98">
        <v>533.01974827715037</v>
      </c>
      <c r="L21" s="98">
        <v>465.40004007772097</v>
      </c>
      <c r="M21" s="98">
        <v>582.3080248210124</v>
      </c>
      <c r="N21" s="98">
        <v>525.11855787339653</v>
      </c>
      <c r="O21" s="98">
        <v>497.38537177551518</v>
      </c>
      <c r="P21" s="98">
        <v>459.30995261145819</v>
      </c>
      <c r="Q21" s="98">
        <v>658.1818159500375</v>
      </c>
      <c r="R21" s="98">
        <v>551.29121034203274</v>
      </c>
      <c r="S21" s="98">
        <v>540.09965642888073</v>
      </c>
      <c r="T21" s="98">
        <v>549.60787685301295</v>
      </c>
      <c r="U21" s="98">
        <v>530.32665237976971</v>
      </c>
      <c r="V21" s="98">
        <v>580.73787482474734</v>
      </c>
      <c r="W21" s="98">
        <v>610.55628650073209</v>
      </c>
      <c r="DA21" s="63" t="s">
        <v>2429</v>
      </c>
    </row>
    <row r="22" spans="1:105" ht="12" customHeight="1" x14ac:dyDescent="0.25">
      <c r="A22" s="109" t="s">
        <v>120</v>
      </c>
      <c r="B22" s="33">
        <v>454.78220738758205</v>
      </c>
      <c r="C22" s="33">
        <v>462.16100731379152</v>
      </c>
      <c r="D22" s="33">
        <v>455.13744892023709</v>
      </c>
      <c r="E22" s="33">
        <v>462.42621360249615</v>
      </c>
      <c r="F22" s="33">
        <v>487.33652135954662</v>
      </c>
      <c r="G22" s="33">
        <v>491.90733183178378</v>
      </c>
      <c r="H22" s="33">
        <v>499.23805034478988</v>
      </c>
      <c r="I22" s="33">
        <v>515.94031301571817</v>
      </c>
      <c r="J22" s="33">
        <v>529.79646011801879</v>
      </c>
      <c r="K22" s="33">
        <v>533.51063417242892</v>
      </c>
      <c r="L22" s="33">
        <v>531.71107079546982</v>
      </c>
      <c r="M22" s="33">
        <v>560.96676962428023</v>
      </c>
      <c r="N22" s="33">
        <v>522.90571691278865</v>
      </c>
      <c r="O22" s="33">
        <v>503.86444191822653</v>
      </c>
      <c r="P22" s="33">
        <v>499.98335572253211</v>
      </c>
      <c r="Q22" s="33">
        <v>537.74385829811752</v>
      </c>
      <c r="R22" s="33">
        <v>544.48329437222867</v>
      </c>
      <c r="S22" s="33">
        <v>564.37132056299652</v>
      </c>
      <c r="T22" s="33">
        <v>554.6275828045076</v>
      </c>
      <c r="U22" s="33">
        <v>550.24370250597849</v>
      </c>
      <c r="V22" s="33">
        <v>577.89411442151004</v>
      </c>
      <c r="W22" s="33">
        <v>615.96746094128684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3987.3951969621012</v>
      </c>
      <c r="C24" s="117">
        <f t="shared" si="7"/>
        <v>4104.6585912157443</v>
      </c>
      <c r="D24" s="117">
        <f t="shared" si="7"/>
        <v>4363.0324227876799</v>
      </c>
      <c r="E24" s="117">
        <f t="shared" si="7"/>
        <v>4362.5918781815053</v>
      </c>
      <c r="F24" s="117">
        <f t="shared" si="7"/>
        <v>4399.8097587175371</v>
      </c>
      <c r="G24" s="117">
        <f t="shared" si="7"/>
        <v>4400.3095192214951</v>
      </c>
      <c r="H24" s="117">
        <f t="shared" si="7"/>
        <v>4384.1607367047436</v>
      </c>
      <c r="I24" s="117">
        <f t="shared" si="7"/>
        <v>4322.6874676508814</v>
      </c>
      <c r="J24" s="117">
        <f t="shared" si="7"/>
        <v>4283.4471334660966</v>
      </c>
      <c r="K24" s="117">
        <f t="shared" si="7"/>
        <v>3225.1307955961993</v>
      </c>
      <c r="L24" s="117">
        <f t="shared" si="7"/>
        <v>2631.2614358296482</v>
      </c>
      <c r="M24" s="117">
        <f t="shared" si="7"/>
        <v>6718.94216466739</v>
      </c>
      <c r="N24" s="117">
        <f t="shared" si="7"/>
        <v>4945.127038439985</v>
      </c>
      <c r="O24" s="117">
        <f t="shared" si="7"/>
        <v>4175.2035210717222</v>
      </c>
      <c r="P24" s="117">
        <f t="shared" si="7"/>
        <v>3251.3260299884805</v>
      </c>
      <c r="Q24" s="117">
        <f t="shared" si="7"/>
        <v>7110.3380472870112</v>
      </c>
      <c r="R24" s="117">
        <f t="shared" ref="R24:V24" si="8">R25+R28+R30+R39</f>
        <v>6082.8899515648654</v>
      </c>
      <c r="S24" s="117">
        <f t="shared" si="8"/>
        <v>4682.0726618497029</v>
      </c>
      <c r="T24" s="117">
        <f t="shared" si="8"/>
        <v>4579.6002906583535</v>
      </c>
      <c r="U24" s="117">
        <f t="shared" si="8"/>
        <v>4615.7380638800068</v>
      </c>
      <c r="V24" s="117">
        <f t="shared" si="8"/>
        <v>5013.0215199427776</v>
      </c>
      <c r="W24" s="117">
        <f t="shared" ref="W24" si="9">W25+W28+W30+W39</f>
        <v>5255.6118857462889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2820.4631928190847</v>
      </c>
      <c r="C25" s="122">
        <f t="shared" si="10"/>
        <v>2974.9991908382394</v>
      </c>
      <c r="D25" s="122">
        <f t="shared" si="10"/>
        <v>3157.623800339943</v>
      </c>
      <c r="E25" s="122">
        <f t="shared" si="10"/>
        <v>3161.9678113182463</v>
      </c>
      <c r="F25" s="122">
        <f t="shared" si="10"/>
        <v>3199.3017174966376</v>
      </c>
      <c r="G25" s="122">
        <f t="shared" si="10"/>
        <v>3155.4541558947139</v>
      </c>
      <c r="H25" s="122">
        <f t="shared" si="10"/>
        <v>3100.4624474643497</v>
      </c>
      <c r="I25" s="122">
        <f t="shared" si="10"/>
        <v>3032.9208495679536</v>
      </c>
      <c r="J25" s="122">
        <f t="shared" si="10"/>
        <v>2887.5364999144431</v>
      </c>
      <c r="K25" s="122">
        <f t="shared" si="10"/>
        <v>1781.1781599385702</v>
      </c>
      <c r="L25" s="122">
        <f t="shared" si="10"/>
        <v>1128.6295707423521</v>
      </c>
      <c r="M25" s="122">
        <f t="shared" si="10"/>
        <v>5150.9531761300887</v>
      </c>
      <c r="N25" s="122">
        <f t="shared" si="10"/>
        <v>3370.3941765924142</v>
      </c>
      <c r="O25" s="122">
        <f t="shared" si="10"/>
        <v>2751.4194701726633</v>
      </c>
      <c r="P25" s="122">
        <f t="shared" si="10"/>
        <v>1818.3828975571994</v>
      </c>
      <c r="Q25" s="122">
        <f t="shared" si="10"/>
        <v>5550.3611879359087</v>
      </c>
      <c r="R25" s="122">
        <f t="shared" ref="R25:V25" si="11">SUM(R26:R27)</f>
        <v>4507.5567411612874</v>
      </c>
      <c r="S25" s="122">
        <f t="shared" si="11"/>
        <v>3039.4088905854328</v>
      </c>
      <c r="T25" s="122">
        <f t="shared" si="11"/>
        <v>2956.3820568914061</v>
      </c>
      <c r="U25" s="122">
        <f t="shared" si="11"/>
        <v>2995.239571936173</v>
      </c>
      <c r="V25" s="122">
        <f t="shared" si="11"/>
        <v>3311.2781369630343</v>
      </c>
      <c r="W25" s="122">
        <f t="shared" ref="W25" si="12">SUM(W26:W27)</f>
        <v>3455.3032989753597</v>
      </c>
      <c r="DA25" s="130" t="s">
        <v>2432</v>
      </c>
    </row>
    <row r="26" spans="1:105" ht="12" customHeight="1" x14ac:dyDescent="0.25">
      <c r="A26" s="97" t="s">
        <v>74</v>
      </c>
      <c r="B26" s="98">
        <v>2756.6255633563051</v>
      </c>
      <c r="C26" s="98">
        <v>2909.1482361256467</v>
      </c>
      <c r="D26" s="98">
        <v>3088.1231864777501</v>
      </c>
      <c r="E26" s="98">
        <v>3093.2828377717951</v>
      </c>
      <c r="F26" s="98">
        <v>3130.6818231291513</v>
      </c>
      <c r="G26" s="98">
        <v>3088.9697556430133</v>
      </c>
      <c r="H26" s="98">
        <v>3035.7351395490018</v>
      </c>
      <c r="I26" s="98">
        <v>2970.8159035374692</v>
      </c>
      <c r="J26" s="98">
        <v>2828.6640086500424</v>
      </c>
      <c r="K26" s="98">
        <v>1745.2792185627461</v>
      </c>
      <c r="L26" s="98">
        <v>1105.9253289846829</v>
      </c>
      <c r="M26" s="98">
        <v>5047.7299796539401</v>
      </c>
      <c r="N26" s="98">
        <v>3304.7594307033019</v>
      </c>
      <c r="O26" s="98">
        <v>2697.7307011605271</v>
      </c>
      <c r="P26" s="98">
        <v>1783.3764195412336</v>
      </c>
      <c r="Q26" s="98">
        <v>5443.8025153478811</v>
      </c>
      <c r="R26" s="98">
        <v>4421.62497212171</v>
      </c>
      <c r="S26" s="98">
        <v>2981.3962821028863</v>
      </c>
      <c r="T26" s="98">
        <v>2900.2701949160569</v>
      </c>
      <c r="U26" s="98">
        <v>2938.6441357966196</v>
      </c>
      <c r="V26" s="98">
        <v>3248.4625252964634</v>
      </c>
      <c r="W26" s="98">
        <v>3389.556621459742</v>
      </c>
      <c r="DA26" s="63" t="s">
        <v>2433</v>
      </c>
    </row>
    <row r="27" spans="1:105" ht="12" customHeight="1" x14ac:dyDescent="0.25">
      <c r="A27" s="97" t="s">
        <v>53</v>
      </c>
      <c r="B27" s="98">
        <v>63.837629462779844</v>
      </c>
      <c r="C27" s="98">
        <v>65.850954712592923</v>
      </c>
      <c r="D27" s="98">
        <v>69.500613862193063</v>
      </c>
      <c r="E27" s="98">
        <v>68.684973546451033</v>
      </c>
      <c r="F27" s="98">
        <v>68.619894367486125</v>
      </c>
      <c r="G27" s="98">
        <v>66.484400251700492</v>
      </c>
      <c r="H27" s="98">
        <v>64.727307915347794</v>
      </c>
      <c r="I27" s="98">
        <v>62.104946030484179</v>
      </c>
      <c r="J27" s="98">
        <v>58.872491264400509</v>
      </c>
      <c r="K27" s="98">
        <v>35.898941375824059</v>
      </c>
      <c r="L27" s="98">
        <v>22.704241757669276</v>
      </c>
      <c r="M27" s="98">
        <v>103.22319647614837</v>
      </c>
      <c r="N27" s="98">
        <v>65.634745889112111</v>
      </c>
      <c r="O27" s="98">
        <v>53.688769012136241</v>
      </c>
      <c r="P27" s="98">
        <v>35.006478015965783</v>
      </c>
      <c r="Q27" s="98">
        <v>106.55867258802748</v>
      </c>
      <c r="R27" s="98">
        <v>85.931769039577162</v>
      </c>
      <c r="S27" s="98">
        <v>58.012608482546703</v>
      </c>
      <c r="T27" s="98">
        <v>56.111861975349193</v>
      </c>
      <c r="U27" s="98">
        <v>56.595436139553485</v>
      </c>
      <c r="V27" s="98">
        <v>62.815611666571144</v>
      </c>
      <c r="W27" s="98">
        <v>65.746677515617435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6.9323186290169234</v>
      </c>
      <c r="C28" s="122">
        <f t="shared" si="13"/>
        <v>6.4181866562875038</v>
      </c>
      <c r="D28" s="122">
        <f t="shared" si="13"/>
        <v>3.9624662437760745</v>
      </c>
      <c r="E28" s="122">
        <f t="shared" si="13"/>
        <v>5.130325937955253</v>
      </c>
      <c r="F28" s="122">
        <f t="shared" si="13"/>
        <v>0</v>
      </c>
      <c r="G28" s="122">
        <f t="shared" si="13"/>
        <v>0</v>
      </c>
      <c r="H28" s="122">
        <f t="shared" si="13"/>
        <v>7.3266536401930438</v>
      </c>
      <c r="I28" s="122">
        <f t="shared" si="13"/>
        <v>14.984059272988276</v>
      </c>
      <c r="J28" s="122">
        <f t="shared" si="13"/>
        <v>23.054712037731555</v>
      </c>
      <c r="K28" s="122">
        <f t="shared" si="13"/>
        <v>31.567010924044634</v>
      </c>
      <c r="L28" s="122">
        <f t="shared" si="13"/>
        <v>62.859435710174274</v>
      </c>
      <c r="M28" s="122">
        <f t="shared" si="13"/>
        <v>43.878214515138687</v>
      </c>
      <c r="N28" s="122">
        <f t="shared" si="13"/>
        <v>164.53686739728943</v>
      </c>
      <c r="O28" s="122">
        <f t="shared" si="13"/>
        <v>62.985119850436661</v>
      </c>
      <c r="P28" s="122">
        <f t="shared" si="13"/>
        <v>81.577053619882662</v>
      </c>
      <c r="Q28" s="122">
        <f t="shared" si="13"/>
        <v>170.01737433196661</v>
      </c>
      <c r="R28" s="122">
        <f t="shared" si="13"/>
        <v>173.33434417345623</v>
      </c>
      <c r="S28" s="122">
        <f t="shared" si="13"/>
        <v>176.32857390529938</v>
      </c>
      <c r="T28" s="122">
        <f t="shared" si="13"/>
        <v>152.46399315080021</v>
      </c>
      <c r="U28" s="122">
        <f t="shared" si="13"/>
        <v>159.84474231378044</v>
      </c>
      <c r="V28" s="122">
        <f t="shared" si="13"/>
        <v>158.51406650947101</v>
      </c>
      <c r="W28" s="122">
        <f t="shared" si="13"/>
        <v>150.94157663266935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6.9323186290169234</v>
      </c>
      <c r="C29" s="98">
        <f>IF(RES_hhdet_tes!C29=0,0,RES_hhdet_tes!C29*1000*11630/RES_hhdet_num!C24)</f>
        <v>6.4181866562875038</v>
      </c>
      <c r="D29" s="98">
        <f>IF(RES_hhdet_tes!D29=0,0,RES_hhdet_tes!D29*1000*11630/RES_hhdet_num!D24)</f>
        <v>3.9624662437760745</v>
      </c>
      <c r="E29" s="98">
        <f>IF(RES_hhdet_tes!E29=0,0,RES_hhdet_tes!E29*1000*11630/RES_hhdet_num!E24)</f>
        <v>5.130325937955253</v>
      </c>
      <c r="F29" s="98">
        <f>IF(RES_hhdet_tes!F29=0,0,RES_hhdet_tes!F29*1000*11630/RES_hhdet_num!F24)</f>
        <v>0</v>
      </c>
      <c r="G29" s="98">
        <f>IF(RES_hhdet_tes!G29=0,0,RES_hhdet_tes!G29*1000*11630/RES_hhdet_num!G24)</f>
        <v>0</v>
      </c>
      <c r="H29" s="98">
        <f>IF(RES_hhdet_tes!H29=0,0,RES_hhdet_tes!H29*1000*11630/RES_hhdet_num!H24)</f>
        <v>7.3266536401930438</v>
      </c>
      <c r="I29" s="98">
        <f>IF(RES_hhdet_tes!I29=0,0,RES_hhdet_tes!I29*1000*11630/RES_hhdet_num!I24)</f>
        <v>14.984059272988276</v>
      </c>
      <c r="J29" s="98">
        <f>IF(RES_hhdet_tes!J29=0,0,RES_hhdet_tes!J29*1000*11630/RES_hhdet_num!J24)</f>
        <v>23.054712037731555</v>
      </c>
      <c r="K29" s="98">
        <f>IF(RES_hhdet_tes!K29=0,0,RES_hhdet_tes!K29*1000*11630/RES_hhdet_num!K24)</f>
        <v>31.567010924044634</v>
      </c>
      <c r="L29" s="98">
        <f>IF(RES_hhdet_tes!L29=0,0,RES_hhdet_tes!L29*1000*11630/RES_hhdet_num!L24)</f>
        <v>62.859435710174274</v>
      </c>
      <c r="M29" s="98">
        <f>IF(RES_hhdet_tes!M29=0,0,RES_hhdet_tes!M29*1000*11630/RES_hhdet_num!M24)</f>
        <v>43.878214515138687</v>
      </c>
      <c r="N29" s="98">
        <f>IF(RES_hhdet_tes!N29=0,0,RES_hhdet_tes!N29*1000*11630/RES_hhdet_num!N24)</f>
        <v>164.53686739728943</v>
      </c>
      <c r="O29" s="98">
        <f>IF(RES_hhdet_tes!O29=0,0,RES_hhdet_tes!O29*1000*11630/RES_hhdet_num!O24)</f>
        <v>62.985119850436661</v>
      </c>
      <c r="P29" s="98">
        <f>IF(RES_hhdet_tes!P29=0,0,RES_hhdet_tes!P29*1000*11630/RES_hhdet_num!P24)</f>
        <v>81.577053619882662</v>
      </c>
      <c r="Q29" s="98">
        <f>IF(RES_hhdet_tes!Q29=0,0,RES_hhdet_tes!Q29*1000*11630/RES_hhdet_num!Q24)</f>
        <v>170.01737433196661</v>
      </c>
      <c r="R29" s="98">
        <f>IF(RES_hhdet_tes!R29=0,0,RES_hhdet_tes!R29*1000*11630/RES_hhdet_num!R24)</f>
        <v>173.33434417345623</v>
      </c>
      <c r="S29" s="98">
        <f>IF(RES_hhdet_tes!S29=0,0,RES_hhdet_tes!S29*1000*11630/RES_hhdet_num!S24)</f>
        <v>176.32857390529938</v>
      </c>
      <c r="T29" s="98">
        <f>IF(RES_hhdet_tes!T29=0,0,RES_hhdet_tes!T29*1000*11630/RES_hhdet_num!T24)</f>
        <v>152.46399315080021</v>
      </c>
      <c r="U29" s="98">
        <f>IF(RES_hhdet_tes!U29=0,0,RES_hhdet_tes!U29*1000*11630/RES_hhdet_num!U24)</f>
        <v>159.84474231378044</v>
      </c>
      <c r="V29" s="98">
        <f>IF(RES_hhdet_tes!V29=0,0,RES_hhdet_tes!V29*1000*11630/RES_hhdet_num!V24)</f>
        <v>158.51406650947101</v>
      </c>
      <c r="W29" s="98">
        <f>IF(RES_hhdet_tes!W29=0,0,RES_hhdet_tes!W29*1000*11630/RES_hhdet_num!W24)</f>
        <v>150.94157663266935</v>
      </c>
      <c r="DA29" s="63" t="s">
        <v>2436</v>
      </c>
    </row>
    <row r="30" spans="1:105" ht="12" customHeight="1" x14ac:dyDescent="0.25">
      <c r="A30" s="121" t="s">
        <v>55</v>
      </c>
      <c r="B30" s="122">
        <v>706.90203017094848</v>
      </c>
      <c r="C30" s="122">
        <v>661.6849079863797</v>
      </c>
      <c r="D30" s="122">
        <v>748.11594486010517</v>
      </c>
      <c r="E30" s="122">
        <v>727.33873642634364</v>
      </c>
      <c r="F30" s="122">
        <v>708.60461656638415</v>
      </c>
      <c r="G30" s="122">
        <v>750.10515792274919</v>
      </c>
      <c r="H30" s="122">
        <v>771.30686341928845</v>
      </c>
      <c r="I30" s="122">
        <v>759.13434470177333</v>
      </c>
      <c r="J30" s="122">
        <v>848.56271134066515</v>
      </c>
      <c r="K30" s="122">
        <v>878.9330043487796</v>
      </c>
      <c r="L30" s="122">
        <v>916.88105232243652</v>
      </c>
      <c r="M30" s="122">
        <v>960.19311479043233</v>
      </c>
      <c r="N30" s="122">
        <v>887.00570873833635</v>
      </c>
      <c r="O30" s="122">
        <v>857.75462459149844</v>
      </c>
      <c r="P30" s="122">
        <v>856.58513511470107</v>
      </c>
      <c r="Q30" s="122">
        <v>837.74469601776957</v>
      </c>
      <c r="R30" s="122">
        <v>856.72001079628888</v>
      </c>
      <c r="S30" s="122">
        <v>904.71161235832722</v>
      </c>
      <c r="T30" s="122">
        <v>916.66835269849264</v>
      </c>
      <c r="U30" s="122">
        <v>912.45033030773402</v>
      </c>
      <c r="V30" s="122">
        <v>965.06650027837804</v>
      </c>
      <c r="W30" s="122">
        <v>1033.8788383413983</v>
      </c>
      <c r="DA30" s="130" t="s">
        <v>2437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951.19936863529347</v>
      </c>
      <c r="N31" s="98">
        <v>917.20924926361658</v>
      </c>
      <c r="O31" s="98">
        <v>867.92359977845888</v>
      </c>
      <c r="P31" s="98">
        <v>876.04634035495508</v>
      </c>
      <c r="Q31" s="98">
        <v>882.39986865611388</v>
      </c>
      <c r="R31" s="98">
        <v>826.47088966177319</v>
      </c>
      <c r="S31" s="98">
        <v>862.90704516577341</v>
      </c>
      <c r="T31" s="98">
        <v>891.73547979042053</v>
      </c>
      <c r="U31" s="98">
        <v>881.4349632227968</v>
      </c>
      <c r="V31" s="98">
        <v>948.33036242469507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706.90203017094848</v>
      </c>
      <c r="C35" s="101">
        <v>661.6849079863797</v>
      </c>
      <c r="D35" s="101">
        <v>748.11594486010517</v>
      </c>
      <c r="E35" s="101">
        <v>727.33873642634364</v>
      </c>
      <c r="F35" s="101">
        <v>708.60461656638415</v>
      </c>
      <c r="G35" s="101">
        <v>750.10515792274919</v>
      </c>
      <c r="H35" s="101">
        <v>771.30686341928845</v>
      </c>
      <c r="I35" s="101">
        <v>759.13434470177333</v>
      </c>
      <c r="J35" s="101">
        <v>848.56271134066515</v>
      </c>
      <c r="K35" s="101">
        <v>878.9330043487796</v>
      </c>
      <c r="L35" s="101">
        <v>916.90941107999413</v>
      </c>
      <c r="M35" s="101">
        <v>960.11792522558687</v>
      </c>
      <c r="N35" s="101">
        <v>886.83070161553167</v>
      </c>
      <c r="O35" s="101">
        <v>857.63867766317708</v>
      </c>
      <c r="P35" s="101">
        <v>856.46780552882535</v>
      </c>
      <c r="Q35" s="101">
        <v>837.65389834345547</v>
      </c>
      <c r="R35" s="101">
        <v>856.82323279013895</v>
      </c>
      <c r="S35" s="101">
        <v>904.79150510030445</v>
      </c>
      <c r="T35" s="101">
        <v>916.47423155162073</v>
      </c>
      <c r="U35" s="101">
        <v>912.25559289965645</v>
      </c>
      <c r="V35" s="101">
        <v>964.94717477865845</v>
      </c>
      <c r="W35" s="101">
        <v>1033.8510275630538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916.7538211398811</v>
      </c>
      <c r="M36" s="104">
        <v>960.8898924874054</v>
      </c>
      <c r="N36" s="104">
        <v>887.91641881790906</v>
      </c>
      <c r="O36" s="104">
        <v>858.47085759609934</v>
      </c>
      <c r="P36" s="104">
        <v>857.10851628737942</v>
      </c>
      <c r="Q36" s="104">
        <v>837.35257218050299</v>
      </c>
      <c r="R36" s="104">
        <v>856.47933304778201</v>
      </c>
      <c r="S36" s="104">
        <v>905.23675065161024</v>
      </c>
      <c r="T36" s="104">
        <v>919.84721831079298</v>
      </c>
      <c r="U36" s="104">
        <v>915.71381061805334</v>
      </c>
      <c r="V36" s="104">
        <v>966.70586280777684</v>
      </c>
      <c r="W36" s="104">
        <v>1034.2161248741088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317.40826863902458</v>
      </c>
      <c r="M37" s="98">
        <v>322.58260128565217</v>
      </c>
      <c r="N37" s="98">
        <v>278.60510565209285</v>
      </c>
      <c r="O37" s="98">
        <v>280.42688734209378</v>
      </c>
      <c r="P37" s="98">
        <v>287.68380902138966</v>
      </c>
      <c r="Q37" s="98">
        <v>258.663015955292</v>
      </c>
      <c r="R37" s="98">
        <v>283.14216916772307</v>
      </c>
      <c r="S37" s="98">
        <v>317.54978210194042</v>
      </c>
      <c r="T37" s="98">
        <v>300.25436394655486</v>
      </c>
      <c r="U37" s="98">
        <v>294.41974815767628</v>
      </c>
      <c r="V37" s="98">
        <v>314.19306044050057</v>
      </c>
      <c r="W37" s="98">
        <v>338.96429835224581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599.34555250085646</v>
      </c>
      <c r="M38" s="98">
        <v>638.30729120175329</v>
      </c>
      <c r="N38" s="98">
        <v>609.31131316581627</v>
      </c>
      <c r="O38" s="98">
        <v>578.04397025400556</v>
      </c>
      <c r="P38" s="98">
        <v>569.42470726598958</v>
      </c>
      <c r="Q38" s="98">
        <v>578.68955622521094</v>
      </c>
      <c r="R38" s="98">
        <v>573.33716388005894</v>
      </c>
      <c r="S38" s="98">
        <v>587.68696854966993</v>
      </c>
      <c r="T38" s="98">
        <v>619.59285436423818</v>
      </c>
      <c r="U38" s="98">
        <v>621.29406246037695</v>
      </c>
      <c r="V38" s="98">
        <v>652.51280236727621</v>
      </c>
      <c r="W38" s="98">
        <v>695.25182652186311</v>
      </c>
      <c r="DA38" s="63" t="s">
        <v>2445</v>
      </c>
    </row>
    <row r="39" spans="1:105" ht="12" customHeight="1" x14ac:dyDescent="0.25">
      <c r="A39" s="121" t="s">
        <v>54</v>
      </c>
      <c r="B39" s="122">
        <v>453.09765534305086</v>
      </c>
      <c r="C39" s="122">
        <v>461.55630573483768</v>
      </c>
      <c r="D39" s="122">
        <v>453.33021134385621</v>
      </c>
      <c r="E39" s="122">
        <v>468.15500449896081</v>
      </c>
      <c r="F39" s="122">
        <v>491.90342465451522</v>
      </c>
      <c r="G39" s="122">
        <v>494.75020540403165</v>
      </c>
      <c r="H39" s="122">
        <v>505.06477218091271</v>
      </c>
      <c r="I39" s="122">
        <v>515.64821410816614</v>
      </c>
      <c r="J39" s="122">
        <v>524.29321017325708</v>
      </c>
      <c r="K39" s="122">
        <v>533.45262038480507</v>
      </c>
      <c r="L39" s="122">
        <v>522.89137705468545</v>
      </c>
      <c r="M39" s="122">
        <v>563.91765923172977</v>
      </c>
      <c r="N39" s="122">
        <v>523.19028571194519</v>
      </c>
      <c r="O39" s="122">
        <v>503.04430645712358</v>
      </c>
      <c r="P39" s="122">
        <v>494.78094369669719</v>
      </c>
      <c r="Q39" s="122">
        <v>552.21478900136697</v>
      </c>
      <c r="R39" s="122">
        <v>545.2788554338332</v>
      </c>
      <c r="S39" s="122">
        <v>561.62358500064363</v>
      </c>
      <c r="T39" s="122">
        <v>554.08588791765476</v>
      </c>
      <c r="U39" s="122">
        <v>548.20341932231918</v>
      </c>
      <c r="V39" s="122">
        <v>578.16281619189419</v>
      </c>
      <c r="W39" s="122">
        <v>615.48817179686228</v>
      </c>
      <c r="DA39" s="130" t="s">
        <v>2446</v>
      </c>
    </row>
    <row r="40" spans="1:105" ht="12" customHeight="1" x14ac:dyDescent="0.25">
      <c r="A40" s="97" t="s">
        <v>50</v>
      </c>
      <c r="B40" s="98">
        <v>425.58330528237497</v>
      </c>
      <c r="C40" s="98">
        <v>455.38834962950813</v>
      </c>
      <c r="D40" s="98">
        <v>438.87231073280788</v>
      </c>
      <c r="E40" s="98">
        <v>505.80134467572907</v>
      </c>
      <c r="F40" s="98">
        <v>521.91450345002249</v>
      </c>
      <c r="G40" s="98">
        <v>513.83807081769476</v>
      </c>
      <c r="H40" s="98">
        <v>543.35465853257551</v>
      </c>
      <c r="I40" s="98">
        <v>513.60352175530011</v>
      </c>
      <c r="J40" s="98">
        <v>476.59837731865281</v>
      </c>
      <c r="K40" s="98">
        <v>533.01974827715014</v>
      </c>
      <c r="L40" s="98">
        <v>465.40004007772126</v>
      </c>
      <c r="M40" s="98">
        <v>582.30802482101149</v>
      </c>
      <c r="N40" s="98">
        <v>525.11855787339709</v>
      </c>
      <c r="O40" s="98">
        <v>497.38537177551564</v>
      </c>
      <c r="P40" s="98">
        <v>459.3099526114579</v>
      </c>
      <c r="Q40" s="98">
        <v>658.18181595003716</v>
      </c>
      <c r="R40" s="98">
        <v>551.29121034203285</v>
      </c>
      <c r="S40" s="98">
        <v>540.09965642887971</v>
      </c>
      <c r="T40" s="98">
        <v>549.60787685301364</v>
      </c>
      <c r="U40" s="98">
        <v>530.32665237976778</v>
      </c>
      <c r="V40" s="98">
        <v>580.73787482474972</v>
      </c>
      <c r="W40" s="98">
        <v>610.55628650073368</v>
      </c>
      <c r="DA40" s="63" t="s">
        <v>2447</v>
      </c>
    </row>
    <row r="41" spans="1:105" ht="12" customHeight="1" x14ac:dyDescent="0.25">
      <c r="A41" s="109" t="s">
        <v>120</v>
      </c>
      <c r="B41" s="33">
        <v>454.78220738758199</v>
      </c>
      <c r="C41" s="33">
        <v>462.16100731379152</v>
      </c>
      <c r="D41" s="33">
        <v>455.13744892023715</v>
      </c>
      <c r="E41" s="33">
        <v>462.42621360249603</v>
      </c>
      <c r="F41" s="33">
        <v>487.33652135954674</v>
      </c>
      <c r="G41" s="33">
        <v>491.90733183178401</v>
      </c>
      <c r="H41" s="33">
        <v>499.23805034479022</v>
      </c>
      <c r="I41" s="33">
        <v>515.94031301571829</v>
      </c>
      <c r="J41" s="33">
        <v>529.79646011801913</v>
      </c>
      <c r="K41" s="33">
        <v>533.51063417242892</v>
      </c>
      <c r="L41" s="33">
        <v>531.71107079546971</v>
      </c>
      <c r="M41" s="33">
        <v>560.96676962428046</v>
      </c>
      <c r="N41" s="33">
        <v>522.90571691278819</v>
      </c>
      <c r="O41" s="33">
        <v>503.86444191822631</v>
      </c>
      <c r="P41" s="33">
        <v>499.98335572253239</v>
      </c>
      <c r="Q41" s="33">
        <v>537.74385829811649</v>
      </c>
      <c r="R41" s="33">
        <v>544.48329437222753</v>
      </c>
      <c r="S41" s="33">
        <v>564.37132056299652</v>
      </c>
      <c r="T41" s="33">
        <v>554.62758280450657</v>
      </c>
      <c r="U41" s="33">
        <v>550.24370250597985</v>
      </c>
      <c r="V41" s="33">
        <v>577.89411442150936</v>
      </c>
      <c r="W41" s="33">
        <v>615.96746094128684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4415.2620731225052</v>
      </c>
      <c r="C43" s="117">
        <f t="shared" si="14"/>
        <v>3849.625817272849</v>
      </c>
      <c r="D43" s="117">
        <f t="shared" si="14"/>
        <v>4218.8427877422309</v>
      </c>
      <c r="E43" s="117">
        <f t="shared" si="14"/>
        <v>4650.0742688349264</v>
      </c>
      <c r="F43" s="117">
        <f t="shared" si="14"/>
        <v>5048.102523600016</v>
      </c>
      <c r="G43" s="117">
        <f t="shared" si="14"/>
        <v>3027.5222931161475</v>
      </c>
      <c r="H43" s="117">
        <f t="shared" si="14"/>
        <v>5187.076023154731</v>
      </c>
      <c r="I43" s="117">
        <f t="shared" si="14"/>
        <v>3343.0655575270152</v>
      </c>
      <c r="J43" s="117">
        <f t="shared" si="14"/>
        <v>3554.2193985997201</v>
      </c>
      <c r="K43" s="117">
        <f t="shared" si="14"/>
        <v>5730.2998394010701</v>
      </c>
      <c r="L43" s="117">
        <f t="shared" si="14"/>
        <v>6096.4189440402824</v>
      </c>
      <c r="M43" s="117">
        <f t="shared" si="14"/>
        <v>4290.0122439061579</v>
      </c>
      <c r="N43" s="117">
        <f t="shared" si="14"/>
        <v>4830.2819888652157</v>
      </c>
      <c r="O43" s="117">
        <f t="shared" si="14"/>
        <v>5384.1781936234247</v>
      </c>
      <c r="P43" s="117">
        <f t="shared" si="14"/>
        <v>6238.8572520184152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3247.7125538546143</v>
      </c>
      <c r="C44" s="122">
        <f t="shared" si="17"/>
        <v>2716.8355354369596</v>
      </c>
      <c r="D44" s="122">
        <f t="shared" si="17"/>
        <v>3010.2257211829692</v>
      </c>
      <c r="E44" s="122">
        <f t="shared" si="17"/>
        <v>3447.3346688226998</v>
      </c>
      <c r="F44" s="122">
        <f t="shared" si="17"/>
        <v>3843.7463558826112</v>
      </c>
      <c r="G44" s="122">
        <f t="shared" si="17"/>
        <v>1777.5148081757593</v>
      </c>
      <c r="H44" s="122">
        <f t="shared" si="17"/>
        <v>3904.2960739110895</v>
      </c>
      <c r="I44" s="122">
        <f t="shared" si="17"/>
        <v>2057.9468978867503</v>
      </c>
      <c r="J44" s="122">
        <f t="shared" si="17"/>
        <v>2175.8603004137035</v>
      </c>
      <c r="K44" s="122">
        <f t="shared" si="17"/>
        <v>4303.1946580145614</v>
      </c>
      <c r="L44" s="122">
        <f t="shared" si="17"/>
        <v>4610.9254609524442</v>
      </c>
      <c r="M44" s="122">
        <f t="shared" si="17"/>
        <v>2719.9509681060908</v>
      </c>
      <c r="N44" s="122">
        <f t="shared" si="17"/>
        <v>3263.03180054107</v>
      </c>
      <c r="O44" s="122">
        <f t="shared" si="17"/>
        <v>3940.5515659190551</v>
      </c>
      <c r="P44" s="122">
        <f t="shared" si="17"/>
        <v>4800.3212987804027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2450</v>
      </c>
    </row>
    <row r="45" spans="1:105" ht="12" customHeight="1" x14ac:dyDescent="0.25">
      <c r="A45" s="97" t="s">
        <v>216</v>
      </c>
      <c r="B45" s="98">
        <v>3174.2046736091129</v>
      </c>
      <c r="C45" s="98">
        <v>2656.6989766249171</v>
      </c>
      <c r="D45" s="98">
        <v>2943.9694003814047</v>
      </c>
      <c r="E45" s="98">
        <v>3372.4508924331053</v>
      </c>
      <c r="F45" s="98">
        <v>3761.3041568634899</v>
      </c>
      <c r="G45" s="98">
        <v>1740.0631450801902</v>
      </c>
      <c r="H45" s="98">
        <v>3822.787402720634</v>
      </c>
      <c r="I45" s="98">
        <v>2015.8064374638991</v>
      </c>
      <c r="J45" s="98">
        <v>2131.497807841763</v>
      </c>
      <c r="K45" s="98">
        <v>4216.4654715517363</v>
      </c>
      <c r="L45" s="98">
        <v>4518.1691048318089</v>
      </c>
      <c r="M45" s="98">
        <v>2665.4441567284653</v>
      </c>
      <c r="N45" s="98">
        <v>3199.4878196785298</v>
      </c>
      <c r="O45" s="98">
        <v>3863.6591236373397</v>
      </c>
      <c r="P45" s="98">
        <v>4707.9082309710457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2451</v>
      </c>
    </row>
    <row r="46" spans="1:105" ht="12" customHeight="1" x14ac:dyDescent="0.25">
      <c r="A46" s="97" t="s">
        <v>53</v>
      </c>
      <c r="B46" s="98">
        <v>73.507880245501241</v>
      </c>
      <c r="C46" s="98">
        <v>60.136558812042409</v>
      </c>
      <c r="D46" s="98">
        <v>66.256320801564698</v>
      </c>
      <c r="E46" s="98">
        <v>74.88377638959436</v>
      </c>
      <c r="F46" s="98">
        <v>82.442199019121347</v>
      </c>
      <c r="G46" s="98">
        <v>37.451663095568968</v>
      </c>
      <c r="H46" s="98">
        <v>81.508671190455473</v>
      </c>
      <c r="I46" s="98">
        <v>42.140460422851341</v>
      </c>
      <c r="J46" s="98">
        <v>44.362492571940528</v>
      </c>
      <c r="K46" s="98">
        <v>86.729186462825112</v>
      </c>
      <c r="L46" s="98">
        <v>92.756356120634891</v>
      </c>
      <c r="M46" s="98">
        <v>54.506811377625745</v>
      </c>
      <c r="N46" s="98">
        <v>63.543980862540153</v>
      </c>
      <c r="O46" s="98">
        <v>76.89244228171556</v>
      </c>
      <c r="P46" s="98">
        <v>92.413067809357017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7.8194036259366957</v>
      </c>
      <c r="C47" s="122">
        <f t="shared" si="20"/>
        <v>9.3749605803231244</v>
      </c>
      <c r="D47" s="122">
        <f t="shared" si="20"/>
        <v>6.718642077718882</v>
      </c>
      <c r="E47" s="122">
        <f t="shared" si="20"/>
        <v>8.549728504510469</v>
      </c>
      <c r="F47" s="122">
        <f t="shared" si="20"/>
        <v>4.3046645376388248</v>
      </c>
      <c r="G47" s="122">
        <f t="shared" si="20"/>
        <v>4.8069897095654097</v>
      </c>
      <c r="H47" s="122">
        <f t="shared" si="20"/>
        <v>5.5458694730189082</v>
      </c>
      <c r="I47" s="122">
        <f t="shared" si="20"/>
        <v>9.1737642188606756</v>
      </c>
      <c r="J47" s="122">
        <f t="shared" si="20"/>
        <v>4.9993101880864277</v>
      </c>
      <c r="K47" s="122">
        <f t="shared" si="20"/>
        <v>11.700687315473234</v>
      </c>
      <c r="L47" s="122">
        <f t="shared" si="20"/>
        <v>42.438519105762602</v>
      </c>
      <c r="M47" s="122">
        <f t="shared" si="20"/>
        <v>42.654497130517349</v>
      </c>
      <c r="N47" s="122">
        <f t="shared" si="20"/>
        <v>154.71722373061229</v>
      </c>
      <c r="O47" s="122">
        <f t="shared" si="20"/>
        <v>80.341704448683174</v>
      </c>
      <c r="P47" s="122">
        <f t="shared" si="20"/>
        <v>77.948027369857698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7.8194036259366957</v>
      </c>
      <c r="C48" s="98">
        <f>IF(RES_hhdet_tes!C48=0,0,RES_hhdet_tes!C48*1000*11630/RES_hhdet_num!C43)</f>
        <v>9.3749605803231244</v>
      </c>
      <c r="D48" s="98">
        <f>IF(RES_hhdet_tes!D48=0,0,RES_hhdet_tes!D48*1000*11630/RES_hhdet_num!D43)</f>
        <v>6.718642077718882</v>
      </c>
      <c r="E48" s="98">
        <f>IF(RES_hhdet_tes!E48=0,0,RES_hhdet_tes!E48*1000*11630/RES_hhdet_num!E43)</f>
        <v>8.549728504510469</v>
      </c>
      <c r="F48" s="98">
        <f>IF(RES_hhdet_tes!F48=0,0,RES_hhdet_tes!F48*1000*11630/RES_hhdet_num!F43)</f>
        <v>4.3046645376388248</v>
      </c>
      <c r="G48" s="98">
        <f>IF(RES_hhdet_tes!G48=0,0,RES_hhdet_tes!G48*1000*11630/RES_hhdet_num!G43)</f>
        <v>4.8069897095654097</v>
      </c>
      <c r="H48" s="98">
        <f>IF(RES_hhdet_tes!H48=0,0,RES_hhdet_tes!H48*1000*11630/RES_hhdet_num!H43)</f>
        <v>5.5458694730189082</v>
      </c>
      <c r="I48" s="98">
        <f>IF(RES_hhdet_tes!I48=0,0,RES_hhdet_tes!I48*1000*11630/RES_hhdet_num!I43)</f>
        <v>9.1737642188606756</v>
      </c>
      <c r="J48" s="98">
        <f>IF(RES_hhdet_tes!J48=0,0,RES_hhdet_tes!J48*1000*11630/RES_hhdet_num!J43)</f>
        <v>4.9993101880864277</v>
      </c>
      <c r="K48" s="98">
        <f>IF(RES_hhdet_tes!K48=0,0,RES_hhdet_tes!K48*1000*11630/RES_hhdet_num!K43)</f>
        <v>11.700687315473234</v>
      </c>
      <c r="L48" s="98">
        <f>IF(RES_hhdet_tes!L48=0,0,RES_hhdet_tes!L48*1000*11630/RES_hhdet_num!L43)</f>
        <v>42.438519105762602</v>
      </c>
      <c r="M48" s="98">
        <f>IF(RES_hhdet_tes!M48=0,0,RES_hhdet_tes!M48*1000*11630/RES_hhdet_num!M43)</f>
        <v>42.654497130517349</v>
      </c>
      <c r="N48" s="98">
        <f>IF(RES_hhdet_tes!N48=0,0,RES_hhdet_tes!N48*1000*11630/RES_hhdet_num!N43)</f>
        <v>154.71722373061229</v>
      </c>
      <c r="O48" s="98">
        <f>IF(RES_hhdet_tes!O48=0,0,RES_hhdet_tes!O48*1000*11630/RES_hhdet_num!O43)</f>
        <v>80.341704448683174</v>
      </c>
      <c r="P48" s="98">
        <f>IF(RES_hhdet_tes!P48=0,0,RES_hhdet_tes!P48*1000*11630/RES_hhdet_num!P43)</f>
        <v>77.948027369857698</v>
      </c>
      <c r="Q48" s="98">
        <f>IF(RES_hhdet_tes!Q48=0,0,RES_hhdet_tes!Q48*1000*11630/RES_hhdet_num!Q43)</f>
        <v>0</v>
      </c>
      <c r="R48" s="98">
        <f>IF(RES_hhdet_tes!R48=0,0,RES_hhdet_tes!R48*1000*11630/RES_hhdet_num!R43)</f>
        <v>0</v>
      </c>
      <c r="S48" s="98">
        <f>IF(RES_hhdet_tes!S48=0,0,RES_hhdet_tes!S48*1000*11630/RES_hhdet_num!S43)</f>
        <v>0</v>
      </c>
      <c r="T48" s="98">
        <f>IF(RES_hhdet_tes!T48=0,0,RES_hhdet_tes!T48*1000*11630/RES_hhdet_num!T43)</f>
        <v>0</v>
      </c>
      <c r="U48" s="98">
        <f>IF(RES_hhdet_tes!U48=0,0,RES_hhdet_tes!U48*1000*11630/RES_hhdet_num!U43)</f>
        <v>0</v>
      </c>
      <c r="V48" s="98">
        <f>IF(RES_hhdet_tes!V48=0,0,RES_hhdet_tes!V48*1000*11630/RES_hhdet_num!V43)</f>
        <v>0</v>
      </c>
      <c r="W48" s="98">
        <f>IF(RES_hhdet_tes!W48=0,0,RES_hhdet_tes!W48*1000*11630/RES_hhdet_num!W43)</f>
        <v>0</v>
      </c>
      <c r="DA48" s="63" t="s">
        <v>2454</v>
      </c>
    </row>
    <row r="49" spans="1:105" ht="12" customHeight="1" x14ac:dyDescent="0.25">
      <c r="A49" s="121" t="s">
        <v>55</v>
      </c>
      <c r="B49" s="122">
        <v>706.90203017094814</v>
      </c>
      <c r="C49" s="122">
        <v>661.73217457027761</v>
      </c>
      <c r="D49" s="122">
        <v>748.17136496121338</v>
      </c>
      <c r="E49" s="122">
        <v>727.48607232534494</v>
      </c>
      <c r="F49" s="122">
        <v>708.87502525437947</v>
      </c>
      <c r="G49" s="122">
        <v>750.55990758147323</v>
      </c>
      <c r="H49" s="122">
        <v>772.01349437208137</v>
      </c>
      <c r="I49" s="122">
        <v>760.31913094703623</v>
      </c>
      <c r="J49" s="122">
        <v>850.5245095134369</v>
      </c>
      <c r="K49" s="122">
        <v>881.9579436669253</v>
      </c>
      <c r="L49" s="122">
        <v>919.8408152204521</v>
      </c>
      <c r="M49" s="122">
        <v>963.65037181030914</v>
      </c>
      <c r="N49" s="122">
        <v>889.33631148759537</v>
      </c>
      <c r="O49" s="122">
        <v>860.32227041061458</v>
      </c>
      <c r="P49" s="122">
        <v>866.26133973930246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706.90203017094814</v>
      </c>
      <c r="C54" s="101">
        <v>661.73217457027761</v>
      </c>
      <c r="D54" s="101">
        <v>748.17136496121338</v>
      </c>
      <c r="E54" s="101">
        <v>727.48607232534494</v>
      </c>
      <c r="F54" s="101">
        <v>708.87502525437947</v>
      </c>
      <c r="G54" s="101">
        <v>750.55990758147323</v>
      </c>
      <c r="H54" s="101">
        <v>772.01349437208137</v>
      </c>
      <c r="I54" s="101">
        <v>760.31913094703623</v>
      </c>
      <c r="J54" s="101">
        <v>850.5245095134369</v>
      </c>
      <c r="K54" s="101">
        <v>881.9579436669253</v>
      </c>
      <c r="L54" s="101">
        <v>920.09134810429737</v>
      </c>
      <c r="M54" s="101">
        <v>963.89642437590078</v>
      </c>
      <c r="N54" s="101">
        <v>889.45175450211275</v>
      </c>
      <c r="O54" s="101">
        <v>860.2329073835358</v>
      </c>
      <c r="P54" s="101">
        <v>866.19415239943976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916.60079485759388</v>
      </c>
      <c r="M55" s="104">
        <v>961.09948786759094</v>
      </c>
      <c r="N55" s="104">
        <v>888.31940362200987</v>
      </c>
      <c r="O55" s="104">
        <v>860.96012181308038</v>
      </c>
      <c r="P55" s="104">
        <v>866.74284900831924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317.35528625029923</v>
      </c>
      <c r="M56" s="98">
        <v>322.65296504271345</v>
      </c>
      <c r="N56" s="98">
        <v>278.73155181475312</v>
      </c>
      <c r="O56" s="98">
        <v>281.24002690293423</v>
      </c>
      <c r="P56" s="98">
        <v>290.91752036816877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599.24550860729471</v>
      </c>
      <c r="M57" s="98">
        <v>638.44652282487755</v>
      </c>
      <c r="N57" s="98">
        <v>609.58785180725681</v>
      </c>
      <c r="O57" s="98">
        <v>579.72009491014614</v>
      </c>
      <c r="P57" s="98">
        <v>575.82532864015059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452.82808547100689</v>
      </c>
      <c r="C58" s="122">
        <v>461.68314668528882</v>
      </c>
      <c r="D58" s="122">
        <v>453.72705952032914</v>
      </c>
      <c r="E58" s="122">
        <v>466.70379918237188</v>
      </c>
      <c r="F58" s="122">
        <v>491.17647792538605</v>
      </c>
      <c r="G58" s="122">
        <v>494.64058764934953</v>
      </c>
      <c r="H58" s="122">
        <v>505.22058539854129</v>
      </c>
      <c r="I58" s="122">
        <v>515.62576447436811</v>
      </c>
      <c r="J58" s="122">
        <v>522.83527848449307</v>
      </c>
      <c r="K58" s="122">
        <v>533.44655040410964</v>
      </c>
      <c r="L58" s="122">
        <v>523.21414876162373</v>
      </c>
      <c r="M58" s="122">
        <v>563.75640685924088</v>
      </c>
      <c r="N58" s="122">
        <v>523.19665310593803</v>
      </c>
      <c r="O58" s="122">
        <v>502.96265284507206</v>
      </c>
      <c r="P58" s="122">
        <v>494.32658612885302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2464</v>
      </c>
    </row>
    <row r="59" spans="1:105" ht="12" customHeight="1" x14ac:dyDescent="0.25">
      <c r="A59" s="97" t="s">
        <v>50</v>
      </c>
      <c r="B59" s="98">
        <v>425.58330528237502</v>
      </c>
      <c r="C59" s="98">
        <v>455.38834962950824</v>
      </c>
      <c r="D59" s="98">
        <v>438.87231073280788</v>
      </c>
      <c r="E59" s="98">
        <v>505.80134467572907</v>
      </c>
      <c r="F59" s="98">
        <v>521.91450345002261</v>
      </c>
      <c r="G59" s="98">
        <v>513.83807081769464</v>
      </c>
      <c r="H59" s="98">
        <v>543.35465853257529</v>
      </c>
      <c r="I59" s="98">
        <v>513.60352175530011</v>
      </c>
      <c r="J59" s="98">
        <v>476.59837731865281</v>
      </c>
      <c r="K59" s="98">
        <v>533.01974827715026</v>
      </c>
      <c r="L59" s="98">
        <v>465.40004007772137</v>
      </c>
      <c r="M59" s="98">
        <v>582.30802482101183</v>
      </c>
      <c r="N59" s="98">
        <v>525.11855787339709</v>
      </c>
      <c r="O59" s="98">
        <v>497.38537177551581</v>
      </c>
      <c r="P59" s="98">
        <v>459.30995261145796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2465</v>
      </c>
    </row>
    <row r="60" spans="1:105" ht="12" customHeight="1" x14ac:dyDescent="0.25">
      <c r="A60" s="109" t="s">
        <v>120</v>
      </c>
      <c r="B60" s="33">
        <v>454.78220738758199</v>
      </c>
      <c r="C60" s="33">
        <v>462.1610073137914</v>
      </c>
      <c r="D60" s="33">
        <v>455.13744892023715</v>
      </c>
      <c r="E60" s="33">
        <v>462.42621360249609</v>
      </c>
      <c r="F60" s="33">
        <v>487.33652135954674</v>
      </c>
      <c r="G60" s="33">
        <v>491.90733183178406</v>
      </c>
      <c r="H60" s="33">
        <v>499.23805034479011</v>
      </c>
      <c r="I60" s="33">
        <v>515.9403130157184</v>
      </c>
      <c r="J60" s="33">
        <v>529.7964601180189</v>
      </c>
      <c r="K60" s="33">
        <v>533.51063417242904</v>
      </c>
      <c r="L60" s="33">
        <v>531.71107079547005</v>
      </c>
      <c r="M60" s="33">
        <v>560.96676962428035</v>
      </c>
      <c r="N60" s="33">
        <v>522.90571691278831</v>
      </c>
      <c r="O60" s="33">
        <v>503.86444191822693</v>
      </c>
      <c r="P60" s="33">
        <v>499.98335572253239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2306.9288369445335</v>
      </c>
      <c r="C62" s="117">
        <f t="shared" si="21"/>
        <v>4193.2026714413969</v>
      </c>
      <c r="D62" s="117">
        <f t="shared" si="21"/>
        <v>3131.5690896953233</v>
      </c>
      <c r="E62" s="117">
        <f t="shared" si="21"/>
        <v>3435.8792376254623</v>
      </c>
      <c r="F62" s="117">
        <f t="shared" si="21"/>
        <v>3214.9905434088778</v>
      </c>
      <c r="G62" s="117">
        <f t="shared" si="21"/>
        <v>4084.7449311483392</v>
      </c>
      <c r="H62" s="117">
        <f t="shared" si="21"/>
        <v>4557.0451864204952</v>
      </c>
      <c r="I62" s="117">
        <f t="shared" si="21"/>
        <v>4485.1488663084447</v>
      </c>
      <c r="J62" s="117">
        <f t="shared" si="21"/>
        <v>4467.3287523218414</v>
      </c>
      <c r="K62" s="117">
        <f t="shared" si="21"/>
        <v>5021.7780608189732</v>
      </c>
      <c r="L62" s="117">
        <f t="shared" si="21"/>
        <v>4879.6526324946935</v>
      </c>
      <c r="M62" s="117">
        <f t="shared" si="21"/>
        <v>5430.7712638400972</v>
      </c>
      <c r="N62" s="117">
        <f t="shared" si="21"/>
        <v>5366.3547289511052</v>
      </c>
      <c r="O62" s="117">
        <f t="shared" si="21"/>
        <v>4544.0601145526562</v>
      </c>
      <c r="P62" s="117">
        <f t="shared" si="21"/>
        <v>4349.5130967962341</v>
      </c>
      <c r="Q62" s="117">
        <f t="shared" si="21"/>
        <v>4515.8293788954252</v>
      </c>
      <c r="R62" s="117">
        <f t="shared" ref="R62:V62" si="22">R63+R66+R68+R77</f>
        <v>4585.0536473909724</v>
      </c>
      <c r="S62" s="117">
        <f t="shared" si="22"/>
        <v>4750.3755688178626</v>
      </c>
      <c r="T62" s="117">
        <f t="shared" si="22"/>
        <v>4793.1848759284494</v>
      </c>
      <c r="U62" s="117">
        <f t="shared" si="22"/>
        <v>4520.3696379620606</v>
      </c>
      <c r="V62" s="117">
        <f t="shared" si="22"/>
        <v>5009.1548431323463</v>
      </c>
      <c r="W62" s="117">
        <f t="shared" ref="W62" si="23">W63+W66+W68+W77</f>
        <v>5435.5064333845185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1350.3742795392761</v>
      </c>
      <c r="C63" s="122">
        <f t="shared" si="24"/>
        <v>2976.6988392034632</v>
      </c>
      <c r="D63" s="122">
        <f t="shared" si="24"/>
        <v>2118.5595600053839</v>
      </c>
      <c r="E63" s="122">
        <f t="shared" si="24"/>
        <v>2400.3426080777162</v>
      </c>
      <c r="F63" s="122">
        <f t="shared" si="24"/>
        <v>2174.4872183805378</v>
      </c>
      <c r="G63" s="122">
        <f t="shared" si="24"/>
        <v>2861.949818623948</v>
      </c>
      <c r="H63" s="122">
        <f t="shared" si="24"/>
        <v>3253.4315768686183</v>
      </c>
      <c r="I63" s="122">
        <f t="shared" si="24"/>
        <v>3101.2412538796739</v>
      </c>
      <c r="J63" s="122">
        <f t="shared" si="24"/>
        <v>3044.7012647904608</v>
      </c>
      <c r="K63" s="122">
        <f t="shared" si="24"/>
        <v>3455.6817831308617</v>
      </c>
      <c r="L63" s="122">
        <f t="shared" si="24"/>
        <v>3361.4713629212356</v>
      </c>
      <c r="M63" s="122">
        <f t="shared" si="24"/>
        <v>3844.9825688578753</v>
      </c>
      <c r="N63" s="122">
        <f t="shared" si="24"/>
        <v>3751.9734248436716</v>
      </c>
      <c r="O63" s="122">
        <f t="shared" si="24"/>
        <v>3169.6372817302381</v>
      </c>
      <c r="P63" s="122">
        <f t="shared" si="24"/>
        <v>3023.5248129670158</v>
      </c>
      <c r="Q63" s="122">
        <f t="shared" si="24"/>
        <v>2993.0873611779721</v>
      </c>
      <c r="R63" s="122">
        <f t="shared" ref="R63:V63" si="25">SUM(R64:R65)</f>
        <v>3039.5914821168294</v>
      </c>
      <c r="S63" s="122">
        <f t="shared" si="25"/>
        <v>3198.1064000565125</v>
      </c>
      <c r="T63" s="122">
        <f t="shared" si="25"/>
        <v>3198.3535103457029</v>
      </c>
      <c r="U63" s="122">
        <f t="shared" si="25"/>
        <v>2927.4850632124799</v>
      </c>
      <c r="V63" s="122">
        <f t="shared" si="25"/>
        <v>3330.2375384398802</v>
      </c>
      <c r="W63" s="122">
        <f t="shared" ref="W63" si="26">SUM(W64:W65)</f>
        <v>3638.127912759905</v>
      </c>
      <c r="DA63" s="130" t="s">
        <v>2468</v>
      </c>
    </row>
    <row r="64" spans="1:105" ht="12" customHeight="1" x14ac:dyDescent="0.25">
      <c r="A64" s="97" t="s">
        <v>217</v>
      </c>
      <c r="B64" s="98">
        <v>1319.8102597311913</v>
      </c>
      <c r="C64" s="98">
        <v>2910.8102631470156</v>
      </c>
      <c r="D64" s="98">
        <v>2071.9291824701818</v>
      </c>
      <c r="E64" s="98">
        <v>2348.2018279128788</v>
      </c>
      <c r="F64" s="98">
        <v>2127.8479525642847</v>
      </c>
      <c r="G64" s="98">
        <v>2801.6494599937259</v>
      </c>
      <c r="H64" s="98">
        <v>3185.5107840753644</v>
      </c>
      <c r="I64" s="98">
        <v>3037.7373148543134</v>
      </c>
      <c r="J64" s="98">
        <v>2982.6244222572504</v>
      </c>
      <c r="K64" s="98">
        <v>3386.0338834786471</v>
      </c>
      <c r="L64" s="98">
        <v>3293.8498328251858</v>
      </c>
      <c r="M64" s="98">
        <v>3767.9305403145354</v>
      </c>
      <c r="N64" s="98">
        <v>3678.9078398053975</v>
      </c>
      <c r="O64" s="98">
        <v>3107.7877797855599</v>
      </c>
      <c r="P64" s="98">
        <v>2965.3176251200307</v>
      </c>
      <c r="Q64" s="98">
        <v>2935.6245393276818</v>
      </c>
      <c r="R64" s="98">
        <v>2981.6449074612574</v>
      </c>
      <c r="S64" s="98">
        <v>3137.0647629649429</v>
      </c>
      <c r="T64" s="98">
        <v>3137.6490522386894</v>
      </c>
      <c r="U64" s="98">
        <v>2872.1698572112987</v>
      </c>
      <c r="V64" s="98">
        <v>3267.062263117361</v>
      </c>
      <c r="W64" s="98">
        <v>3568.902492603092</v>
      </c>
      <c r="DA64" s="63" t="s">
        <v>2469</v>
      </c>
    </row>
    <row r="65" spans="1:105" ht="12" customHeight="1" x14ac:dyDescent="0.25">
      <c r="A65" s="97" t="s">
        <v>53</v>
      </c>
      <c r="B65" s="98">
        <v>30.564019808084804</v>
      </c>
      <c r="C65" s="98">
        <v>65.888576056447505</v>
      </c>
      <c r="D65" s="98">
        <v>46.630377535202292</v>
      </c>
      <c r="E65" s="98">
        <v>52.140780164837544</v>
      </c>
      <c r="F65" s="98">
        <v>46.639265816253264</v>
      </c>
      <c r="G65" s="98">
        <v>60.300358630222171</v>
      </c>
      <c r="H65" s="98">
        <v>67.920792793253767</v>
      </c>
      <c r="I65" s="98">
        <v>63.50393902536063</v>
      </c>
      <c r="J65" s="98">
        <v>62.07684253321014</v>
      </c>
      <c r="K65" s="98">
        <v>69.647899652214662</v>
      </c>
      <c r="L65" s="98">
        <v>67.621530096049867</v>
      </c>
      <c r="M65" s="98">
        <v>77.052028543339816</v>
      </c>
      <c r="N65" s="98">
        <v>73.065585038273923</v>
      </c>
      <c r="O65" s="98">
        <v>61.849501944678366</v>
      </c>
      <c r="P65" s="98">
        <v>58.207187846985065</v>
      </c>
      <c r="Q65" s="98">
        <v>57.462821850290247</v>
      </c>
      <c r="R65" s="98">
        <v>57.946574655571972</v>
      </c>
      <c r="S65" s="98">
        <v>61.041637091569385</v>
      </c>
      <c r="T65" s="98">
        <v>60.704458107013792</v>
      </c>
      <c r="U65" s="98">
        <v>55.315206001180989</v>
      </c>
      <c r="V65" s="98">
        <v>63.175275322518985</v>
      </c>
      <c r="W65" s="98">
        <v>69.225420156813158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7.8487215582026737</v>
      </c>
      <c r="C66" s="122">
        <f t="shared" si="27"/>
        <v>16.896345896438874</v>
      </c>
      <c r="D66" s="122">
        <f t="shared" si="27"/>
        <v>18.961730570214872</v>
      </c>
      <c r="E66" s="122">
        <f t="shared" si="27"/>
        <v>29.852883977655289</v>
      </c>
      <c r="F66" s="122">
        <f t="shared" si="27"/>
        <v>18.621277012453213</v>
      </c>
      <c r="G66" s="122">
        <f t="shared" si="27"/>
        <v>21.604971718980359</v>
      </c>
      <c r="H66" s="122">
        <f t="shared" si="27"/>
        <v>35.446535361916794</v>
      </c>
      <c r="I66" s="122">
        <f t="shared" si="27"/>
        <v>77.703873544775419</v>
      </c>
      <c r="J66" s="122">
        <f t="shared" si="27"/>
        <v>60.547710427883317</v>
      </c>
      <c r="K66" s="122">
        <f t="shared" si="27"/>
        <v>61.458449978919305</v>
      </c>
      <c r="L66" s="122">
        <f t="shared" si="27"/>
        <v>90.291684393713595</v>
      </c>
      <c r="M66" s="122">
        <f t="shared" si="27"/>
        <v>62.610528985545066</v>
      </c>
      <c r="N66" s="122">
        <f t="shared" si="27"/>
        <v>165.25191600162321</v>
      </c>
      <c r="O66" s="122">
        <f t="shared" si="27"/>
        <v>64.582022055610608</v>
      </c>
      <c r="P66" s="122">
        <f t="shared" si="27"/>
        <v>56.116887254857325</v>
      </c>
      <c r="Q66" s="122">
        <f t="shared" si="27"/>
        <v>95.827449344937293</v>
      </c>
      <c r="R66" s="122">
        <f t="shared" si="27"/>
        <v>105.00393740084884</v>
      </c>
      <c r="S66" s="122">
        <f t="shared" si="27"/>
        <v>120.77604052517445</v>
      </c>
      <c r="T66" s="122">
        <f t="shared" si="27"/>
        <v>108.63617534198347</v>
      </c>
      <c r="U66" s="122">
        <f t="shared" si="27"/>
        <v>125.47327650062346</v>
      </c>
      <c r="V66" s="122">
        <f t="shared" si="27"/>
        <v>137.05633836500957</v>
      </c>
      <c r="W66" s="122">
        <f t="shared" si="27"/>
        <v>145.30719254691689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7.8487215582026737</v>
      </c>
      <c r="C67" s="98">
        <f>IF(RES_hhdet_tes!C67=0,0,RES_hhdet_tes!C67*1000*11630/RES_hhdet_num!C62)</f>
        <v>16.896345896438874</v>
      </c>
      <c r="D67" s="98">
        <f>IF(RES_hhdet_tes!D67=0,0,RES_hhdet_tes!D67*1000*11630/RES_hhdet_num!D62)</f>
        <v>18.961730570214872</v>
      </c>
      <c r="E67" s="98">
        <f>IF(RES_hhdet_tes!E67=0,0,RES_hhdet_tes!E67*1000*11630/RES_hhdet_num!E62)</f>
        <v>29.852883977655289</v>
      </c>
      <c r="F67" s="98">
        <f>IF(RES_hhdet_tes!F67=0,0,RES_hhdet_tes!F67*1000*11630/RES_hhdet_num!F62)</f>
        <v>18.621277012453213</v>
      </c>
      <c r="G67" s="98">
        <f>IF(RES_hhdet_tes!G67=0,0,RES_hhdet_tes!G67*1000*11630/RES_hhdet_num!G62)</f>
        <v>21.604971718980359</v>
      </c>
      <c r="H67" s="98">
        <f>IF(RES_hhdet_tes!H67=0,0,RES_hhdet_tes!H67*1000*11630/RES_hhdet_num!H62)</f>
        <v>35.446535361916794</v>
      </c>
      <c r="I67" s="98">
        <f>IF(RES_hhdet_tes!I67=0,0,RES_hhdet_tes!I67*1000*11630/RES_hhdet_num!I62)</f>
        <v>77.703873544775419</v>
      </c>
      <c r="J67" s="98">
        <f>IF(RES_hhdet_tes!J67=0,0,RES_hhdet_tes!J67*1000*11630/RES_hhdet_num!J62)</f>
        <v>60.547710427883317</v>
      </c>
      <c r="K67" s="98">
        <f>IF(RES_hhdet_tes!K67=0,0,RES_hhdet_tes!K67*1000*11630/RES_hhdet_num!K62)</f>
        <v>61.458449978919305</v>
      </c>
      <c r="L67" s="98">
        <f>IF(RES_hhdet_tes!L67=0,0,RES_hhdet_tes!L67*1000*11630/RES_hhdet_num!L62)</f>
        <v>90.291684393713595</v>
      </c>
      <c r="M67" s="98">
        <f>IF(RES_hhdet_tes!M67=0,0,RES_hhdet_tes!M67*1000*11630/RES_hhdet_num!M62)</f>
        <v>62.610528985545066</v>
      </c>
      <c r="N67" s="98">
        <f>IF(RES_hhdet_tes!N67=0,0,RES_hhdet_tes!N67*1000*11630/RES_hhdet_num!N62)</f>
        <v>165.25191600162321</v>
      </c>
      <c r="O67" s="98">
        <f>IF(RES_hhdet_tes!O67=0,0,RES_hhdet_tes!O67*1000*11630/RES_hhdet_num!O62)</f>
        <v>64.582022055610608</v>
      </c>
      <c r="P67" s="98">
        <f>IF(RES_hhdet_tes!P67=0,0,RES_hhdet_tes!P67*1000*11630/RES_hhdet_num!P62)</f>
        <v>56.116887254857325</v>
      </c>
      <c r="Q67" s="98">
        <f>IF(RES_hhdet_tes!Q67=0,0,RES_hhdet_tes!Q67*1000*11630/RES_hhdet_num!Q62)</f>
        <v>95.827449344937293</v>
      </c>
      <c r="R67" s="98">
        <f>IF(RES_hhdet_tes!R67=0,0,RES_hhdet_tes!R67*1000*11630/RES_hhdet_num!R62)</f>
        <v>105.00393740084884</v>
      </c>
      <c r="S67" s="98">
        <f>IF(RES_hhdet_tes!S67=0,0,RES_hhdet_tes!S67*1000*11630/RES_hhdet_num!S62)</f>
        <v>120.77604052517445</v>
      </c>
      <c r="T67" s="98">
        <f>IF(RES_hhdet_tes!T67=0,0,RES_hhdet_tes!T67*1000*11630/RES_hhdet_num!T62)</f>
        <v>108.63617534198347</v>
      </c>
      <c r="U67" s="98">
        <f>IF(RES_hhdet_tes!U67=0,0,RES_hhdet_tes!U67*1000*11630/RES_hhdet_num!U62)</f>
        <v>125.47327650062346</v>
      </c>
      <c r="V67" s="98">
        <f>IF(RES_hhdet_tes!V67=0,0,RES_hhdet_tes!V67*1000*11630/RES_hhdet_num!V62)</f>
        <v>137.05633836500957</v>
      </c>
      <c r="W67" s="98">
        <f>IF(RES_hhdet_tes!W67=0,0,RES_hhdet_tes!W67*1000*11630/RES_hhdet_num!W62)</f>
        <v>145.30719254691689</v>
      </c>
      <c r="DA67" s="63" t="s">
        <v>2472</v>
      </c>
    </row>
    <row r="68" spans="1:105" ht="12" customHeight="1" x14ac:dyDescent="0.25">
      <c r="A68" s="121" t="s">
        <v>55</v>
      </c>
      <c r="B68" s="122">
        <v>620.60684558355831</v>
      </c>
      <c r="C68" s="122">
        <v>727.87428626165729</v>
      </c>
      <c r="D68" s="122">
        <v>613.52158723949913</v>
      </c>
      <c r="E68" s="122">
        <v>611.99519936638535</v>
      </c>
      <c r="F68" s="122">
        <v>606.35988844748681</v>
      </c>
      <c r="G68" s="122">
        <v>727.67096921547056</v>
      </c>
      <c r="H68" s="122">
        <v>766.80559919379209</v>
      </c>
      <c r="I68" s="122">
        <v>777.44934177923687</v>
      </c>
      <c r="J68" s="122">
        <v>837.55882773533915</v>
      </c>
      <c r="K68" s="122">
        <v>939.1329202508158</v>
      </c>
      <c r="L68" s="122">
        <v>906.14270151028302</v>
      </c>
      <c r="M68" s="122">
        <v>960.49927910998827</v>
      </c>
      <c r="N68" s="122">
        <v>912.43355151356366</v>
      </c>
      <c r="O68" s="122">
        <v>816.24464794539313</v>
      </c>
      <c r="P68" s="122">
        <v>773.89602145723939</v>
      </c>
      <c r="Q68" s="122">
        <v>895.44237901494557</v>
      </c>
      <c r="R68" s="122">
        <v>893.18854268569748</v>
      </c>
      <c r="S68" s="122">
        <v>878.43003152101323</v>
      </c>
      <c r="T68" s="122">
        <v>926.91218973276909</v>
      </c>
      <c r="U68" s="122">
        <v>915.36871073047394</v>
      </c>
      <c r="V68" s="122">
        <v>962.3718812057391</v>
      </c>
      <c r="W68" s="122">
        <v>1034.0450390877754</v>
      </c>
      <c r="DA68" s="130" t="s">
        <v>2473</v>
      </c>
    </row>
    <row r="69" spans="1:105" ht="12" customHeight="1" x14ac:dyDescent="0.25">
      <c r="A69" s="97" t="s">
        <v>134</v>
      </c>
      <c r="B69" s="98">
        <v>460.28956932787378</v>
      </c>
      <c r="C69" s="98">
        <v>787.64584132032383</v>
      </c>
      <c r="D69" s="98">
        <v>476.62575919122366</v>
      </c>
      <c r="E69" s="98">
        <v>494.42173738005903</v>
      </c>
      <c r="F69" s="98">
        <v>501.88500283455181</v>
      </c>
      <c r="G69" s="98">
        <v>706.65256711408779</v>
      </c>
      <c r="H69" s="98">
        <v>764.88313565182557</v>
      </c>
      <c r="I69" s="98">
        <v>799.28345864827963</v>
      </c>
      <c r="J69" s="98">
        <v>829.19092305696381</v>
      </c>
      <c r="K69" s="98">
        <v>1002.4784988240484</v>
      </c>
      <c r="L69" s="98">
        <v>894.75258899413859</v>
      </c>
      <c r="M69" s="98">
        <v>958.80208865246595</v>
      </c>
      <c r="N69" s="98">
        <v>934.68588967610356</v>
      </c>
      <c r="O69" s="98">
        <v>770.46308516015222</v>
      </c>
      <c r="P69" s="98">
        <v>697.82778518526948</v>
      </c>
      <c r="Q69" s="98">
        <v>927.75418200577019</v>
      </c>
      <c r="R69" s="98">
        <v>913.04667911813669</v>
      </c>
      <c r="S69" s="98">
        <v>862.28744947722328</v>
      </c>
      <c r="T69" s="98">
        <v>936.83199755060912</v>
      </c>
      <c r="U69" s="98">
        <v>922.99226054714688</v>
      </c>
      <c r="V69" s="98">
        <v>969.56309883856227</v>
      </c>
      <c r="W69" s="98">
        <v>1049.008555512869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894.7184504064985</v>
      </c>
      <c r="M70" s="98">
        <v>959.01096702918608</v>
      </c>
      <c r="N70" s="98">
        <v>934.93848725070382</v>
      </c>
      <c r="O70" s="98">
        <v>770.72532860337026</v>
      </c>
      <c r="P70" s="98">
        <v>698.38242655066676</v>
      </c>
      <c r="Q70" s="98">
        <v>926.91823527983854</v>
      </c>
      <c r="R70" s="98">
        <v>912.73168469853204</v>
      </c>
      <c r="S70" s="98">
        <v>862.62139724327301</v>
      </c>
      <c r="T70" s="98">
        <v>937.18490633634269</v>
      </c>
      <c r="U70" s="98">
        <v>922.88358565311955</v>
      </c>
      <c r="V70" s="98">
        <v>969.72665479891157</v>
      </c>
      <c r="W70" s="98">
        <v>1048.45503249844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309.69821492748645</v>
      </c>
      <c r="M71" s="101">
        <v>321.88313599732163</v>
      </c>
      <c r="N71" s="101">
        <v>293.36796675101999</v>
      </c>
      <c r="O71" s="101">
        <v>251.81380123712765</v>
      </c>
      <c r="P71" s="101">
        <v>235.08959060389736</v>
      </c>
      <c r="Q71" s="101">
        <v>286.93521351014277</v>
      </c>
      <c r="R71" s="101">
        <v>301.8629665381527</v>
      </c>
      <c r="S71" s="101">
        <v>302.66432280065862</v>
      </c>
      <c r="T71" s="101">
        <v>305.94372803101993</v>
      </c>
      <c r="U71" s="101">
        <v>296.61525095789699</v>
      </c>
      <c r="V71" s="101">
        <v>315.14534139311871</v>
      </c>
      <c r="W71" s="101">
        <v>343.46693286364257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585.02023547901217</v>
      </c>
      <c r="M72" s="104">
        <v>637.12783103186462</v>
      </c>
      <c r="N72" s="104">
        <v>641.57052049968377</v>
      </c>
      <c r="O72" s="104">
        <v>518.91152736624258</v>
      </c>
      <c r="P72" s="104">
        <v>463.29283594676934</v>
      </c>
      <c r="Q72" s="104">
        <v>639.98302176969571</v>
      </c>
      <c r="R72" s="104">
        <v>610.8687181603791</v>
      </c>
      <c r="S72" s="104">
        <v>559.95707444261438</v>
      </c>
      <c r="T72" s="104">
        <v>631.24117830532282</v>
      </c>
      <c r="U72" s="104">
        <v>626.26833469522273</v>
      </c>
      <c r="V72" s="104">
        <v>654.58131340579291</v>
      </c>
      <c r="W72" s="104">
        <v>704.98809963479732</v>
      </c>
      <c r="DA72" s="132" t="s">
        <v>2477</v>
      </c>
    </row>
    <row r="73" spans="1:105" ht="12" customHeight="1" x14ac:dyDescent="0.25">
      <c r="A73" s="106" t="s">
        <v>122</v>
      </c>
      <c r="B73" s="101">
        <v>706.90203017094825</v>
      </c>
      <c r="C73" s="101">
        <v>661.54970357197419</v>
      </c>
      <c r="D73" s="101">
        <v>747.26636042221332</v>
      </c>
      <c r="E73" s="101">
        <v>725.99875203587362</v>
      </c>
      <c r="F73" s="101">
        <v>707.07367817835598</v>
      </c>
      <c r="G73" s="101">
        <v>747.94375206685231</v>
      </c>
      <c r="H73" s="101">
        <v>768.6608717825444</v>
      </c>
      <c r="I73" s="101">
        <v>756.37028022763059</v>
      </c>
      <c r="J73" s="101">
        <v>845.62776955241361</v>
      </c>
      <c r="K73" s="101">
        <v>878.14953772414572</v>
      </c>
      <c r="L73" s="101">
        <v>917.09750555976177</v>
      </c>
      <c r="M73" s="101">
        <v>962.08502852539573</v>
      </c>
      <c r="N73" s="101">
        <v>890.70745313420139</v>
      </c>
      <c r="O73" s="101">
        <v>863.77981516360296</v>
      </c>
      <c r="P73" s="101">
        <v>865.53097266726149</v>
      </c>
      <c r="Q73" s="101">
        <v>844.70387730325638</v>
      </c>
      <c r="R73" s="101">
        <v>859.35372843257448</v>
      </c>
      <c r="S73" s="101">
        <v>903.9978566814375</v>
      </c>
      <c r="T73" s="101">
        <v>912.17102123869006</v>
      </c>
      <c r="U73" s="101">
        <v>904.69390540046345</v>
      </c>
      <c r="V73" s="101">
        <v>952.93347943170795</v>
      </c>
      <c r="W73" s="101">
        <v>1017.3130003258626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918.74021645893231</v>
      </c>
      <c r="M74" s="104">
        <v>963.49945926296664</v>
      </c>
      <c r="N74" s="104">
        <v>891.0097945039156</v>
      </c>
      <c r="O74" s="104">
        <v>863.40475811390411</v>
      </c>
      <c r="P74" s="104">
        <v>864.39798866436638</v>
      </c>
      <c r="Q74" s="104">
        <v>844.60080805051984</v>
      </c>
      <c r="R74" s="104">
        <v>858.9604721709951</v>
      </c>
      <c r="S74" s="104">
        <v>903.23489750556848</v>
      </c>
      <c r="T74" s="104">
        <v>911.81790886635736</v>
      </c>
      <c r="U74" s="104">
        <v>904.90116628710632</v>
      </c>
      <c r="V74" s="104">
        <v>953.56826114078035</v>
      </c>
      <c r="W74" s="104">
        <v>1017.9304568864289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318.0960195755506</v>
      </c>
      <c r="M75" s="98">
        <v>323.45866507326247</v>
      </c>
      <c r="N75" s="98">
        <v>279.57572658167186</v>
      </c>
      <c r="O75" s="98">
        <v>282.03858837122135</v>
      </c>
      <c r="P75" s="98">
        <v>290.130480754686</v>
      </c>
      <c r="Q75" s="98">
        <v>260.90203762045707</v>
      </c>
      <c r="R75" s="98">
        <v>283.96240508731444</v>
      </c>
      <c r="S75" s="98">
        <v>316.84754809534701</v>
      </c>
      <c r="T75" s="98">
        <v>297.63345565637565</v>
      </c>
      <c r="U75" s="98">
        <v>290.94327332031725</v>
      </c>
      <c r="V75" s="98">
        <v>309.92315432592187</v>
      </c>
      <c r="W75" s="98">
        <v>333.62667124522949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600.64419688338171</v>
      </c>
      <c r="M76" s="98">
        <v>640.04079418970412</v>
      </c>
      <c r="N76" s="98">
        <v>611.4340679222438</v>
      </c>
      <c r="O76" s="98">
        <v>581.36616974268259</v>
      </c>
      <c r="P76" s="98">
        <v>574.26750790968038</v>
      </c>
      <c r="Q76" s="98">
        <v>583.69877043006272</v>
      </c>
      <c r="R76" s="98">
        <v>574.99806708368055</v>
      </c>
      <c r="S76" s="98">
        <v>586.38734941022142</v>
      </c>
      <c r="T76" s="98">
        <v>614.1844532099816</v>
      </c>
      <c r="U76" s="98">
        <v>613.95789296678913</v>
      </c>
      <c r="V76" s="98">
        <v>643.64510681485854</v>
      </c>
      <c r="W76" s="98">
        <v>684.30378564119974</v>
      </c>
      <c r="DA76" s="63" t="s">
        <v>2481</v>
      </c>
    </row>
    <row r="77" spans="1:105" ht="12" customHeight="1" x14ac:dyDescent="0.25">
      <c r="A77" s="121" t="s">
        <v>54</v>
      </c>
      <c r="B77" s="122">
        <v>328.0989902634966</v>
      </c>
      <c r="C77" s="122">
        <v>471.73320007983716</v>
      </c>
      <c r="D77" s="122">
        <v>380.52621188022533</v>
      </c>
      <c r="E77" s="122">
        <v>393.68854620370524</v>
      </c>
      <c r="F77" s="122">
        <v>415.5221595684003</v>
      </c>
      <c r="G77" s="122">
        <v>473.51917158994053</v>
      </c>
      <c r="H77" s="122">
        <v>501.36147499616823</v>
      </c>
      <c r="I77" s="122">
        <v>528.75439710475814</v>
      </c>
      <c r="J77" s="122">
        <v>524.52094936815854</v>
      </c>
      <c r="K77" s="122">
        <v>565.50490745837624</v>
      </c>
      <c r="L77" s="122">
        <v>521.74688366946157</v>
      </c>
      <c r="M77" s="122">
        <v>562.67888688668916</v>
      </c>
      <c r="N77" s="122">
        <v>536.69583659224611</v>
      </c>
      <c r="O77" s="122">
        <v>493.59616282141457</v>
      </c>
      <c r="P77" s="122">
        <v>495.97537511712119</v>
      </c>
      <c r="Q77" s="122">
        <v>531.47218935757076</v>
      </c>
      <c r="R77" s="122">
        <v>547.26968518759679</v>
      </c>
      <c r="S77" s="122">
        <v>553.06309671516317</v>
      </c>
      <c r="T77" s="122">
        <v>559.28300050799385</v>
      </c>
      <c r="U77" s="122">
        <v>552.04258751848351</v>
      </c>
      <c r="V77" s="122">
        <v>579.48908512171658</v>
      </c>
      <c r="W77" s="122">
        <v>618.02628898992009</v>
      </c>
      <c r="DA77" s="130" t="s">
        <v>2482</v>
      </c>
    </row>
    <row r="78" spans="1:105" ht="12" customHeight="1" x14ac:dyDescent="0.25">
      <c r="A78" s="97" t="s">
        <v>192</v>
      </c>
      <c r="B78" s="98">
        <v>196.18757687714742</v>
      </c>
      <c r="C78" s="98">
        <v>481.24528488502847</v>
      </c>
      <c r="D78" s="98">
        <v>309.4028027245854</v>
      </c>
      <c r="E78" s="98">
        <v>328.51991289662817</v>
      </c>
      <c r="F78" s="98">
        <v>347.50817491566147</v>
      </c>
      <c r="G78" s="98">
        <v>456.1185385859867</v>
      </c>
      <c r="H78" s="98">
        <v>503.36895866775507</v>
      </c>
      <c r="I78" s="98">
        <v>540.85709155228892</v>
      </c>
      <c r="J78" s="98">
        <v>519.53165657951968</v>
      </c>
      <c r="K78" s="98">
        <v>595.82458785704091</v>
      </c>
      <c r="L78" s="98">
        <v>512.36196297306344</v>
      </c>
      <c r="M78" s="98">
        <v>564.28107058190255</v>
      </c>
      <c r="N78" s="98">
        <v>549.54048649823426</v>
      </c>
      <c r="O78" s="98">
        <v>483.16070169307608</v>
      </c>
      <c r="P78" s="98">
        <v>491.2691907556175</v>
      </c>
      <c r="Q78" s="98">
        <v>522.29861037210378</v>
      </c>
      <c r="R78" s="98">
        <v>551.89648184703799</v>
      </c>
      <c r="S78" s="98">
        <v>531.83238185110099</v>
      </c>
      <c r="T78" s="98">
        <v>568.48956020900278</v>
      </c>
      <c r="U78" s="98">
        <v>555.83287713535708</v>
      </c>
      <c r="V78" s="98">
        <v>583.10141530051078</v>
      </c>
      <c r="W78" s="98">
        <v>623.23999793995665</v>
      </c>
      <c r="DA78" s="63" t="s">
        <v>2483</v>
      </c>
    </row>
    <row r="79" spans="1:105" ht="12" customHeight="1" x14ac:dyDescent="0.25">
      <c r="A79" s="109" t="s">
        <v>120</v>
      </c>
      <c r="B79" s="33">
        <v>454.78220738758193</v>
      </c>
      <c r="C79" s="33">
        <v>462.16100731379152</v>
      </c>
      <c r="D79" s="33">
        <v>455.13744892023726</v>
      </c>
      <c r="E79" s="33">
        <v>462.42621360249615</v>
      </c>
      <c r="F79" s="33">
        <v>487.33652135954662</v>
      </c>
      <c r="G79" s="33">
        <v>491.90733183178389</v>
      </c>
      <c r="H79" s="33">
        <v>499.23805034479005</v>
      </c>
      <c r="I79" s="33">
        <v>515.94031301571852</v>
      </c>
      <c r="J79" s="33">
        <v>529.79646011801879</v>
      </c>
      <c r="K79" s="33">
        <v>533.51063417242949</v>
      </c>
      <c r="L79" s="33">
        <v>531.71107079547039</v>
      </c>
      <c r="M79" s="33">
        <v>560.96676962427955</v>
      </c>
      <c r="N79" s="33">
        <v>522.90571691278797</v>
      </c>
      <c r="O79" s="33">
        <v>503.86444191822704</v>
      </c>
      <c r="P79" s="33">
        <v>499.98335572253194</v>
      </c>
      <c r="Q79" s="33">
        <v>537.74385829811683</v>
      </c>
      <c r="R79" s="33">
        <v>544.4832943722281</v>
      </c>
      <c r="S79" s="33">
        <v>564.37132056299777</v>
      </c>
      <c r="T79" s="33">
        <v>554.62758280450589</v>
      </c>
      <c r="U79" s="33">
        <v>550.24370250597997</v>
      </c>
      <c r="V79" s="33">
        <v>577.89411442150947</v>
      </c>
      <c r="W79" s="33">
        <v>615.96746094128628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4134.8814787241308</v>
      </c>
      <c r="C81" s="117">
        <f t="shared" si="28"/>
        <v>3901.558537863531</v>
      </c>
      <c r="D81" s="117">
        <f t="shared" si="28"/>
        <v>4340.1548543046847</v>
      </c>
      <c r="E81" s="117">
        <f t="shared" si="28"/>
        <v>4306.4504099998949</v>
      </c>
      <c r="F81" s="117">
        <f t="shared" si="28"/>
        <v>4361.6116920875611</v>
      </c>
      <c r="G81" s="117">
        <f t="shared" si="28"/>
        <v>4348.2082017747207</v>
      </c>
      <c r="H81" s="117">
        <f t="shared" si="28"/>
        <v>4534.2001009710011</v>
      </c>
      <c r="I81" s="117">
        <f t="shared" si="28"/>
        <v>4289.862792504081</v>
      </c>
      <c r="J81" s="117">
        <f t="shared" si="28"/>
        <v>4497.5306304644964</v>
      </c>
      <c r="K81" s="117">
        <f t="shared" si="28"/>
        <v>4627.4809398595944</v>
      </c>
      <c r="L81" s="117">
        <f t="shared" si="28"/>
        <v>4967.2192778046192</v>
      </c>
      <c r="M81" s="117">
        <f t="shared" si="28"/>
        <v>5301.1286748095681</v>
      </c>
      <c r="N81" s="117">
        <f t="shared" si="28"/>
        <v>5155.1300814680026</v>
      </c>
      <c r="O81" s="117">
        <f t="shared" si="28"/>
        <v>4910.3076585186418</v>
      </c>
      <c r="P81" s="117">
        <f t="shared" si="28"/>
        <v>4688.8835423457194</v>
      </c>
      <c r="Q81" s="117">
        <f t="shared" si="28"/>
        <v>4462.6756728684413</v>
      </c>
      <c r="R81" s="117">
        <f t="shared" ref="R81:V81" si="29">R82+R85+R87+R100</f>
        <v>4686.0917902916945</v>
      </c>
      <c r="S81" s="117">
        <f t="shared" si="29"/>
        <v>4813.5958810674347</v>
      </c>
      <c r="T81" s="117">
        <f t="shared" si="29"/>
        <v>4679.0187800071553</v>
      </c>
      <c r="U81" s="117">
        <f t="shared" si="29"/>
        <v>4593.9568737445097</v>
      </c>
      <c r="V81" s="117">
        <f t="shared" si="29"/>
        <v>5281.8946692792724</v>
      </c>
      <c r="W81" s="117">
        <f t="shared" ref="W81" si="30">W82+W85+W87+W100</f>
        <v>5022.9634244380468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2974.2741282020984</v>
      </c>
      <c r="C82" s="122">
        <f t="shared" si="31"/>
        <v>2762.9490720988256</v>
      </c>
      <c r="D82" s="122">
        <f t="shared" si="31"/>
        <v>3128.9565615713423</v>
      </c>
      <c r="E82" s="122">
        <f t="shared" si="31"/>
        <v>3100.5639974880582</v>
      </c>
      <c r="F82" s="122">
        <f t="shared" si="31"/>
        <v>3141.4046734977642</v>
      </c>
      <c r="G82" s="122">
        <f t="shared" si="31"/>
        <v>3087.3325062144345</v>
      </c>
      <c r="H82" s="122">
        <f t="shared" si="31"/>
        <v>3236.2264757491439</v>
      </c>
      <c r="I82" s="122">
        <f t="shared" si="31"/>
        <v>2957.5188882236903</v>
      </c>
      <c r="J82" s="122">
        <f t="shared" si="31"/>
        <v>3085.3623202174572</v>
      </c>
      <c r="K82" s="122">
        <f t="shared" si="31"/>
        <v>3168.1472079366335</v>
      </c>
      <c r="L82" s="122">
        <f t="shared" si="31"/>
        <v>3463.4433301977188</v>
      </c>
      <c r="M82" s="122">
        <f t="shared" si="31"/>
        <v>3731.3089064359342</v>
      </c>
      <c r="N82" s="122">
        <f t="shared" si="31"/>
        <v>3597.5513052050815</v>
      </c>
      <c r="O82" s="122">
        <f t="shared" si="31"/>
        <v>3469.0962859536403</v>
      </c>
      <c r="P82" s="122">
        <f t="shared" si="31"/>
        <v>3262.8154530518536</v>
      </c>
      <c r="Q82" s="122">
        <f t="shared" si="31"/>
        <v>2952.1634548076286</v>
      </c>
      <c r="R82" s="122">
        <f t="shared" ref="R82:V82" si="32">SUM(R83:R84)</f>
        <v>3148.6215216087389</v>
      </c>
      <c r="S82" s="122">
        <f t="shared" si="32"/>
        <v>3208.6200838418708</v>
      </c>
      <c r="T82" s="122">
        <f t="shared" si="32"/>
        <v>3090.6912499621958</v>
      </c>
      <c r="U82" s="122">
        <f t="shared" si="32"/>
        <v>3007.5044687824311</v>
      </c>
      <c r="V82" s="122">
        <f t="shared" si="32"/>
        <v>3586.21856239313</v>
      </c>
      <c r="W82" s="122">
        <f t="shared" ref="W82" si="33">SUM(W83:W84)</f>
        <v>3247.899131811284</v>
      </c>
      <c r="DA82" s="130" t="s">
        <v>2486</v>
      </c>
    </row>
    <row r="83" spans="1:105" ht="12" customHeight="1" x14ac:dyDescent="0.25">
      <c r="A83" s="97" t="s">
        <v>204</v>
      </c>
      <c r="B83" s="98">
        <v>2946.9758322398075</v>
      </c>
      <c r="C83" s="98">
        <v>2738.1569018136238</v>
      </c>
      <c r="D83" s="98">
        <v>3101.0400345421549</v>
      </c>
      <c r="E83" s="98">
        <v>3073.2677782772489</v>
      </c>
      <c r="F83" s="98">
        <v>3114.1020771109697</v>
      </c>
      <c r="G83" s="98">
        <v>3060.9797197581775</v>
      </c>
      <c r="H83" s="98">
        <v>3208.8590280871849</v>
      </c>
      <c r="I83" s="98">
        <v>2932.9931835971356</v>
      </c>
      <c r="J83" s="98">
        <v>3059.8883509288848</v>
      </c>
      <c r="K83" s="98">
        <v>3142.2934631331973</v>
      </c>
      <c r="L83" s="98">
        <v>3435.2336946093537</v>
      </c>
      <c r="M83" s="98">
        <v>3701.0352829484013</v>
      </c>
      <c r="N83" s="98">
        <v>3569.1966464373982</v>
      </c>
      <c r="O83" s="98">
        <v>3441.6983624600794</v>
      </c>
      <c r="P83" s="98">
        <v>3237.3962895377758</v>
      </c>
      <c r="Q83" s="98">
        <v>2929.2284060234019</v>
      </c>
      <c r="R83" s="98">
        <v>3124.3336617996324</v>
      </c>
      <c r="S83" s="98">
        <v>3183.839369127591</v>
      </c>
      <c r="T83" s="98">
        <v>3066.9565451546537</v>
      </c>
      <c r="U83" s="98">
        <v>2984.5129388613427</v>
      </c>
      <c r="V83" s="98">
        <v>3558.6927455118271</v>
      </c>
      <c r="W83" s="98">
        <v>3222.8935553404735</v>
      </c>
      <c r="DA83" s="63" t="s">
        <v>2487</v>
      </c>
    </row>
    <row r="84" spans="1:105" ht="12" customHeight="1" x14ac:dyDescent="0.25">
      <c r="A84" s="97" t="s">
        <v>53</v>
      </c>
      <c r="B84" s="98">
        <v>27.298295962290737</v>
      </c>
      <c r="C84" s="98">
        <v>24.792170285201657</v>
      </c>
      <c r="D84" s="98">
        <v>27.91652702918741</v>
      </c>
      <c r="E84" s="98">
        <v>27.296219210809323</v>
      </c>
      <c r="F84" s="98">
        <v>27.302596386794612</v>
      </c>
      <c r="G84" s="98">
        <v>26.352786456256865</v>
      </c>
      <c r="H84" s="98">
        <v>27.367447661959019</v>
      </c>
      <c r="I84" s="98">
        <v>24.525704626554717</v>
      </c>
      <c r="J84" s="98">
        <v>25.473969288572157</v>
      </c>
      <c r="K84" s="98">
        <v>25.853744803436044</v>
      </c>
      <c r="L84" s="98">
        <v>28.209635588365245</v>
      </c>
      <c r="M84" s="98">
        <v>30.27362348753304</v>
      </c>
      <c r="N84" s="98">
        <v>28.354658767683418</v>
      </c>
      <c r="O84" s="98">
        <v>27.397923493560953</v>
      </c>
      <c r="P84" s="98">
        <v>25.41916351407783</v>
      </c>
      <c r="Q84" s="98">
        <v>22.93504878422657</v>
      </c>
      <c r="R84" s="98">
        <v>24.287859809106592</v>
      </c>
      <c r="S84" s="98">
        <v>24.780714714280062</v>
      </c>
      <c r="T84" s="98">
        <v>23.73470480754192</v>
      </c>
      <c r="U84" s="98">
        <v>22.991529921088514</v>
      </c>
      <c r="V84" s="98">
        <v>27.525816881303118</v>
      </c>
      <c r="W84" s="98">
        <v>25.005576470810219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7.8190169779706311</v>
      </c>
      <c r="C85" s="122">
        <f t="shared" si="34"/>
        <v>11.0748324789944</v>
      </c>
      <c r="D85" s="122">
        <f t="shared" si="34"/>
        <v>10.403047250934048</v>
      </c>
      <c r="E85" s="122">
        <f t="shared" si="34"/>
        <v>18.349025555661296</v>
      </c>
      <c r="F85" s="122">
        <f t="shared" si="34"/>
        <v>12.94900550924509</v>
      </c>
      <c r="G85" s="122">
        <f t="shared" si="34"/>
        <v>15.875698269730574</v>
      </c>
      <c r="H85" s="122">
        <f t="shared" si="34"/>
        <v>25.453649476179354</v>
      </c>
      <c r="I85" s="122">
        <f t="shared" si="34"/>
        <v>56.463127315824636</v>
      </c>
      <c r="J85" s="122">
        <f t="shared" si="34"/>
        <v>42.184745562279268</v>
      </c>
      <c r="K85" s="122">
        <f t="shared" si="34"/>
        <v>41.787004746873485</v>
      </c>
      <c r="L85" s="122">
        <f t="shared" si="34"/>
        <v>60.73545916441028</v>
      </c>
      <c r="M85" s="122">
        <f t="shared" si="34"/>
        <v>46.409783612746644</v>
      </c>
      <c r="N85" s="122">
        <f t="shared" si="34"/>
        <v>133.19926955463276</v>
      </c>
      <c r="O85" s="122">
        <f t="shared" si="34"/>
        <v>64.911107921281584</v>
      </c>
      <c r="P85" s="122">
        <f t="shared" si="34"/>
        <v>63.389839151188326</v>
      </c>
      <c r="Q85" s="122">
        <f t="shared" si="34"/>
        <v>113.03688544659563</v>
      </c>
      <c r="R85" s="122">
        <f t="shared" si="34"/>
        <v>123.54229352025006</v>
      </c>
      <c r="S85" s="122">
        <f t="shared" si="34"/>
        <v>132.79023765694558</v>
      </c>
      <c r="T85" s="122">
        <f t="shared" si="34"/>
        <v>117.69390869874363</v>
      </c>
      <c r="U85" s="122">
        <f t="shared" si="34"/>
        <v>130.84455309592838</v>
      </c>
      <c r="V85" s="122">
        <f t="shared" si="34"/>
        <v>134.95072637776354</v>
      </c>
      <c r="W85" s="122">
        <f t="shared" si="34"/>
        <v>142.61070125880508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7.8190169779706311</v>
      </c>
      <c r="C86" s="98">
        <f>IF(RES_hhdet_tes!C86=0,0,RES_hhdet_tes!C86*1000*11630/RES_hhdet_num!C81)</f>
        <v>11.0748324789944</v>
      </c>
      <c r="D86" s="98">
        <f>IF(RES_hhdet_tes!D86=0,0,RES_hhdet_tes!D86*1000*11630/RES_hhdet_num!D81)</f>
        <v>10.403047250934048</v>
      </c>
      <c r="E86" s="98">
        <f>IF(RES_hhdet_tes!E86=0,0,RES_hhdet_tes!E86*1000*11630/RES_hhdet_num!E81)</f>
        <v>18.349025555661296</v>
      </c>
      <c r="F86" s="98">
        <f>IF(RES_hhdet_tes!F86=0,0,RES_hhdet_tes!F86*1000*11630/RES_hhdet_num!F81)</f>
        <v>12.94900550924509</v>
      </c>
      <c r="G86" s="98">
        <f>IF(RES_hhdet_tes!G86=0,0,RES_hhdet_tes!G86*1000*11630/RES_hhdet_num!G81)</f>
        <v>15.875698269730574</v>
      </c>
      <c r="H86" s="98">
        <f>IF(RES_hhdet_tes!H86=0,0,RES_hhdet_tes!H86*1000*11630/RES_hhdet_num!H81)</f>
        <v>25.453649476179354</v>
      </c>
      <c r="I86" s="98">
        <f>IF(RES_hhdet_tes!I86=0,0,RES_hhdet_tes!I86*1000*11630/RES_hhdet_num!I81)</f>
        <v>56.463127315824636</v>
      </c>
      <c r="J86" s="98">
        <f>IF(RES_hhdet_tes!J86=0,0,RES_hhdet_tes!J86*1000*11630/RES_hhdet_num!J81)</f>
        <v>42.184745562279268</v>
      </c>
      <c r="K86" s="98">
        <f>IF(RES_hhdet_tes!K86=0,0,RES_hhdet_tes!K86*1000*11630/RES_hhdet_num!K81)</f>
        <v>41.787004746873485</v>
      </c>
      <c r="L86" s="98">
        <f>IF(RES_hhdet_tes!L86=0,0,RES_hhdet_tes!L86*1000*11630/RES_hhdet_num!L81)</f>
        <v>60.73545916441028</v>
      </c>
      <c r="M86" s="98">
        <f>IF(RES_hhdet_tes!M86=0,0,RES_hhdet_tes!M86*1000*11630/RES_hhdet_num!M81)</f>
        <v>46.409783612746644</v>
      </c>
      <c r="N86" s="98">
        <f>IF(RES_hhdet_tes!N86=0,0,RES_hhdet_tes!N86*1000*11630/RES_hhdet_num!N81)</f>
        <v>133.19926955463276</v>
      </c>
      <c r="O86" s="98">
        <f>IF(RES_hhdet_tes!O86=0,0,RES_hhdet_tes!O86*1000*11630/RES_hhdet_num!O81)</f>
        <v>64.911107921281584</v>
      </c>
      <c r="P86" s="98">
        <f>IF(RES_hhdet_tes!P86=0,0,RES_hhdet_tes!P86*1000*11630/RES_hhdet_num!P81)</f>
        <v>63.389839151188326</v>
      </c>
      <c r="Q86" s="98">
        <f>IF(RES_hhdet_tes!Q86=0,0,RES_hhdet_tes!Q86*1000*11630/RES_hhdet_num!Q81)</f>
        <v>113.03688544659563</v>
      </c>
      <c r="R86" s="98">
        <f>IF(RES_hhdet_tes!R86=0,0,RES_hhdet_tes!R86*1000*11630/RES_hhdet_num!R81)</f>
        <v>123.54229352025006</v>
      </c>
      <c r="S86" s="98">
        <f>IF(RES_hhdet_tes!S86=0,0,RES_hhdet_tes!S86*1000*11630/RES_hhdet_num!S81)</f>
        <v>132.79023765694558</v>
      </c>
      <c r="T86" s="98">
        <f>IF(RES_hhdet_tes!T86=0,0,RES_hhdet_tes!T86*1000*11630/RES_hhdet_num!T81)</f>
        <v>117.69390869874363</v>
      </c>
      <c r="U86" s="98">
        <f>IF(RES_hhdet_tes!U86=0,0,RES_hhdet_tes!U86*1000*11630/RES_hhdet_num!U81)</f>
        <v>130.84455309592838</v>
      </c>
      <c r="V86" s="98">
        <f>IF(RES_hhdet_tes!V86=0,0,RES_hhdet_tes!V86*1000*11630/RES_hhdet_num!V81)</f>
        <v>134.95072637776354</v>
      </c>
      <c r="W86" s="98">
        <f>IF(RES_hhdet_tes!W86=0,0,RES_hhdet_tes!W86*1000*11630/RES_hhdet_num!W81)</f>
        <v>142.61070125880508</v>
      </c>
      <c r="DA86" s="63" t="s">
        <v>2490</v>
      </c>
    </row>
    <row r="87" spans="1:105" ht="12" customHeight="1" x14ac:dyDescent="0.25">
      <c r="A87" s="121" t="s">
        <v>55</v>
      </c>
      <c r="B87" s="122">
        <v>701.9851082592312</v>
      </c>
      <c r="C87" s="122">
        <v>667.34033490701972</v>
      </c>
      <c r="D87" s="122">
        <v>744.28670020196989</v>
      </c>
      <c r="E87" s="122">
        <v>721.71540639019247</v>
      </c>
      <c r="F87" s="122">
        <v>711.27977996585162</v>
      </c>
      <c r="G87" s="122">
        <v>750.31993438028735</v>
      </c>
      <c r="H87" s="122">
        <v>768.37899598030401</v>
      </c>
      <c r="I87" s="122">
        <v>759.37913331691311</v>
      </c>
      <c r="J87" s="122">
        <v>846.61745378578121</v>
      </c>
      <c r="K87" s="122">
        <v>883.23895082244394</v>
      </c>
      <c r="L87" s="122">
        <v>919.22248872428645</v>
      </c>
      <c r="M87" s="122">
        <v>962.85923349023813</v>
      </c>
      <c r="N87" s="122">
        <v>899.95948966094102</v>
      </c>
      <c r="O87" s="122">
        <v>874.8894310710823</v>
      </c>
      <c r="P87" s="122">
        <v>876.78530539474207</v>
      </c>
      <c r="Q87" s="122">
        <v>838.02632150372426</v>
      </c>
      <c r="R87" s="122">
        <v>862.80145104888459</v>
      </c>
      <c r="S87" s="122">
        <v>909.95111392405443</v>
      </c>
      <c r="T87" s="122">
        <v>917.56735774671995</v>
      </c>
      <c r="U87" s="122">
        <v>910.02403848428605</v>
      </c>
      <c r="V87" s="122">
        <v>970.9400251842975</v>
      </c>
      <c r="W87" s="122">
        <v>1023.2924610245927</v>
      </c>
      <c r="DA87" s="130" t="s">
        <v>2491</v>
      </c>
    </row>
    <row r="88" spans="1:105" ht="12" customHeight="1" x14ac:dyDescent="0.25">
      <c r="A88" s="97" t="s">
        <v>132</v>
      </c>
      <c r="B88" s="98">
        <v>648.72102078232206</v>
      </c>
      <c r="C88" s="98">
        <v>724.52478357183293</v>
      </c>
      <c r="D88" s="98">
        <v>707.90897202055305</v>
      </c>
      <c r="E88" s="98">
        <v>664.28687008358668</v>
      </c>
      <c r="F88" s="98">
        <v>742.88826961393602</v>
      </c>
      <c r="G88" s="98">
        <v>757.90722344799053</v>
      </c>
      <c r="H88" s="98">
        <v>749.08511667154607</v>
      </c>
      <c r="I88" s="98">
        <v>767.35016878175293</v>
      </c>
      <c r="J88" s="98">
        <v>838.51496471069447</v>
      </c>
      <c r="K88" s="98">
        <v>905.22726061352648</v>
      </c>
      <c r="L88" s="98">
        <v>921.36435116343773</v>
      </c>
      <c r="M88" s="98">
        <v>958.83816539856105</v>
      </c>
      <c r="N88" s="98">
        <v>973.33892209216981</v>
      </c>
      <c r="O88" s="98">
        <v>973.01348621887576</v>
      </c>
      <c r="P88" s="98">
        <v>972.00597658608365</v>
      </c>
      <c r="Q88" s="98">
        <v>765.37805144856895</v>
      </c>
      <c r="R88" s="98">
        <v>860.86794586916517</v>
      </c>
      <c r="S88" s="98">
        <v>914.12687386762093</v>
      </c>
      <c r="T88" s="98">
        <v>903.1260141387545</v>
      </c>
      <c r="U88" s="98">
        <v>884.85570227780499</v>
      </c>
      <c r="V88" s="98">
        <v>1071.4737044757549</v>
      </c>
      <c r="W88" s="98">
        <v>969.10501660006071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920.51827968406633</v>
      </c>
      <c r="M89" s="98">
        <v>958.10819858838579</v>
      </c>
      <c r="N89" s="98">
        <v>972.88959719676029</v>
      </c>
      <c r="O89" s="98">
        <v>972.81157153027709</v>
      </c>
      <c r="P89" s="98">
        <v>971.83822345992485</v>
      </c>
      <c r="Q89" s="98">
        <v>765.46837829811159</v>
      </c>
      <c r="R89" s="98">
        <v>861.21528126399676</v>
      </c>
      <c r="S89" s="98">
        <v>915.15214104751942</v>
      </c>
      <c r="T89" s="98">
        <v>904.76948241178627</v>
      </c>
      <c r="U89" s="98">
        <v>886.95993912247104</v>
      </c>
      <c r="V89" s="98">
        <v>1072.2251761178168</v>
      </c>
      <c r="W89" s="98">
        <v>970.04404871993086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318.63756435972135</v>
      </c>
      <c r="M90" s="101">
        <v>321.59790840800861</v>
      </c>
      <c r="N90" s="101">
        <v>305.7762348926604</v>
      </c>
      <c r="O90" s="101">
        <v>318.20239466819885</v>
      </c>
      <c r="P90" s="101">
        <v>326.49195961780606</v>
      </c>
      <c r="Q90" s="101">
        <v>236.80672772023991</v>
      </c>
      <c r="R90" s="101">
        <v>284.80749480598166</v>
      </c>
      <c r="S90" s="101">
        <v>320.33257877343993</v>
      </c>
      <c r="T90" s="101">
        <v>294.2785044958934</v>
      </c>
      <c r="U90" s="101">
        <v>285.9687651883674</v>
      </c>
      <c r="V90" s="101">
        <v>348.38081878007142</v>
      </c>
      <c r="W90" s="101">
        <v>318.33888461784562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601.88071532434481</v>
      </c>
      <c r="M91" s="104">
        <v>636.51029018037718</v>
      </c>
      <c r="N91" s="104">
        <v>667.11336230409984</v>
      </c>
      <c r="O91" s="104">
        <v>654.60917686207836</v>
      </c>
      <c r="P91" s="104">
        <v>645.34626384211879</v>
      </c>
      <c r="Q91" s="104">
        <v>528.6616505778718</v>
      </c>
      <c r="R91" s="104">
        <v>576.40778645801527</v>
      </c>
      <c r="S91" s="104">
        <v>594.81956227407966</v>
      </c>
      <c r="T91" s="104">
        <v>610.49097791589304</v>
      </c>
      <c r="U91" s="104">
        <v>600.99117393410381</v>
      </c>
      <c r="V91" s="104">
        <v>723.84435733774535</v>
      </c>
      <c r="W91" s="104">
        <v>651.70516410208529</v>
      </c>
      <c r="DA91" s="132" t="s">
        <v>2495</v>
      </c>
    </row>
    <row r="92" spans="1:105" ht="12" customHeight="1" x14ac:dyDescent="0.25">
      <c r="A92" s="106" t="s">
        <v>124</v>
      </c>
      <c r="B92" s="101">
        <v>692.46477473606785</v>
      </c>
      <c r="C92" s="101">
        <v>720.39587211627827</v>
      </c>
      <c r="D92" s="101">
        <v>686.87076276165476</v>
      </c>
      <c r="E92" s="101">
        <v>711.40257838601758</v>
      </c>
      <c r="F92" s="101">
        <v>724.03713667250724</v>
      </c>
      <c r="G92" s="101">
        <v>744.91164452006547</v>
      </c>
      <c r="H92" s="101">
        <v>770.08470566099982</v>
      </c>
      <c r="I92" s="101">
        <v>790.68264823140373</v>
      </c>
      <c r="J92" s="101">
        <v>830.09339372068996</v>
      </c>
      <c r="K92" s="101">
        <v>873.88996450012871</v>
      </c>
      <c r="L92" s="101">
        <v>905.32608064240355</v>
      </c>
      <c r="M92" s="101">
        <v>946.30693846458303</v>
      </c>
      <c r="N92" s="101">
        <v>910.22070592481043</v>
      </c>
      <c r="O92" s="101">
        <v>873.46560493339302</v>
      </c>
      <c r="P92" s="101">
        <v>888.00295722378848</v>
      </c>
      <c r="Q92" s="101">
        <v>892.60902854932749</v>
      </c>
      <c r="R92" s="101">
        <v>834.87099747412663</v>
      </c>
      <c r="S92" s="101">
        <v>869.68864140516496</v>
      </c>
      <c r="T92" s="101">
        <v>902.91638472562624</v>
      </c>
      <c r="U92" s="101">
        <v>888.72387767085638</v>
      </c>
      <c r="V92" s="101">
        <v>972.07393278475661</v>
      </c>
      <c r="W92" s="101">
        <v>1029.3625392426497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897.06402461239315</v>
      </c>
      <c r="M93" s="104">
        <v>941.8772828321072</v>
      </c>
      <c r="N93" s="104">
        <v>908.50343277492902</v>
      </c>
      <c r="O93" s="104">
        <v>873.36255861271695</v>
      </c>
      <c r="P93" s="104">
        <v>889.07542928136752</v>
      </c>
      <c r="Q93" s="104">
        <v>894.37615388330346</v>
      </c>
      <c r="R93" s="104">
        <v>837.13042473200881</v>
      </c>
      <c r="S93" s="104">
        <v>875.26868767650205</v>
      </c>
      <c r="T93" s="104">
        <v>950.06161053447454</v>
      </c>
      <c r="U93" s="104">
        <v>1877.8959838326516</v>
      </c>
      <c r="V93" s="104">
        <v>1977.0715004753135</v>
      </c>
      <c r="W93" s="104">
        <v>2079.5493627110891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306.6149623396783</v>
      </c>
      <c r="M94" s="98">
        <v>314.8160090175262</v>
      </c>
      <c r="N94" s="98">
        <v>285.49526534910348</v>
      </c>
      <c r="O94" s="98">
        <v>285.83766524102805</v>
      </c>
      <c r="P94" s="98">
        <v>299.11995526981525</v>
      </c>
      <c r="Q94" s="98">
        <v>275.10339606472155</v>
      </c>
      <c r="R94" s="98">
        <v>273.73067142826687</v>
      </c>
      <c r="S94" s="98">
        <v>255.15132136158718</v>
      </c>
      <c r="T94" s="98">
        <v>9.2293995715972628</v>
      </c>
      <c r="U94" s="98">
        <v>9.1227899487315192</v>
      </c>
      <c r="V94" s="98">
        <v>9.0224799559008382</v>
      </c>
      <c r="W94" s="98">
        <v>9.5861680531767774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590.44906227271497</v>
      </c>
      <c r="M95" s="98">
        <v>627.06127381458089</v>
      </c>
      <c r="N95" s="98">
        <v>623.0081674258256</v>
      </c>
      <c r="O95" s="98">
        <v>587.52489337168902</v>
      </c>
      <c r="P95" s="98">
        <v>589.95547401155227</v>
      </c>
      <c r="Q95" s="98">
        <v>619.27275781858191</v>
      </c>
      <c r="R95" s="98">
        <v>563.39975330374193</v>
      </c>
      <c r="S95" s="98">
        <v>620.11736631491488</v>
      </c>
      <c r="T95" s="98">
        <v>940.83221096287741</v>
      </c>
      <c r="U95" s="98">
        <v>1868.7731938839202</v>
      </c>
      <c r="V95" s="98">
        <v>1968.0490205194128</v>
      </c>
      <c r="W95" s="98">
        <v>2069.9631946579125</v>
      </c>
      <c r="DA95" s="63" t="s">
        <v>2499</v>
      </c>
    </row>
    <row r="96" spans="1:105" ht="12" customHeight="1" x14ac:dyDescent="0.25">
      <c r="A96" s="106" t="s">
        <v>122</v>
      </c>
      <c r="B96" s="101">
        <v>706.90203017094814</v>
      </c>
      <c r="C96" s="101">
        <v>661.66933837242505</v>
      </c>
      <c r="D96" s="101">
        <v>747.8880323540443</v>
      </c>
      <c r="E96" s="101">
        <v>726.96533895946038</v>
      </c>
      <c r="F96" s="101">
        <v>708.14792662465209</v>
      </c>
      <c r="G96" s="101">
        <v>749.54590271692518</v>
      </c>
      <c r="H96" s="101">
        <v>770.56395695175104</v>
      </c>
      <c r="I96" s="101">
        <v>758.27424483172263</v>
      </c>
      <c r="J96" s="101">
        <v>847.72224485160916</v>
      </c>
      <c r="K96" s="101">
        <v>880.29900724190486</v>
      </c>
      <c r="L96" s="101">
        <v>918.96668322892447</v>
      </c>
      <c r="M96" s="101">
        <v>963.5008102003693</v>
      </c>
      <c r="N96" s="101">
        <v>889.77906704189138</v>
      </c>
      <c r="O96" s="101">
        <v>861.89270539544771</v>
      </c>
      <c r="P96" s="101">
        <v>865.03241442467277</v>
      </c>
      <c r="Q96" s="101">
        <v>845.25667534560159</v>
      </c>
      <c r="R96" s="101">
        <v>862.96013318923065</v>
      </c>
      <c r="S96" s="101">
        <v>909.56195587020113</v>
      </c>
      <c r="T96" s="101">
        <v>918.862475804121</v>
      </c>
      <c r="U96" s="101">
        <v>912.29738176131127</v>
      </c>
      <c r="V96" s="101">
        <v>961.94174881478273</v>
      </c>
      <c r="W96" s="101">
        <v>1028.0985195732189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919.1704168901357</v>
      </c>
      <c r="M97" s="104">
        <v>963.74833918371007</v>
      </c>
      <c r="N97" s="104">
        <v>890.31579416535965</v>
      </c>
      <c r="O97" s="104">
        <v>862.2784482236849</v>
      </c>
      <c r="P97" s="104">
        <v>865.54565396609223</v>
      </c>
      <c r="Q97" s="104">
        <v>846.42286158950185</v>
      </c>
      <c r="R97" s="104">
        <v>864.1149513170227</v>
      </c>
      <c r="S97" s="104">
        <v>910.63791964731581</v>
      </c>
      <c r="T97" s="104">
        <v>919.33387191673671</v>
      </c>
      <c r="U97" s="104">
        <v>912.74628897605464</v>
      </c>
      <c r="V97" s="104">
        <v>962.30686209859493</v>
      </c>
      <c r="W97" s="104">
        <v>1028.3560399949079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318.24496814918859</v>
      </c>
      <c r="M98" s="98">
        <v>323.54221713564635</v>
      </c>
      <c r="N98" s="98">
        <v>279.35796730439273</v>
      </c>
      <c r="O98" s="98">
        <v>281.6706695608126</v>
      </c>
      <c r="P98" s="98">
        <v>290.51568836750067</v>
      </c>
      <c r="Q98" s="98">
        <v>261.46488041724695</v>
      </c>
      <c r="R98" s="98">
        <v>285.6664163226377</v>
      </c>
      <c r="S98" s="98">
        <v>319.44446880842605</v>
      </c>
      <c r="T98" s="98">
        <v>300.08679862487617</v>
      </c>
      <c r="U98" s="98">
        <v>293.46563240190352</v>
      </c>
      <c r="V98" s="98">
        <v>312.76332307273151</v>
      </c>
      <c r="W98" s="98">
        <v>337.04365574032954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600.9254487409471</v>
      </c>
      <c r="M99" s="98">
        <v>640.20612204806378</v>
      </c>
      <c r="N99" s="98">
        <v>610.95782686096697</v>
      </c>
      <c r="O99" s="98">
        <v>580.60777866287219</v>
      </c>
      <c r="P99" s="98">
        <v>575.02996559859162</v>
      </c>
      <c r="Q99" s="98">
        <v>584.9579811722549</v>
      </c>
      <c r="R99" s="98">
        <v>578.44853499438511</v>
      </c>
      <c r="S99" s="98">
        <v>591.1934508388897</v>
      </c>
      <c r="T99" s="98">
        <v>619.2470732918606</v>
      </c>
      <c r="U99" s="98">
        <v>619.28065657415107</v>
      </c>
      <c r="V99" s="98">
        <v>649.54353902586331</v>
      </c>
      <c r="W99" s="98">
        <v>691.31238425457855</v>
      </c>
      <c r="DA99" s="63" t="s">
        <v>2503</v>
      </c>
    </row>
    <row r="100" spans="1:105" ht="12" customHeight="1" x14ac:dyDescent="0.25">
      <c r="A100" s="121" t="s">
        <v>54</v>
      </c>
      <c r="B100" s="122">
        <v>450.80322528483077</v>
      </c>
      <c r="C100" s="122">
        <v>460.19429837869166</v>
      </c>
      <c r="D100" s="122">
        <v>456.50854528043891</v>
      </c>
      <c r="E100" s="122">
        <v>465.82198056598304</v>
      </c>
      <c r="F100" s="122">
        <v>495.97823311470034</v>
      </c>
      <c r="G100" s="122">
        <v>494.68006291026785</v>
      </c>
      <c r="H100" s="122">
        <v>504.14097976537391</v>
      </c>
      <c r="I100" s="122">
        <v>516.50164364765294</v>
      </c>
      <c r="J100" s="122">
        <v>523.36611089897951</v>
      </c>
      <c r="K100" s="122">
        <v>534.30777635364336</v>
      </c>
      <c r="L100" s="122">
        <v>523.81799971820351</v>
      </c>
      <c r="M100" s="122">
        <v>560.55075127064924</v>
      </c>
      <c r="N100" s="122">
        <v>524.42001704734753</v>
      </c>
      <c r="O100" s="122">
        <v>501.4108335726375</v>
      </c>
      <c r="P100" s="122">
        <v>485.89294474793508</v>
      </c>
      <c r="Q100" s="122">
        <v>559.44901111049307</v>
      </c>
      <c r="R100" s="122">
        <v>551.12652411382078</v>
      </c>
      <c r="S100" s="122">
        <v>562.23444564456429</v>
      </c>
      <c r="T100" s="122">
        <v>553.0662635994961</v>
      </c>
      <c r="U100" s="122">
        <v>545.58381338186462</v>
      </c>
      <c r="V100" s="122">
        <v>589.78535532408159</v>
      </c>
      <c r="W100" s="122">
        <v>609.16113034336536</v>
      </c>
      <c r="DA100" s="130" t="s">
        <v>2504</v>
      </c>
    </row>
    <row r="101" spans="1:105" ht="12" customHeight="1" x14ac:dyDescent="0.25">
      <c r="A101" s="97" t="s">
        <v>207</v>
      </c>
      <c r="B101" s="98">
        <v>438.17046540613921</v>
      </c>
      <c r="C101" s="98">
        <v>451.48556433324165</v>
      </c>
      <c r="D101" s="98">
        <v>477.12448479049272</v>
      </c>
      <c r="E101" s="98">
        <v>448.89895654364994</v>
      </c>
      <c r="F101" s="98">
        <v>517.47915025913619</v>
      </c>
      <c r="G101" s="98">
        <v>491.76671036863468</v>
      </c>
      <c r="H101" s="98">
        <v>495.26234261420393</v>
      </c>
      <c r="I101" s="98">
        <v>521.71761576488461</v>
      </c>
      <c r="J101" s="98">
        <v>527.32557521695685</v>
      </c>
      <c r="K101" s="98">
        <v>539.27470068770231</v>
      </c>
      <c r="L101" s="98">
        <v>527.52596155448543</v>
      </c>
      <c r="M101" s="98">
        <v>542.18581052650654</v>
      </c>
      <c r="N101" s="98">
        <v>531.94671220292696</v>
      </c>
      <c r="O101" s="98">
        <v>491.71594347033022</v>
      </c>
      <c r="P101" s="98">
        <v>436.28656407794608</v>
      </c>
      <c r="Q101" s="98">
        <v>592.69926984868812</v>
      </c>
      <c r="R101" s="98">
        <v>578.92073342071797</v>
      </c>
      <c r="S101" s="98">
        <v>565.16508549031948</v>
      </c>
      <c r="T101" s="98">
        <v>548.07398307513586</v>
      </c>
      <c r="U101" s="98">
        <v>532.27297333441322</v>
      </c>
      <c r="V101" s="98">
        <v>647.82370746249524</v>
      </c>
      <c r="W101" s="98">
        <v>577.88600155858421</v>
      </c>
      <c r="DA101" s="63" t="s">
        <v>2505</v>
      </c>
    </row>
    <row r="102" spans="1:105" ht="12" customHeight="1" x14ac:dyDescent="0.25">
      <c r="A102" s="97" t="s">
        <v>50</v>
      </c>
      <c r="B102" s="98">
        <v>425.58330528237502</v>
      </c>
      <c r="C102" s="98">
        <v>455.38834962950801</v>
      </c>
      <c r="D102" s="98">
        <v>438.87231073280793</v>
      </c>
      <c r="E102" s="98">
        <v>505.80134467572901</v>
      </c>
      <c r="F102" s="98">
        <v>521.91450345002238</v>
      </c>
      <c r="G102" s="98">
        <v>513.83807081769453</v>
      </c>
      <c r="H102" s="98">
        <v>543.35465853257517</v>
      </c>
      <c r="I102" s="98">
        <v>513.60352175530033</v>
      </c>
      <c r="J102" s="98">
        <v>476.59837731865287</v>
      </c>
      <c r="K102" s="98">
        <v>533.0197482771506</v>
      </c>
      <c r="L102" s="98">
        <v>465.40004007772109</v>
      </c>
      <c r="M102" s="98">
        <v>582.3080248210116</v>
      </c>
      <c r="N102" s="98">
        <v>525.11855787339778</v>
      </c>
      <c r="O102" s="98">
        <v>497.38537177551586</v>
      </c>
      <c r="P102" s="98">
        <v>459.30995261145745</v>
      </c>
      <c r="Q102" s="98">
        <v>658.18181595003739</v>
      </c>
      <c r="R102" s="98">
        <v>551.29121034203411</v>
      </c>
      <c r="S102" s="98">
        <v>540.09965642887971</v>
      </c>
      <c r="T102" s="98">
        <v>549.60787685301466</v>
      </c>
      <c r="U102" s="98">
        <v>530.32665237976903</v>
      </c>
      <c r="V102" s="98">
        <v>580.73787482474904</v>
      </c>
      <c r="W102" s="98">
        <v>610.55628650073209</v>
      </c>
      <c r="DA102" s="63" t="s">
        <v>2506</v>
      </c>
    </row>
    <row r="103" spans="1:105" ht="12" customHeight="1" x14ac:dyDescent="0.25">
      <c r="A103" s="109" t="s">
        <v>120</v>
      </c>
      <c r="B103" s="33">
        <v>454.7822073875821</v>
      </c>
      <c r="C103" s="33">
        <v>462.16100731379157</v>
      </c>
      <c r="D103" s="33">
        <v>455.13744892023715</v>
      </c>
      <c r="E103" s="33">
        <v>462.42621360249603</v>
      </c>
      <c r="F103" s="33">
        <v>487.33652135954674</v>
      </c>
      <c r="G103" s="33">
        <v>491.90733183178401</v>
      </c>
      <c r="H103" s="33">
        <v>499.23805034479005</v>
      </c>
      <c r="I103" s="33">
        <v>515.94031301571852</v>
      </c>
      <c r="J103" s="33">
        <v>529.79646011801901</v>
      </c>
      <c r="K103" s="33">
        <v>533.51063417242892</v>
      </c>
      <c r="L103" s="33">
        <v>531.71107079546994</v>
      </c>
      <c r="M103" s="33">
        <v>560.96676962427978</v>
      </c>
      <c r="N103" s="33">
        <v>522.90571691278774</v>
      </c>
      <c r="O103" s="33">
        <v>503.86444191822682</v>
      </c>
      <c r="P103" s="33">
        <v>499.98335572253228</v>
      </c>
      <c r="Q103" s="33">
        <v>537.7438582981174</v>
      </c>
      <c r="R103" s="33">
        <v>544.48329437222776</v>
      </c>
      <c r="S103" s="33">
        <v>564.37132056299617</v>
      </c>
      <c r="T103" s="33">
        <v>554.62758280450589</v>
      </c>
      <c r="U103" s="33">
        <v>550.24370250598122</v>
      </c>
      <c r="V103" s="33">
        <v>577.89411442150936</v>
      </c>
      <c r="W103" s="33">
        <v>615.96746094128775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4153.9846278877067</v>
      </c>
      <c r="C124" s="117">
        <f t="shared" si="42"/>
        <v>4108.348230421112</v>
      </c>
      <c r="D124" s="117">
        <f t="shared" si="42"/>
        <v>4165.8377126015166</v>
      </c>
      <c r="E124" s="117">
        <f t="shared" si="42"/>
        <v>4599.6688909360028</v>
      </c>
      <c r="F124" s="117">
        <f t="shared" si="42"/>
        <v>4291.3408246035297</v>
      </c>
      <c r="G124" s="117">
        <f t="shared" si="42"/>
        <v>4485.1065559155377</v>
      </c>
      <c r="H124" s="117">
        <f t="shared" si="42"/>
        <v>4524.2592302517542</v>
      </c>
      <c r="I124" s="117">
        <f t="shared" si="42"/>
        <v>4335.1259252500604</v>
      </c>
      <c r="J124" s="117">
        <f t="shared" si="42"/>
        <v>4335.1562252289959</v>
      </c>
      <c r="K124" s="117">
        <f t="shared" si="42"/>
        <v>4652.5136980939515</v>
      </c>
      <c r="L124" s="117">
        <f t="shared" si="42"/>
        <v>4874.0751406434674</v>
      </c>
      <c r="M124" s="117">
        <f t="shared" si="42"/>
        <v>5207.651598910792</v>
      </c>
      <c r="N124" s="117">
        <f t="shared" si="42"/>
        <v>5201.201526578935</v>
      </c>
      <c r="O124" s="117">
        <f t="shared" si="42"/>
        <v>4750.6193799591738</v>
      </c>
      <c r="P124" s="117">
        <f t="shared" si="42"/>
        <v>4521.1002661641032</v>
      </c>
      <c r="Q124" s="117">
        <f t="shared" si="42"/>
        <v>4739.9029609129302</v>
      </c>
      <c r="R124" s="117">
        <f t="shared" ref="R124:V124" si="43">R125+R128+R130+R139</f>
        <v>4630.3143395868319</v>
      </c>
      <c r="S124" s="117">
        <f t="shared" si="43"/>
        <v>4854.43537169095</v>
      </c>
      <c r="T124" s="117">
        <f t="shared" si="43"/>
        <v>4715.9723074969133</v>
      </c>
      <c r="U124" s="117">
        <f t="shared" si="43"/>
        <v>4592.9576454197331</v>
      </c>
      <c r="V124" s="117">
        <f t="shared" si="43"/>
        <v>5031.4964330958801</v>
      </c>
      <c r="W124" s="117">
        <f t="shared" ref="W124" si="44">W125+W128+W130+W139</f>
        <v>5221.9782174992488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3026.9622555231163</v>
      </c>
      <c r="C125" s="122">
        <f t="shared" si="45"/>
        <v>2880.2714741437076</v>
      </c>
      <c r="D125" s="122">
        <f t="shared" si="45"/>
        <v>3045.1616606504508</v>
      </c>
      <c r="E125" s="122">
        <f t="shared" si="45"/>
        <v>3425.2661394147362</v>
      </c>
      <c r="F125" s="122">
        <f t="shared" si="45"/>
        <v>3071.7511827843487</v>
      </c>
      <c r="G125" s="122">
        <f t="shared" si="45"/>
        <v>3191.9602736693623</v>
      </c>
      <c r="H125" s="122">
        <f t="shared" si="45"/>
        <v>3242.9750413251577</v>
      </c>
      <c r="I125" s="122">
        <f t="shared" si="45"/>
        <v>3009.9187225058345</v>
      </c>
      <c r="J125" s="122">
        <f t="shared" si="45"/>
        <v>2973.7733911739083</v>
      </c>
      <c r="K125" s="122">
        <f t="shared" si="45"/>
        <v>3170.6661469218175</v>
      </c>
      <c r="L125" s="122">
        <f t="shared" si="45"/>
        <v>3393.3021992394142</v>
      </c>
      <c r="M125" s="122">
        <f t="shared" si="45"/>
        <v>3677.1332333644259</v>
      </c>
      <c r="N125" s="122">
        <f t="shared" si="45"/>
        <v>3638.3737108944069</v>
      </c>
      <c r="O125" s="122">
        <f t="shared" si="45"/>
        <v>3343.1050471580911</v>
      </c>
      <c r="P125" s="122">
        <f t="shared" si="45"/>
        <v>3132.6347503375655</v>
      </c>
      <c r="Q125" s="122">
        <f t="shared" si="45"/>
        <v>3156.6543101936063</v>
      </c>
      <c r="R125" s="122">
        <f t="shared" ref="R125:V125" si="46">SUM(R126:R127)</f>
        <v>3115.1850707737335</v>
      </c>
      <c r="S125" s="122">
        <f t="shared" si="46"/>
        <v>3252.506874671777</v>
      </c>
      <c r="T125" s="122">
        <f t="shared" si="46"/>
        <v>3120.1578099290764</v>
      </c>
      <c r="U125" s="122">
        <f t="shared" si="46"/>
        <v>3017.7391414597682</v>
      </c>
      <c r="V125" s="122">
        <f t="shared" si="46"/>
        <v>3376.9284168145678</v>
      </c>
      <c r="W125" s="122">
        <f t="shared" ref="W125" si="47">SUM(W126:W127)</f>
        <v>3435.6968823282095</v>
      </c>
      <c r="DA125" s="130" t="s">
        <v>2527</v>
      </c>
    </row>
    <row r="126" spans="1:105" ht="12" customHeight="1" x14ac:dyDescent="0.25">
      <c r="A126" s="97" t="s">
        <v>203</v>
      </c>
      <c r="B126" s="98">
        <v>3013.0072777616665</v>
      </c>
      <c r="C126" s="98">
        <v>2867.2907787720469</v>
      </c>
      <c r="D126" s="98">
        <v>3031.516334124779</v>
      </c>
      <c r="E126" s="98">
        <v>3410.1220896912178</v>
      </c>
      <c r="F126" s="98">
        <v>3058.3443100739869</v>
      </c>
      <c r="G126" s="98">
        <v>3178.2789503439913</v>
      </c>
      <c r="H126" s="98">
        <v>3229.2045568746912</v>
      </c>
      <c r="I126" s="98">
        <v>2997.3866409757316</v>
      </c>
      <c r="J126" s="98">
        <v>2961.4461784869432</v>
      </c>
      <c r="K126" s="98">
        <v>3157.675993350575</v>
      </c>
      <c r="L126" s="98">
        <v>3379.4265216076701</v>
      </c>
      <c r="M126" s="98">
        <v>3662.1554357565906</v>
      </c>
      <c r="N126" s="98">
        <v>3623.9787795060247</v>
      </c>
      <c r="O126" s="98">
        <v>3329.8512694128649</v>
      </c>
      <c r="P126" s="98">
        <v>3120.3845409440805</v>
      </c>
      <c r="Q126" s="98">
        <v>3144.344635492047</v>
      </c>
      <c r="R126" s="98">
        <v>3103.123582038967</v>
      </c>
      <c r="S126" s="98">
        <v>3239.8983559067442</v>
      </c>
      <c r="T126" s="98">
        <v>3108.13113561517</v>
      </c>
      <c r="U126" s="98">
        <v>3006.1599962329196</v>
      </c>
      <c r="V126" s="98">
        <v>3363.9187783156731</v>
      </c>
      <c r="W126" s="98">
        <v>3422.420057482288</v>
      </c>
      <c r="DA126" s="63" t="s">
        <v>2528</v>
      </c>
    </row>
    <row r="127" spans="1:105" ht="12" customHeight="1" x14ac:dyDescent="0.25">
      <c r="A127" s="97" t="s">
        <v>53</v>
      </c>
      <c r="B127" s="98">
        <v>13.954977761449946</v>
      </c>
      <c r="C127" s="98">
        <v>12.980695371660559</v>
      </c>
      <c r="D127" s="98">
        <v>13.645326525671962</v>
      </c>
      <c r="E127" s="98">
        <v>15.14404972351832</v>
      </c>
      <c r="F127" s="98">
        <v>13.406872710361773</v>
      </c>
      <c r="G127" s="98">
        <v>13.681323325371185</v>
      </c>
      <c r="H127" s="98">
        <v>13.770484450466569</v>
      </c>
      <c r="I127" s="98">
        <v>12.532081530103085</v>
      </c>
      <c r="J127" s="98">
        <v>12.327212686965311</v>
      </c>
      <c r="K127" s="98">
        <v>12.99015357124232</v>
      </c>
      <c r="L127" s="98">
        <v>13.875677631744088</v>
      </c>
      <c r="M127" s="98">
        <v>14.977797607835338</v>
      </c>
      <c r="N127" s="98">
        <v>14.39493138838203</v>
      </c>
      <c r="O127" s="98">
        <v>13.253777745226316</v>
      </c>
      <c r="P127" s="98">
        <v>12.250209393485013</v>
      </c>
      <c r="Q127" s="98">
        <v>12.309674701559443</v>
      </c>
      <c r="R127" s="98">
        <v>12.061488734766343</v>
      </c>
      <c r="S127" s="98">
        <v>12.608518765032684</v>
      </c>
      <c r="T127" s="98">
        <v>12.026674313906227</v>
      </c>
      <c r="U127" s="98">
        <v>11.579145226848629</v>
      </c>
      <c r="V127" s="98">
        <v>13.009638498894454</v>
      </c>
      <c r="W127" s="98">
        <v>13.276824845921285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7.8191070372739233</v>
      </c>
      <c r="C128" s="122">
        <f t="shared" si="48"/>
        <v>10.0400384860089</v>
      </c>
      <c r="D128" s="122">
        <f t="shared" si="48"/>
        <v>7.4196458322466787</v>
      </c>
      <c r="E128" s="122">
        <f t="shared" si="48"/>
        <v>9.7758936822197846</v>
      </c>
      <c r="F128" s="122">
        <f t="shared" si="48"/>
        <v>5.8011810497847964</v>
      </c>
      <c r="G128" s="122">
        <f t="shared" si="48"/>
        <v>7.3215776071616618</v>
      </c>
      <c r="H128" s="122">
        <f t="shared" si="48"/>
        <v>13.571895101875793</v>
      </c>
      <c r="I128" s="122">
        <f t="shared" si="48"/>
        <v>34.297442073997267</v>
      </c>
      <c r="J128" s="122">
        <f t="shared" si="48"/>
        <v>27.678483566665872</v>
      </c>
      <c r="K128" s="122">
        <f t="shared" si="48"/>
        <v>29.56909075348894</v>
      </c>
      <c r="L128" s="122">
        <f t="shared" si="48"/>
        <v>51.790442252099346</v>
      </c>
      <c r="M128" s="122">
        <f t="shared" si="48"/>
        <v>43.178044344005279</v>
      </c>
      <c r="N128" s="122">
        <f t="shared" si="48"/>
        <v>140.62799784223952</v>
      </c>
      <c r="O128" s="122">
        <f t="shared" si="48"/>
        <v>65.523279747845962</v>
      </c>
      <c r="P128" s="122">
        <f t="shared" si="48"/>
        <v>64.767980838519605</v>
      </c>
      <c r="Q128" s="122">
        <f t="shared" si="48"/>
        <v>113.28008165336263</v>
      </c>
      <c r="R128" s="122">
        <f t="shared" si="48"/>
        <v>115.81549318146622</v>
      </c>
      <c r="S128" s="122">
        <f t="shared" si="48"/>
        <v>122.19930593067853</v>
      </c>
      <c r="T128" s="122">
        <f t="shared" si="48"/>
        <v>110.61539037996462</v>
      </c>
      <c r="U128" s="122">
        <f t="shared" si="48"/>
        <v>119.56459314997002</v>
      </c>
      <c r="V128" s="122">
        <f t="shared" si="48"/>
        <v>126.90377803992568</v>
      </c>
      <c r="W128" s="122">
        <f t="shared" si="48"/>
        <v>131.50979242298123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7.8191070372739233</v>
      </c>
      <c r="C129" s="98">
        <f>IF(RES_hhdet_tes!C129=0,0,RES_hhdet_tes!C129*1000*11630/RES_hhdet_num!C124)</f>
        <v>10.0400384860089</v>
      </c>
      <c r="D129" s="98">
        <f>IF(RES_hhdet_tes!D129=0,0,RES_hhdet_tes!D129*1000*11630/RES_hhdet_num!D124)</f>
        <v>7.4196458322466787</v>
      </c>
      <c r="E129" s="98">
        <f>IF(RES_hhdet_tes!E129=0,0,RES_hhdet_tes!E129*1000*11630/RES_hhdet_num!E124)</f>
        <v>9.7758936822197846</v>
      </c>
      <c r="F129" s="98">
        <f>IF(RES_hhdet_tes!F129=0,0,RES_hhdet_tes!F129*1000*11630/RES_hhdet_num!F124)</f>
        <v>5.8011810497847964</v>
      </c>
      <c r="G129" s="98">
        <f>IF(RES_hhdet_tes!G129=0,0,RES_hhdet_tes!G129*1000*11630/RES_hhdet_num!G124)</f>
        <v>7.3215776071616618</v>
      </c>
      <c r="H129" s="98">
        <f>IF(RES_hhdet_tes!H129=0,0,RES_hhdet_tes!H129*1000*11630/RES_hhdet_num!H124)</f>
        <v>13.571895101875793</v>
      </c>
      <c r="I129" s="98">
        <f>IF(RES_hhdet_tes!I129=0,0,RES_hhdet_tes!I129*1000*11630/RES_hhdet_num!I124)</f>
        <v>34.297442073997267</v>
      </c>
      <c r="J129" s="98">
        <f>IF(RES_hhdet_tes!J129=0,0,RES_hhdet_tes!J129*1000*11630/RES_hhdet_num!J124)</f>
        <v>27.678483566665872</v>
      </c>
      <c r="K129" s="98">
        <f>IF(RES_hhdet_tes!K129=0,0,RES_hhdet_tes!K129*1000*11630/RES_hhdet_num!K124)</f>
        <v>29.56909075348894</v>
      </c>
      <c r="L129" s="98">
        <f>IF(RES_hhdet_tes!L129=0,0,RES_hhdet_tes!L129*1000*11630/RES_hhdet_num!L124)</f>
        <v>51.790442252099346</v>
      </c>
      <c r="M129" s="98">
        <f>IF(RES_hhdet_tes!M129=0,0,RES_hhdet_tes!M129*1000*11630/RES_hhdet_num!M124)</f>
        <v>43.178044344005279</v>
      </c>
      <c r="N129" s="98">
        <f>IF(RES_hhdet_tes!N129=0,0,RES_hhdet_tes!N129*1000*11630/RES_hhdet_num!N124)</f>
        <v>140.62799784223952</v>
      </c>
      <c r="O129" s="98">
        <f>IF(RES_hhdet_tes!O129=0,0,RES_hhdet_tes!O129*1000*11630/RES_hhdet_num!O124)</f>
        <v>65.523279747845962</v>
      </c>
      <c r="P129" s="98">
        <f>IF(RES_hhdet_tes!P129=0,0,RES_hhdet_tes!P129*1000*11630/RES_hhdet_num!P124)</f>
        <v>64.767980838519605</v>
      </c>
      <c r="Q129" s="98">
        <f>IF(RES_hhdet_tes!Q129=0,0,RES_hhdet_tes!Q129*1000*11630/RES_hhdet_num!Q124)</f>
        <v>113.28008165336263</v>
      </c>
      <c r="R129" s="98">
        <f>IF(RES_hhdet_tes!R129=0,0,RES_hhdet_tes!R129*1000*11630/RES_hhdet_num!R124)</f>
        <v>115.81549318146622</v>
      </c>
      <c r="S129" s="98">
        <f>IF(RES_hhdet_tes!S129=0,0,RES_hhdet_tes!S129*1000*11630/RES_hhdet_num!S124)</f>
        <v>122.19930593067853</v>
      </c>
      <c r="T129" s="98">
        <f>IF(RES_hhdet_tes!T129=0,0,RES_hhdet_tes!T129*1000*11630/RES_hhdet_num!T124)</f>
        <v>110.61539037996462</v>
      </c>
      <c r="U129" s="98">
        <f>IF(RES_hhdet_tes!U129=0,0,RES_hhdet_tes!U129*1000*11630/RES_hhdet_num!U124)</f>
        <v>119.56459314997002</v>
      </c>
      <c r="V129" s="98">
        <f>IF(RES_hhdet_tes!V129=0,0,RES_hhdet_tes!V129*1000*11630/RES_hhdet_num!V124)</f>
        <v>126.90377803992568</v>
      </c>
      <c r="W129" s="98">
        <f>IF(RES_hhdet_tes!W129=0,0,RES_hhdet_tes!W129*1000*11630/RES_hhdet_num!W124)</f>
        <v>131.50979242298123</v>
      </c>
      <c r="DA129" s="63" t="s">
        <v>2531</v>
      </c>
    </row>
    <row r="130" spans="1:105" ht="12" customHeight="1" x14ac:dyDescent="0.25">
      <c r="A130" s="121" t="s">
        <v>55</v>
      </c>
      <c r="B130" s="122">
        <v>666.3734488329078</v>
      </c>
      <c r="C130" s="122">
        <v>756.38580031252081</v>
      </c>
      <c r="D130" s="122">
        <v>659.48731932323938</v>
      </c>
      <c r="E130" s="122">
        <v>697.70248700395348</v>
      </c>
      <c r="F130" s="122">
        <v>722.4469573248474</v>
      </c>
      <c r="G130" s="122">
        <v>791.26868036068663</v>
      </c>
      <c r="H130" s="122">
        <v>762.97008389740279</v>
      </c>
      <c r="I130" s="122">
        <v>775.25945475429853</v>
      </c>
      <c r="J130" s="122">
        <v>810.44158827927981</v>
      </c>
      <c r="K130" s="122">
        <v>918.82857886530803</v>
      </c>
      <c r="L130" s="122">
        <v>905.41964367618425</v>
      </c>
      <c r="M130" s="122">
        <v>923.71134919649228</v>
      </c>
      <c r="N130" s="122">
        <v>899.02101756453703</v>
      </c>
      <c r="O130" s="122">
        <v>838.96553067858156</v>
      </c>
      <c r="P130" s="122">
        <v>829.04518559286794</v>
      </c>
      <c r="Q130" s="122">
        <v>916.78691424935539</v>
      </c>
      <c r="R130" s="122">
        <v>853.98279760036939</v>
      </c>
      <c r="S130" s="122">
        <v>918.12822208007719</v>
      </c>
      <c r="T130" s="122">
        <v>931.09327686005838</v>
      </c>
      <c r="U130" s="122">
        <v>907.32732680568654</v>
      </c>
      <c r="V130" s="122">
        <v>949.51277084431092</v>
      </c>
      <c r="W130" s="122">
        <v>1039.2915814421888</v>
      </c>
      <c r="DA130" s="130" t="s">
        <v>2532</v>
      </c>
    </row>
    <row r="131" spans="1:105" ht="12" customHeight="1" x14ac:dyDescent="0.25">
      <c r="A131" s="97" t="s">
        <v>128</v>
      </c>
      <c r="B131" s="98">
        <v>661.12871255919708</v>
      </c>
      <c r="C131" s="98">
        <v>767.98079937169689</v>
      </c>
      <c r="D131" s="98">
        <v>652.98765280382236</v>
      </c>
      <c r="E131" s="98">
        <v>695.94363841135203</v>
      </c>
      <c r="F131" s="98">
        <v>723.03941673175461</v>
      </c>
      <c r="G131" s="98">
        <v>792.37751150597171</v>
      </c>
      <c r="H131" s="98">
        <v>762.79019936946816</v>
      </c>
      <c r="I131" s="98">
        <v>775.62408058883989</v>
      </c>
      <c r="J131" s="98">
        <v>809.74175722425991</v>
      </c>
      <c r="K131" s="98">
        <v>919.65379784497441</v>
      </c>
      <c r="L131" s="98">
        <v>905.21658204945618</v>
      </c>
      <c r="M131" s="98">
        <v>922.96181844942305</v>
      </c>
      <c r="N131" s="98">
        <v>899.29937061211581</v>
      </c>
      <c r="O131" s="98">
        <v>838.30716090229987</v>
      </c>
      <c r="P131" s="98">
        <v>827.8849462321574</v>
      </c>
      <c r="Q131" s="98">
        <v>919.61143444529489</v>
      </c>
      <c r="R131" s="98">
        <v>853.91824698198093</v>
      </c>
      <c r="S131" s="98">
        <v>918.70556128907435</v>
      </c>
      <c r="T131" s="98">
        <v>931.96344842365875</v>
      </c>
      <c r="U131" s="98">
        <v>907.46825723370273</v>
      </c>
      <c r="V131" s="98">
        <v>949.33249793443383</v>
      </c>
      <c r="W131" s="98">
        <v>1040.2194731514203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903.50429695726257</v>
      </c>
      <c r="M132" s="98">
        <v>921.61205031082329</v>
      </c>
      <c r="N132" s="98">
        <v>898.63176958945212</v>
      </c>
      <c r="O132" s="98">
        <v>838.17422079948062</v>
      </c>
      <c r="P132" s="98">
        <v>827.81837207210253</v>
      </c>
      <c r="Q132" s="98">
        <v>919.28390485559476</v>
      </c>
      <c r="R132" s="98">
        <v>854.0323904466685</v>
      </c>
      <c r="S132" s="98">
        <v>919.36320174334674</v>
      </c>
      <c r="T132" s="98">
        <v>932.96973567757743</v>
      </c>
      <c r="U132" s="98">
        <v>908.65913895236031</v>
      </c>
      <c r="V132" s="98">
        <v>951.22731189776084</v>
      </c>
      <c r="W132" s="98">
        <v>1042.2603623336965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312.67860403972094</v>
      </c>
      <c r="M133" s="101">
        <v>308.8986594463143</v>
      </c>
      <c r="N133" s="101">
        <v>282.0247701050501</v>
      </c>
      <c r="O133" s="101">
        <v>273.71040653176834</v>
      </c>
      <c r="P133" s="101">
        <v>277.72493991544673</v>
      </c>
      <c r="Q133" s="101">
        <v>284.42689426617733</v>
      </c>
      <c r="R133" s="101">
        <v>282.46545166461374</v>
      </c>
      <c r="S133" s="101">
        <v>322.50342217564634</v>
      </c>
      <c r="T133" s="101">
        <v>304.4868819294918</v>
      </c>
      <c r="U133" s="101">
        <v>292.20040357765043</v>
      </c>
      <c r="V133" s="101">
        <v>309.38572187998716</v>
      </c>
      <c r="W133" s="101">
        <v>341.53406655020922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590.82569291754157</v>
      </c>
      <c r="M134" s="104">
        <v>612.71339086450894</v>
      </c>
      <c r="N134" s="104">
        <v>616.60699948440208</v>
      </c>
      <c r="O134" s="104">
        <v>564.46381426771234</v>
      </c>
      <c r="P134" s="104">
        <v>550.09343215665581</v>
      </c>
      <c r="Q134" s="104">
        <v>634.85701058941731</v>
      </c>
      <c r="R134" s="104">
        <v>571.56693878205476</v>
      </c>
      <c r="S134" s="104">
        <v>596.85977956770057</v>
      </c>
      <c r="T134" s="104">
        <v>628.48285374808574</v>
      </c>
      <c r="U134" s="104">
        <v>616.45873537470993</v>
      </c>
      <c r="V134" s="104">
        <v>641.8415900177738</v>
      </c>
      <c r="W134" s="104">
        <v>700.72629578348733</v>
      </c>
      <c r="DA134" s="132" t="s">
        <v>2536</v>
      </c>
    </row>
    <row r="135" spans="1:105" ht="12" customHeight="1" x14ac:dyDescent="0.25">
      <c r="A135" s="106" t="s">
        <v>122</v>
      </c>
      <c r="B135" s="101">
        <v>706.90203017094836</v>
      </c>
      <c r="C135" s="101">
        <v>661.68948825050222</v>
      </c>
      <c r="D135" s="101">
        <v>748.0869022983718</v>
      </c>
      <c r="E135" s="101">
        <v>727.38237833124208</v>
      </c>
      <c r="F135" s="101">
        <v>708.73628518827434</v>
      </c>
      <c r="G135" s="101">
        <v>750.34355424227647</v>
      </c>
      <c r="H135" s="101">
        <v>771.48335695439403</v>
      </c>
      <c r="I135" s="101">
        <v>757.05979565748373</v>
      </c>
      <c r="J135" s="101">
        <v>845.96707129698916</v>
      </c>
      <c r="K135" s="101">
        <v>877.22566948144504</v>
      </c>
      <c r="L135" s="101">
        <v>916.17190694614976</v>
      </c>
      <c r="M135" s="101">
        <v>961.13395490473772</v>
      </c>
      <c r="N135" s="101">
        <v>887.70573655404314</v>
      </c>
      <c r="O135" s="101">
        <v>858.33712414692388</v>
      </c>
      <c r="P135" s="101">
        <v>856.93384880705651</v>
      </c>
      <c r="Q135" s="101">
        <v>838.71413000328823</v>
      </c>
      <c r="R135" s="101">
        <v>856.01561674529466</v>
      </c>
      <c r="S135" s="101">
        <v>902.3087616886861</v>
      </c>
      <c r="T135" s="101">
        <v>911.33277689221291</v>
      </c>
      <c r="U135" s="101">
        <v>904.44468660484927</v>
      </c>
      <c r="V135" s="101">
        <v>953.16793479087937</v>
      </c>
      <c r="W135" s="101">
        <v>1017.9952940446896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959.62124625439139</v>
      </c>
      <c r="N136" s="104">
        <v>882.15813318806408</v>
      </c>
      <c r="O136" s="104">
        <v>853.4473940926872</v>
      </c>
      <c r="P136" s="104">
        <v>851.20486821237637</v>
      </c>
      <c r="Q136" s="104">
        <v>834.06460319872247</v>
      </c>
      <c r="R136" s="104">
        <v>852.34184867320016</v>
      </c>
      <c r="S136" s="104">
        <v>900.32396362728139</v>
      </c>
      <c r="T136" s="104">
        <v>910.93632849980645</v>
      </c>
      <c r="U136" s="104">
        <v>904.25620112417573</v>
      </c>
      <c r="V136" s="104">
        <v>953.13486766326355</v>
      </c>
      <c r="W136" s="104">
        <v>1018.2931111752516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322.15670108089768</v>
      </c>
      <c r="N137" s="98">
        <v>276.79830521200887</v>
      </c>
      <c r="O137" s="98">
        <v>278.78592979359513</v>
      </c>
      <c r="P137" s="98">
        <v>285.70228167325962</v>
      </c>
      <c r="Q137" s="98">
        <v>257.64734346385842</v>
      </c>
      <c r="R137" s="98">
        <v>281.77436465042331</v>
      </c>
      <c r="S137" s="98">
        <v>315.8264158687798</v>
      </c>
      <c r="T137" s="98">
        <v>297.34569226811141</v>
      </c>
      <c r="U137" s="98">
        <v>290.73590451290318</v>
      </c>
      <c r="V137" s="98">
        <v>309.78229532390822</v>
      </c>
      <c r="W137" s="98">
        <v>333.7455311755657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637.46454517349378</v>
      </c>
      <c r="N138" s="98">
        <v>605.35982797605516</v>
      </c>
      <c r="O138" s="98">
        <v>574.66146429909213</v>
      </c>
      <c r="P138" s="98">
        <v>565.50258653911681</v>
      </c>
      <c r="Q138" s="98">
        <v>576.41725973486416</v>
      </c>
      <c r="R138" s="98">
        <v>570.56748402277697</v>
      </c>
      <c r="S138" s="98">
        <v>584.49754775850158</v>
      </c>
      <c r="T138" s="98">
        <v>613.59063623169504</v>
      </c>
      <c r="U138" s="98">
        <v>613.52029661127256</v>
      </c>
      <c r="V138" s="98">
        <v>643.35257233935545</v>
      </c>
      <c r="W138" s="98">
        <v>684.54757999968592</v>
      </c>
      <c r="DA138" s="63" t="s">
        <v>2540</v>
      </c>
    </row>
    <row r="139" spans="1:105" ht="12" customHeight="1" x14ac:dyDescent="0.25">
      <c r="A139" s="121" t="s">
        <v>54</v>
      </c>
      <c r="B139" s="122">
        <v>452.82981649440853</v>
      </c>
      <c r="C139" s="122">
        <v>461.65091747887396</v>
      </c>
      <c r="D139" s="122">
        <v>453.76908679557988</v>
      </c>
      <c r="E139" s="122">
        <v>466.92437083509338</v>
      </c>
      <c r="F139" s="122">
        <v>491.34150344454918</v>
      </c>
      <c r="G139" s="122">
        <v>494.55602427832702</v>
      </c>
      <c r="H139" s="122">
        <v>504.74220992731824</v>
      </c>
      <c r="I139" s="122">
        <v>515.65030591592995</v>
      </c>
      <c r="J139" s="122">
        <v>523.26276220914201</v>
      </c>
      <c r="K139" s="122">
        <v>533.44988155333738</v>
      </c>
      <c r="L139" s="122">
        <v>523.5628554757692</v>
      </c>
      <c r="M139" s="122">
        <v>563.6289720058686</v>
      </c>
      <c r="N139" s="122">
        <v>523.17880027775107</v>
      </c>
      <c r="O139" s="122">
        <v>503.025522374655</v>
      </c>
      <c r="P139" s="122">
        <v>494.6523493951496</v>
      </c>
      <c r="Q139" s="122">
        <v>553.18165481660571</v>
      </c>
      <c r="R139" s="122">
        <v>545.3309780312627</v>
      </c>
      <c r="S139" s="122">
        <v>561.60096900841768</v>
      </c>
      <c r="T139" s="122">
        <v>554.1058303278146</v>
      </c>
      <c r="U139" s="122">
        <v>548.32658400430898</v>
      </c>
      <c r="V139" s="122">
        <v>578.1514673970762</v>
      </c>
      <c r="W139" s="122">
        <v>615.4799613058691</v>
      </c>
      <c r="DA139" s="130" t="s">
        <v>2541</v>
      </c>
    </row>
    <row r="140" spans="1:105" ht="12" customHeight="1" x14ac:dyDescent="0.25">
      <c r="A140" s="97" t="s">
        <v>50</v>
      </c>
      <c r="B140" s="98">
        <v>425.58330528237497</v>
      </c>
      <c r="C140" s="98">
        <v>455.38834962950813</v>
      </c>
      <c r="D140" s="98">
        <v>438.87231073280799</v>
      </c>
      <c r="E140" s="98">
        <v>505.80134467572913</v>
      </c>
      <c r="F140" s="98">
        <v>521.91450345002249</v>
      </c>
      <c r="G140" s="98">
        <v>513.83807081769442</v>
      </c>
      <c r="H140" s="98">
        <v>543.35465853257563</v>
      </c>
      <c r="I140" s="98">
        <v>513.60352175530056</v>
      </c>
      <c r="J140" s="98">
        <v>476.59837731865252</v>
      </c>
      <c r="K140" s="98">
        <v>533.01974827714969</v>
      </c>
      <c r="L140" s="98">
        <v>465.40004007772137</v>
      </c>
      <c r="M140" s="98">
        <v>582.30802482101035</v>
      </c>
      <c r="N140" s="98">
        <v>525.11855787339755</v>
      </c>
      <c r="O140" s="98">
        <v>497.38537177551865</v>
      </c>
      <c r="P140" s="98">
        <v>459.30995261145785</v>
      </c>
      <c r="Q140" s="98">
        <v>658.18181595003773</v>
      </c>
      <c r="R140" s="98">
        <v>551.29121034203195</v>
      </c>
      <c r="S140" s="98">
        <v>540.09965642887869</v>
      </c>
      <c r="T140" s="98">
        <v>549.60787685301545</v>
      </c>
      <c r="U140" s="98">
        <v>530.32665237976926</v>
      </c>
      <c r="V140" s="98">
        <v>580.7378748247495</v>
      </c>
      <c r="W140" s="98">
        <v>610.55628650073174</v>
      </c>
      <c r="DA140" s="63" t="s">
        <v>2542</v>
      </c>
    </row>
    <row r="141" spans="1:105" ht="12" customHeight="1" x14ac:dyDescent="0.25">
      <c r="A141" s="109" t="s">
        <v>120</v>
      </c>
      <c r="B141" s="33">
        <v>454.78220738758199</v>
      </c>
      <c r="C141" s="33">
        <v>462.16100731379163</v>
      </c>
      <c r="D141" s="33">
        <v>455.13744892023732</v>
      </c>
      <c r="E141" s="33">
        <v>462.42621360249598</v>
      </c>
      <c r="F141" s="33">
        <v>487.33652135954696</v>
      </c>
      <c r="G141" s="33">
        <v>491.90733183178401</v>
      </c>
      <c r="H141" s="33">
        <v>499.23805034479022</v>
      </c>
      <c r="I141" s="33">
        <v>515.94031301571852</v>
      </c>
      <c r="J141" s="33">
        <v>529.7964601180197</v>
      </c>
      <c r="K141" s="33">
        <v>533.51063417242926</v>
      </c>
      <c r="L141" s="33">
        <v>531.7110707954696</v>
      </c>
      <c r="M141" s="33">
        <v>560.96676962428091</v>
      </c>
      <c r="N141" s="33">
        <v>522.90571691278842</v>
      </c>
      <c r="O141" s="33">
        <v>503.86444191822613</v>
      </c>
      <c r="P141" s="33">
        <v>499.98335572253183</v>
      </c>
      <c r="Q141" s="33">
        <v>537.7438582981182</v>
      </c>
      <c r="R141" s="33">
        <v>544.48329437222696</v>
      </c>
      <c r="S141" s="33">
        <v>564.37132056299549</v>
      </c>
      <c r="T141" s="33">
        <v>554.62758280450475</v>
      </c>
      <c r="U141" s="33">
        <v>550.2437025059811</v>
      </c>
      <c r="V141" s="33">
        <v>577.8941144215097</v>
      </c>
      <c r="W141" s="33">
        <v>615.96746094128707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2545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0</v>
      </c>
      <c r="C147" s="98">
        <f>IF(RES_hhdet_tes!C147=0,0,RES_hhdet_tes!C147*1000*11630/RES_hhdet_num!C143)</f>
        <v>0</v>
      </c>
      <c r="D147" s="98">
        <f>IF(RES_hhdet_tes!D147=0,0,RES_hhdet_tes!D147*1000*11630/RES_hhdet_num!D143)</f>
        <v>0</v>
      </c>
      <c r="E147" s="98">
        <f>IF(RES_hhdet_tes!E147=0,0,RES_hhdet_tes!E147*1000*11630/RES_hhdet_num!E143)</f>
        <v>0</v>
      </c>
      <c r="F147" s="98">
        <f>IF(RES_hhdet_tes!F147=0,0,RES_hhdet_tes!F147*1000*11630/RES_hhdet_num!F143)</f>
        <v>0</v>
      </c>
      <c r="G147" s="98">
        <f>IF(RES_hhdet_tes!G147=0,0,RES_hhdet_tes!G147*1000*11630/RES_hhdet_num!G143)</f>
        <v>0</v>
      </c>
      <c r="H147" s="98">
        <f>IF(RES_hhdet_tes!H147=0,0,RES_hhdet_tes!H147*1000*11630/RES_hhdet_num!H143)</f>
        <v>0</v>
      </c>
      <c r="I147" s="98">
        <f>IF(RES_hhdet_tes!I147=0,0,RES_hhdet_tes!I147*1000*11630/RES_hhdet_num!I143)</f>
        <v>0</v>
      </c>
      <c r="J147" s="98">
        <f>IF(RES_hhdet_tes!J147=0,0,RES_hhdet_tes!J147*1000*11630/RES_hhdet_num!J143)</f>
        <v>0</v>
      </c>
      <c r="K147" s="98">
        <f>IF(RES_hhdet_tes!K147=0,0,RES_hhdet_tes!K147*1000*11630/RES_hhdet_num!K143)</f>
        <v>0</v>
      </c>
      <c r="L147" s="98">
        <f>IF(RES_hhdet_tes!L147=0,0,RES_hhdet_tes!L147*1000*11630/RES_hhdet_num!L143)</f>
        <v>0</v>
      </c>
      <c r="M147" s="98">
        <f>IF(RES_hhdet_tes!M147=0,0,RES_hhdet_tes!M147*1000*11630/RES_hhdet_num!M143)</f>
        <v>0</v>
      </c>
      <c r="N147" s="98">
        <f>IF(RES_hhdet_tes!N147=0,0,RES_hhdet_tes!N147*1000*11630/RES_hhdet_num!N143)</f>
        <v>0</v>
      </c>
      <c r="O147" s="98">
        <f>IF(RES_hhdet_tes!O147=0,0,RES_hhdet_tes!O147*1000*11630/RES_hhdet_num!O143)</f>
        <v>0</v>
      </c>
      <c r="P147" s="98">
        <f>IF(RES_hhdet_tes!P147=0,0,RES_hhdet_tes!P147*1000*11630/RES_hhdet_num!P143)</f>
        <v>0</v>
      </c>
      <c r="Q147" s="98">
        <f>IF(RES_hhdet_tes!Q147=0,0,RES_hhdet_tes!Q147*1000*11630/RES_hhdet_num!Q143)</f>
        <v>0</v>
      </c>
      <c r="R147" s="98">
        <f>IF(RES_hhdet_tes!R147=0,0,RES_hhdet_tes!R147*1000*11630/RES_hhdet_num!R143)</f>
        <v>0</v>
      </c>
      <c r="S147" s="98">
        <f>IF(RES_hhdet_tes!S147=0,0,RES_hhdet_tes!S147*1000*11630/RES_hhdet_num!S143)</f>
        <v>0</v>
      </c>
      <c r="T147" s="98">
        <f>IF(RES_hhdet_tes!T147=0,0,RES_hhdet_tes!T147*1000*11630/RES_hhdet_num!T143)</f>
        <v>0</v>
      </c>
      <c r="U147" s="98">
        <f>IF(RES_hhdet_tes!U147=0,0,RES_hhdet_tes!U147*1000*11630/RES_hhdet_num!U143)</f>
        <v>0</v>
      </c>
      <c r="V147" s="98">
        <f>IF(RES_hhdet_tes!V147=0,0,RES_hhdet_tes!V147*1000*11630/RES_hhdet_num!V143)</f>
        <v>0</v>
      </c>
      <c r="W147" s="98">
        <f>IF(RES_hhdet_tes!W147=0,0,RES_hhdet_tes!W147*1000*11630/RES_hhdet_num!W143)</f>
        <v>0</v>
      </c>
      <c r="DA147" s="63" t="s">
        <v>2548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2557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2559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4510.5314500099294</v>
      </c>
      <c r="C161" s="117">
        <f t="shared" si="54"/>
        <v>4623.1458485919347</v>
      </c>
      <c r="D161" s="117">
        <f t="shared" si="54"/>
        <v>4140.1547794635917</v>
      </c>
      <c r="E161" s="117">
        <f t="shared" si="54"/>
        <v>4660.7805879798161</v>
      </c>
      <c r="F161" s="117">
        <f t="shared" si="54"/>
        <v>4029.5642915234534</v>
      </c>
      <c r="G161" s="117">
        <f t="shared" si="54"/>
        <v>4315.220544815993</v>
      </c>
      <c r="H161" s="117">
        <f t="shared" si="54"/>
        <v>4556.1383832901156</v>
      </c>
      <c r="I161" s="117">
        <f t="shared" si="54"/>
        <v>4055.4656873189806</v>
      </c>
      <c r="J161" s="117">
        <f t="shared" si="54"/>
        <v>4592.303896064901</v>
      </c>
      <c r="K161" s="117">
        <f t="shared" si="54"/>
        <v>4649.3002593681931</v>
      </c>
      <c r="L161" s="117">
        <f t="shared" si="54"/>
        <v>5004.384311777324</v>
      </c>
      <c r="M161" s="117">
        <f t="shared" si="54"/>
        <v>5502.9410797322953</v>
      </c>
      <c r="N161" s="117">
        <f t="shared" si="54"/>
        <v>5352.5429560109196</v>
      </c>
      <c r="O161" s="117">
        <f t="shared" si="54"/>
        <v>4830.263152947864</v>
      </c>
      <c r="P161" s="117">
        <f t="shared" si="54"/>
        <v>4932.9990524797167</v>
      </c>
      <c r="Q161" s="117">
        <f t="shared" si="54"/>
        <v>4452.1009442228624</v>
      </c>
      <c r="R161" s="117">
        <f t="shared" ref="R161:V161" si="55">R162+R164+R166+R175</f>
        <v>4602.6516656307213</v>
      </c>
      <c r="S161" s="117">
        <f t="shared" si="55"/>
        <v>4849.0543024745357</v>
      </c>
      <c r="T161" s="117">
        <f t="shared" si="55"/>
        <v>4697.5141705361193</v>
      </c>
      <c r="U161" s="117">
        <f t="shared" si="55"/>
        <v>4798.0094821739431</v>
      </c>
      <c r="V161" s="117">
        <f t="shared" si="55"/>
        <v>5096.3179675113488</v>
      </c>
      <c r="W161" s="117">
        <f t="shared" ref="W161" si="56">W162+W164+W166+W175</f>
        <v>5445.7754623348992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3311.8093256728475</v>
      </c>
      <c r="C162" s="122">
        <f t="shared" si="57"/>
        <v>3454.6264192757599</v>
      </c>
      <c r="D162" s="122">
        <f t="shared" si="57"/>
        <v>2907.3927909093018</v>
      </c>
      <c r="E162" s="122">
        <f t="shared" si="57"/>
        <v>3425.3603752610138</v>
      </c>
      <c r="F162" s="122">
        <f t="shared" si="57"/>
        <v>2807.1572242130446</v>
      </c>
      <c r="G162" s="122">
        <f t="shared" si="57"/>
        <v>3050.9618476668479</v>
      </c>
      <c r="H162" s="122">
        <f t="shared" si="57"/>
        <v>3257.2104728454306</v>
      </c>
      <c r="I162" s="122">
        <f t="shared" si="57"/>
        <v>2722.9848191725623</v>
      </c>
      <c r="J162" s="122">
        <f t="shared" si="57"/>
        <v>3168.8864325851055</v>
      </c>
      <c r="K162" s="122">
        <f t="shared" si="57"/>
        <v>3182.9144359145148</v>
      </c>
      <c r="L162" s="122">
        <f t="shared" si="57"/>
        <v>3464.2821005332485</v>
      </c>
      <c r="M162" s="122">
        <f t="shared" si="57"/>
        <v>3887.7296279891671</v>
      </c>
      <c r="N162" s="122">
        <f t="shared" si="57"/>
        <v>3642.1104974796594</v>
      </c>
      <c r="O162" s="122">
        <f t="shared" si="57"/>
        <v>3339.6076909315034</v>
      </c>
      <c r="P162" s="122">
        <f t="shared" si="57"/>
        <v>3456.729641501322</v>
      </c>
      <c r="Q162" s="122">
        <f t="shared" si="57"/>
        <v>2861.6942239003847</v>
      </c>
      <c r="R162" s="122">
        <f t="shared" si="57"/>
        <v>3028.8628226756127</v>
      </c>
      <c r="S162" s="122">
        <f t="shared" si="57"/>
        <v>3210.5323679117682</v>
      </c>
      <c r="T162" s="122">
        <f t="shared" si="57"/>
        <v>3047.3551365734629</v>
      </c>
      <c r="U162" s="122">
        <f t="shared" si="57"/>
        <v>3115.0369048189691</v>
      </c>
      <c r="V162" s="122">
        <f t="shared" si="57"/>
        <v>3289.3783986269859</v>
      </c>
      <c r="W162" s="122">
        <f t="shared" si="57"/>
        <v>3503.1342510477507</v>
      </c>
      <c r="DA162" s="130" t="s">
        <v>2562</v>
      </c>
    </row>
    <row r="163" spans="1:105" ht="12" customHeight="1" x14ac:dyDescent="0.25">
      <c r="A163" s="97" t="s">
        <v>53</v>
      </c>
      <c r="B163" s="33">
        <v>3311.8093256728475</v>
      </c>
      <c r="C163" s="33">
        <v>3454.6264192757599</v>
      </c>
      <c r="D163" s="33">
        <v>2907.3927909093018</v>
      </c>
      <c r="E163" s="33">
        <v>3425.3603752610138</v>
      </c>
      <c r="F163" s="33">
        <v>2807.1572242130446</v>
      </c>
      <c r="G163" s="33">
        <v>3050.9618476668479</v>
      </c>
      <c r="H163" s="33">
        <v>3257.2104728454306</v>
      </c>
      <c r="I163" s="33">
        <v>2722.9848191725623</v>
      </c>
      <c r="J163" s="33">
        <v>3168.8864325851055</v>
      </c>
      <c r="K163" s="33">
        <v>3182.9144359145148</v>
      </c>
      <c r="L163" s="33">
        <v>3464.2821005332485</v>
      </c>
      <c r="M163" s="33">
        <v>3887.7296279891671</v>
      </c>
      <c r="N163" s="33">
        <v>3642.1104974796594</v>
      </c>
      <c r="O163" s="33">
        <v>3339.6076909315034</v>
      </c>
      <c r="P163" s="33">
        <v>3456.729641501322</v>
      </c>
      <c r="Q163" s="33">
        <v>2861.6942239003847</v>
      </c>
      <c r="R163" s="33">
        <v>3028.8628226756127</v>
      </c>
      <c r="S163" s="33">
        <v>3210.5323679117682</v>
      </c>
      <c r="T163" s="33">
        <v>3047.3551365734629</v>
      </c>
      <c r="U163" s="33">
        <v>3115.0369048189691</v>
      </c>
      <c r="V163" s="33">
        <v>3289.3783986269859</v>
      </c>
      <c r="W163" s="33">
        <v>3503.1342510477507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39.094977031794748</v>
      </c>
      <c r="C164" s="122">
        <f t="shared" si="58"/>
        <v>44.719467920908443</v>
      </c>
      <c r="D164" s="122">
        <f t="shared" si="58"/>
        <v>31.356839484547979</v>
      </c>
      <c r="E164" s="122">
        <f t="shared" si="58"/>
        <v>41.259520218265905</v>
      </c>
      <c r="F164" s="122">
        <f t="shared" si="58"/>
        <v>22.266657444609859</v>
      </c>
      <c r="G164" s="122">
        <f t="shared" si="58"/>
        <v>19.244744739114658</v>
      </c>
      <c r="H164" s="122">
        <f t="shared" si="58"/>
        <v>22.627305475610129</v>
      </c>
      <c r="I164" s="122">
        <f t="shared" si="58"/>
        <v>57.470266836887419</v>
      </c>
      <c r="J164" s="122">
        <f t="shared" si="58"/>
        <v>52.028154569925896</v>
      </c>
      <c r="K164" s="122">
        <f t="shared" si="58"/>
        <v>52.880240432232924</v>
      </c>
      <c r="L164" s="122">
        <f t="shared" si="58"/>
        <v>98.340736296571947</v>
      </c>
      <c r="M164" s="122">
        <f t="shared" si="58"/>
        <v>89.084880588214816</v>
      </c>
      <c r="N164" s="122">
        <f t="shared" si="58"/>
        <v>297.80507711708185</v>
      </c>
      <c r="O164" s="122">
        <f t="shared" si="58"/>
        <v>125.95869069780495</v>
      </c>
      <c r="P164" s="122">
        <f t="shared" si="58"/>
        <v>114.09805622806063</v>
      </c>
      <c r="Q164" s="122">
        <f t="shared" si="58"/>
        <v>184.16330047623373</v>
      </c>
      <c r="R164" s="122">
        <f t="shared" si="58"/>
        <v>156.69719748665142</v>
      </c>
      <c r="S164" s="122">
        <f t="shared" si="58"/>
        <v>156.38267596480603</v>
      </c>
      <c r="T164" s="122">
        <f t="shared" si="58"/>
        <v>164.87419219412891</v>
      </c>
      <c r="U164" s="122">
        <f t="shared" si="58"/>
        <v>210.69523886760538</v>
      </c>
      <c r="V164" s="122">
        <f t="shared" si="58"/>
        <v>255.15855416005877</v>
      </c>
      <c r="W164" s="122">
        <f t="shared" si="58"/>
        <v>289.31221454009381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39.094977031794748</v>
      </c>
      <c r="C165" s="98">
        <f>IF(RES_hhdet_tes!C165=0,0,RES_hhdet_tes!C165*1000*11630/RES_hhdet_num!C161)</f>
        <v>44.719467920908443</v>
      </c>
      <c r="D165" s="98">
        <f>IF(RES_hhdet_tes!D165=0,0,RES_hhdet_tes!D165*1000*11630/RES_hhdet_num!D161)</f>
        <v>31.356839484547979</v>
      </c>
      <c r="E165" s="98">
        <f>IF(RES_hhdet_tes!E165=0,0,RES_hhdet_tes!E165*1000*11630/RES_hhdet_num!E161)</f>
        <v>41.259520218265905</v>
      </c>
      <c r="F165" s="98">
        <f>IF(RES_hhdet_tes!F165=0,0,RES_hhdet_tes!F165*1000*11630/RES_hhdet_num!F161)</f>
        <v>22.266657444609859</v>
      </c>
      <c r="G165" s="98">
        <f>IF(RES_hhdet_tes!G165=0,0,RES_hhdet_tes!G165*1000*11630/RES_hhdet_num!G161)</f>
        <v>19.244744739114658</v>
      </c>
      <c r="H165" s="98">
        <f>IF(RES_hhdet_tes!H165=0,0,RES_hhdet_tes!H165*1000*11630/RES_hhdet_num!H161)</f>
        <v>22.627305475610129</v>
      </c>
      <c r="I165" s="98">
        <f>IF(RES_hhdet_tes!I165=0,0,RES_hhdet_tes!I165*1000*11630/RES_hhdet_num!I161)</f>
        <v>57.470266836887419</v>
      </c>
      <c r="J165" s="98">
        <f>IF(RES_hhdet_tes!J165=0,0,RES_hhdet_tes!J165*1000*11630/RES_hhdet_num!J161)</f>
        <v>52.028154569925896</v>
      </c>
      <c r="K165" s="98">
        <f>IF(RES_hhdet_tes!K165=0,0,RES_hhdet_tes!K165*1000*11630/RES_hhdet_num!K161)</f>
        <v>52.880240432232924</v>
      </c>
      <c r="L165" s="98">
        <f>IF(RES_hhdet_tes!L165=0,0,RES_hhdet_tes!L165*1000*11630/RES_hhdet_num!L161)</f>
        <v>98.340736296571947</v>
      </c>
      <c r="M165" s="98">
        <f>IF(RES_hhdet_tes!M165=0,0,RES_hhdet_tes!M165*1000*11630/RES_hhdet_num!M161)</f>
        <v>89.084880588214816</v>
      </c>
      <c r="N165" s="98">
        <f>IF(RES_hhdet_tes!N165=0,0,RES_hhdet_tes!N165*1000*11630/RES_hhdet_num!N161)</f>
        <v>297.80507711708185</v>
      </c>
      <c r="O165" s="98">
        <f>IF(RES_hhdet_tes!O165=0,0,RES_hhdet_tes!O165*1000*11630/RES_hhdet_num!O161)</f>
        <v>125.95869069780495</v>
      </c>
      <c r="P165" s="98">
        <f>IF(RES_hhdet_tes!P165=0,0,RES_hhdet_tes!P165*1000*11630/RES_hhdet_num!P161)</f>
        <v>114.09805622806063</v>
      </c>
      <c r="Q165" s="98">
        <f>IF(RES_hhdet_tes!Q165=0,0,RES_hhdet_tes!Q165*1000*11630/RES_hhdet_num!Q161)</f>
        <v>184.16330047623373</v>
      </c>
      <c r="R165" s="98">
        <f>IF(RES_hhdet_tes!R165=0,0,RES_hhdet_tes!R165*1000*11630/RES_hhdet_num!R161)</f>
        <v>156.69719748665142</v>
      </c>
      <c r="S165" s="98">
        <f>IF(RES_hhdet_tes!S165=0,0,RES_hhdet_tes!S165*1000*11630/RES_hhdet_num!S161)</f>
        <v>156.38267596480603</v>
      </c>
      <c r="T165" s="98">
        <f>IF(RES_hhdet_tes!T165=0,0,RES_hhdet_tes!T165*1000*11630/RES_hhdet_num!T161)</f>
        <v>164.87419219412891</v>
      </c>
      <c r="U165" s="98">
        <f>IF(RES_hhdet_tes!U165=0,0,RES_hhdet_tes!U165*1000*11630/RES_hhdet_num!U161)</f>
        <v>210.69523886760538</v>
      </c>
      <c r="V165" s="98">
        <f>IF(RES_hhdet_tes!V165=0,0,RES_hhdet_tes!V165*1000*11630/RES_hhdet_num!V161)</f>
        <v>255.15855416005877</v>
      </c>
      <c r="W165" s="98">
        <f>IF(RES_hhdet_tes!W165=0,0,RES_hhdet_tes!W165*1000*11630/RES_hhdet_num!W161)</f>
        <v>289.31221454009381</v>
      </c>
      <c r="DA165" s="63" t="s">
        <v>2565</v>
      </c>
    </row>
    <row r="166" spans="1:105" ht="12" customHeight="1" x14ac:dyDescent="0.25">
      <c r="A166" s="121" t="s">
        <v>55</v>
      </c>
      <c r="B166" s="122">
        <v>706.79735248121972</v>
      </c>
      <c r="C166" s="122">
        <v>662.13539064136785</v>
      </c>
      <c r="D166" s="122">
        <v>747.74533145242401</v>
      </c>
      <c r="E166" s="122">
        <v>727.36674338312685</v>
      </c>
      <c r="F166" s="122">
        <v>708.9578063884577</v>
      </c>
      <c r="G166" s="122">
        <v>750.51279540495011</v>
      </c>
      <c r="H166" s="122">
        <v>771.67852128689458</v>
      </c>
      <c r="I166" s="122">
        <v>759.34732397756295</v>
      </c>
      <c r="J166" s="122">
        <v>847.98867391563635</v>
      </c>
      <c r="K166" s="122">
        <v>880.05553381065329</v>
      </c>
      <c r="L166" s="122">
        <v>918.31038596850669</v>
      </c>
      <c r="M166" s="122">
        <v>962.39000149156266</v>
      </c>
      <c r="N166" s="122">
        <v>889.43441635555496</v>
      </c>
      <c r="O166" s="122">
        <v>861.69890892282854</v>
      </c>
      <c r="P166" s="122">
        <v>867.68318779773222</v>
      </c>
      <c r="Q166" s="122">
        <v>852.43601246133119</v>
      </c>
      <c r="R166" s="122">
        <v>871.73851470254772</v>
      </c>
      <c r="S166" s="122">
        <v>920.55882388352848</v>
      </c>
      <c r="T166" s="122">
        <v>931.16678149604354</v>
      </c>
      <c r="U166" s="122">
        <v>923.89555264152091</v>
      </c>
      <c r="V166" s="122">
        <v>973.63560125881895</v>
      </c>
      <c r="W166" s="122">
        <v>1037.8402942658713</v>
      </c>
      <c r="DA166" s="130" t="s">
        <v>2566</v>
      </c>
    </row>
    <row r="167" spans="1:105" ht="12" customHeight="1" x14ac:dyDescent="0.25">
      <c r="A167" s="97" t="s">
        <v>124</v>
      </c>
      <c r="B167" s="98">
        <v>692.46477473606762</v>
      </c>
      <c r="C167" s="98">
        <v>720.44048162686704</v>
      </c>
      <c r="D167" s="98">
        <v>687.03731835637745</v>
      </c>
      <c r="E167" s="98">
        <v>711.80894844965962</v>
      </c>
      <c r="F167" s="98">
        <v>724.70002889836701</v>
      </c>
      <c r="G167" s="98">
        <v>745.8825547126288</v>
      </c>
      <c r="H167" s="98">
        <v>771.22966778710099</v>
      </c>
      <c r="I167" s="98">
        <v>791.73780449433423</v>
      </c>
      <c r="J167" s="98">
        <v>830.80280789736844</v>
      </c>
      <c r="K167" s="98">
        <v>874.140124138788</v>
      </c>
      <c r="L167" s="98">
        <v>905.22067969529871</v>
      </c>
      <c r="M167" s="98">
        <v>945.66839854158263</v>
      </c>
      <c r="N167" s="98">
        <v>909.90864061448997</v>
      </c>
      <c r="O167" s="98">
        <v>873.0767495454752</v>
      </c>
      <c r="P167" s="98">
        <v>889.5826388456594</v>
      </c>
      <c r="Q167" s="98">
        <v>895.69318695129778</v>
      </c>
      <c r="R167" s="98">
        <v>838.54012247535422</v>
      </c>
      <c r="S167" s="98">
        <v>875.19410231411086</v>
      </c>
      <c r="T167" s="98">
        <v>910.92991051346803</v>
      </c>
      <c r="U167" s="98">
        <v>896.68240819999812</v>
      </c>
      <c r="V167" s="98">
        <v>980.5596094788558</v>
      </c>
      <c r="W167" s="98">
        <v>1036.3332662454791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911.64237624112718</v>
      </c>
      <c r="M168" s="98">
        <v>952.0267161254942</v>
      </c>
      <c r="N168" s="98">
        <v>915.82605987054546</v>
      </c>
      <c r="O168" s="98">
        <v>878.98500567002793</v>
      </c>
      <c r="P168" s="98">
        <v>894.79903110262114</v>
      </c>
      <c r="Q168" s="98">
        <v>900.13388018487274</v>
      </c>
      <c r="R168" s="98">
        <v>842.51962014312915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311.59781820389622</v>
      </c>
      <c r="M169" s="101">
        <v>318.20838734690489</v>
      </c>
      <c r="N169" s="101">
        <v>287.79638529020264</v>
      </c>
      <c r="O169" s="101">
        <v>287.67780267759952</v>
      </c>
      <c r="P169" s="101">
        <v>301.04560011880119</v>
      </c>
      <c r="Q169" s="101">
        <v>276.8744294853862</v>
      </c>
      <c r="R169" s="101">
        <v>275.49286765810331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600.04455803723101</v>
      </c>
      <c r="M170" s="104">
        <v>633.81832877858938</v>
      </c>
      <c r="N170" s="104">
        <v>628.02967458034288</v>
      </c>
      <c r="O170" s="104">
        <v>591.30720299242842</v>
      </c>
      <c r="P170" s="104">
        <v>593.75343098382007</v>
      </c>
      <c r="Q170" s="104">
        <v>623.25945069948648</v>
      </c>
      <c r="R170" s="104">
        <v>567.0267524850259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706.90203017094825</v>
      </c>
      <c r="C171" s="101">
        <v>661.72173062348884</v>
      </c>
      <c r="D171" s="101">
        <v>748.155437837264</v>
      </c>
      <c r="E171" s="101">
        <v>727.46907701862062</v>
      </c>
      <c r="F171" s="101">
        <v>708.85760669384626</v>
      </c>
      <c r="G171" s="101">
        <v>750.54126830371411</v>
      </c>
      <c r="H171" s="101">
        <v>771.68117177942554</v>
      </c>
      <c r="I171" s="101">
        <v>759.16968076641399</v>
      </c>
      <c r="J171" s="101">
        <v>848.07484134775109</v>
      </c>
      <c r="K171" s="101">
        <v>880.08358437946788</v>
      </c>
      <c r="L171" s="101">
        <v>918.47325395299561</v>
      </c>
      <c r="M171" s="101">
        <v>962.55897121088731</v>
      </c>
      <c r="N171" s="101">
        <v>889.42692158546197</v>
      </c>
      <c r="O171" s="101">
        <v>861.70195508563097</v>
      </c>
      <c r="P171" s="101">
        <v>867.67419930819904</v>
      </c>
      <c r="Q171" s="101">
        <v>852.51040957294185</v>
      </c>
      <c r="R171" s="101">
        <v>872.04193257702138</v>
      </c>
      <c r="S171" s="101">
        <v>920.79737973575186</v>
      </c>
      <c r="T171" s="101">
        <v>931.21247708514875</v>
      </c>
      <c r="U171" s="101">
        <v>923.97476313419918</v>
      </c>
      <c r="V171" s="101">
        <v>973.6219141647349</v>
      </c>
      <c r="W171" s="101">
        <v>1037.7873203721265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916.68605901614001</v>
      </c>
      <c r="M172" s="104">
        <v>961.15155892162647</v>
      </c>
      <c r="N172" s="104">
        <v>888.36487610940389</v>
      </c>
      <c r="O172" s="104">
        <v>861.14617374671457</v>
      </c>
      <c r="P172" s="104">
        <v>866.87871189850011</v>
      </c>
      <c r="Q172" s="104">
        <v>850.16098454424161</v>
      </c>
      <c r="R172" s="104">
        <v>869.99890538972681</v>
      </c>
      <c r="S172" s="104">
        <v>919.61424038953965</v>
      </c>
      <c r="T172" s="104">
        <v>931.22163244599017</v>
      </c>
      <c r="U172" s="104">
        <v>923.79488700511604</v>
      </c>
      <c r="V172" s="104">
        <v>973.60961255643087</v>
      </c>
      <c r="W172" s="104">
        <v>1038.3470692648375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317.38480731507912</v>
      </c>
      <c r="M173" s="98">
        <v>322.67044593848908</v>
      </c>
      <c r="N173" s="98">
        <v>278.74581989999865</v>
      </c>
      <c r="O173" s="98">
        <v>281.30080236685524</v>
      </c>
      <c r="P173" s="98">
        <v>290.96312200787816</v>
      </c>
      <c r="Q173" s="98">
        <v>262.6196080548138</v>
      </c>
      <c r="R173" s="98">
        <v>287.6115835381745</v>
      </c>
      <c r="S173" s="98">
        <v>322.59329003526949</v>
      </c>
      <c r="T173" s="98">
        <v>303.96717343648328</v>
      </c>
      <c r="U173" s="98">
        <v>297.01797092895436</v>
      </c>
      <c r="V173" s="98">
        <v>316.43687662647505</v>
      </c>
      <c r="W173" s="98">
        <v>340.31821523021529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599.30125170106089</v>
      </c>
      <c r="M174" s="33">
        <v>638.48111298313734</v>
      </c>
      <c r="N174" s="33">
        <v>609.61905620940524</v>
      </c>
      <c r="O174" s="33">
        <v>579.84537137985944</v>
      </c>
      <c r="P174" s="33">
        <v>575.91558989062196</v>
      </c>
      <c r="Q174" s="33">
        <v>587.54137648942788</v>
      </c>
      <c r="R174" s="33">
        <v>582.38732185155231</v>
      </c>
      <c r="S174" s="33">
        <v>597.0209503542701</v>
      </c>
      <c r="T174" s="33">
        <v>627.25445900950683</v>
      </c>
      <c r="U174" s="33">
        <v>626.77691607616168</v>
      </c>
      <c r="V174" s="33">
        <v>657.17273592995582</v>
      </c>
      <c r="W174" s="33">
        <v>698.02885403462244</v>
      </c>
      <c r="DA174" s="60" t="s">
        <v>2574</v>
      </c>
    </row>
    <row r="175" spans="1:105" ht="12" customHeight="1" x14ac:dyDescent="0.25">
      <c r="A175" s="121" t="s">
        <v>54</v>
      </c>
      <c r="B175" s="122">
        <v>452.82979482406716</v>
      </c>
      <c r="C175" s="122">
        <v>461.66457075389809</v>
      </c>
      <c r="D175" s="122">
        <v>453.65981761731797</v>
      </c>
      <c r="E175" s="122">
        <v>466.79394911740894</v>
      </c>
      <c r="F175" s="122">
        <v>491.1826034773411</v>
      </c>
      <c r="G175" s="122">
        <v>494.50115700508024</v>
      </c>
      <c r="H175" s="122">
        <v>504.62208368218057</v>
      </c>
      <c r="I175" s="122">
        <v>515.66327733196783</v>
      </c>
      <c r="J175" s="122">
        <v>523.40063499423286</v>
      </c>
      <c r="K175" s="122">
        <v>533.45004921079192</v>
      </c>
      <c r="L175" s="122">
        <v>523.45108897899695</v>
      </c>
      <c r="M175" s="122">
        <v>563.73656966335045</v>
      </c>
      <c r="N175" s="122">
        <v>523.19296505862326</v>
      </c>
      <c r="O175" s="122">
        <v>502.99786239572728</v>
      </c>
      <c r="P175" s="122">
        <v>494.48816695260189</v>
      </c>
      <c r="Q175" s="122">
        <v>553.80740738491227</v>
      </c>
      <c r="R175" s="122">
        <v>545.35313076590978</v>
      </c>
      <c r="S175" s="122">
        <v>561.58043471443307</v>
      </c>
      <c r="T175" s="122">
        <v>554.11806027248372</v>
      </c>
      <c r="U175" s="122">
        <v>548.38178584584784</v>
      </c>
      <c r="V175" s="122">
        <v>578.14541346548469</v>
      </c>
      <c r="W175" s="122">
        <v>615.48870248118317</v>
      </c>
      <c r="DA175" s="130" t="s">
        <v>2575</v>
      </c>
    </row>
    <row r="176" spans="1:105" ht="12" customHeight="1" x14ac:dyDescent="0.25">
      <c r="A176" s="97" t="s">
        <v>50</v>
      </c>
      <c r="B176" s="98">
        <v>425.58330528237497</v>
      </c>
      <c r="C176" s="98">
        <v>455.38834962950807</v>
      </c>
      <c r="D176" s="98">
        <v>438.87231073280793</v>
      </c>
      <c r="E176" s="98">
        <v>505.80134467572918</v>
      </c>
      <c r="F176" s="98">
        <v>521.91450345002249</v>
      </c>
      <c r="G176" s="98">
        <v>513.83807081769464</v>
      </c>
      <c r="H176" s="98">
        <v>543.35465853257563</v>
      </c>
      <c r="I176" s="98">
        <v>513.60352175529999</v>
      </c>
      <c r="J176" s="98">
        <v>476.59837731865264</v>
      </c>
      <c r="K176" s="98">
        <v>533.01974827715014</v>
      </c>
      <c r="L176" s="98">
        <v>465.40004007772097</v>
      </c>
      <c r="M176" s="98">
        <v>582.30802482101171</v>
      </c>
      <c r="N176" s="98">
        <v>525.11855787339653</v>
      </c>
      <c r="O176" s="98">
        <v>497.38537177551507</v>
      </c>
      <c r="P176" s="98">
        <v>459.30995261146023</v>
      </c>
      <c r="Q176" s="98">
        <v>658.18181595003807</v>
      </c>
      <c r="R176" s="98">
        <v>551.29121034203331</v>
      </c>
      <c r="S176" s="98">
        <v>540.09965642888164</v>
      </c>
      <c r="T176" s="98">
        <v>549.60787685301307</v>
      </c>
      <c r="U176" s="98">
        <v>530.32665237976892</v>
      </c>
      <c r="V176" s="98">
        <v>580.73787482474745</v>
      </c>
      <c r="W176" s="98">
        <v>610.55628650073265</v>
      </c>
      <c r="DA176" s="63" t="s">
        <v>2576</v>
      </c>
    </row>
    <row r="177" spans="1:105" ht="12" customHeight="1" x14ac:dyDescent="0.25">
      <c r="A177" s="109" t="s">
        <v>120</v>
      </c>
      <c r="B177" s="33">
        <v>454.78220738758199</v>
      </c>
      <c r="C177" s="33">
        <v>462.16100731379157</v>
      </c>
      <c r="D177" s="33">
        <v>455.1374489202372</v>
      </c>
      <c r="E177" s="33">
        <v>462.42621360249603</v>
      </c>
      <c r="F177" s="33">
        <v>487.33652135954668</v>
      </c>
      <c r="G177" s="33">
        <v>491.90733183178406</v>
      </c>
      <c r="H177" s="33">
        <v>499.23805034479011</v>
      </c>
      <c r="I177" s="33">
        <v>515.94031301571817</v>
      </c>
      <c r="J177" s="33">
        <v>529.79646011801856</v>
      </c>
      <c r="K177" s="33">
        <v>533.51063417242892</v>
      </c>
      <c r="L177" s="33">
        <v>531.71107079546903</v>
      </c>
      <c r="M177" s="33">
        <v>560.96676962428046</v>
      </c>
      <c r="N177" s="33">
        <v>522.90571691278899</v>
      </c>
      <c r="O177" s="33">
        <v>503.86444191822676</v>
      </c>
      <c r="P177" s="33">
        <v>499.98335572253188</v>
      </c>
      <c r="Q177" s="33">
        <v>537.74385829811752</v>
      </c>
      <c r="R177" s="33">
        <v>544.48329437222787</v>
      </c>
      <c r="S177" s="33">
        <v>564.37132056299663</v>
      </c>
      <c r="T177" s="33">
        <v>554.62758280450737</v>
      </c>
      <c r="U177" s="33">
        <v>550.24370250597917</v>
      </c>
      <c r="V177" s="33">
        <v>577.89411442151072</v>
      </c>
      <c r="W177" s="33">
        <v>615.96746094128616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2115.6604055069442</v>
      </c>
      <c r="C3" s="117">
        <f t="shared" si="0"/>
        <v>1394.8516688843617</v>
      </c>
      <c r="D3" s="117">
        <f t="shared" si="0"/>
        <v>2535.2053921155853</v>
      </c>
      <c r="E3" s="117">
        <f t="shared" si="0"/>
        <v>2967.6668406417807</v>
      </c>
      <c r="F3" s="117">
        <f t="shared" si="0"/>
        <v>2230.5579069874825</v>
      </c>
      <c r="G3" s="117">
        <f t="shared" si="0"/>
        <v>2032.6000717515069</v>
      </c>
      <c r="H3" s="117">
        <f t="shared" si="0"/>
        <v>2297.7601105563085</v>
      </c>
      <c r="I3" s="117">
        <f t="shared" si="0"/>
        <v>2142.4031421270902</v>
      </c>
      <c r="J3" s="117">
        <f t="shared" si="0"/>
        <v>2187.422129149199</v>
      </c>
      <c r="K3" s="117">
        <f t="shared" si="0"/>
        <v>1649.4675622403552</v>
      </c>
      <c r="L3" s="117">
        <f t="shared" si="0"/>
        <v>2231.4984378741306</v>
      </c>
      <c r="M3" s="117">
        <f t="shared" si="0"/>
        <v>2704.4626594412539</v>
      </c>
      <c r="N3" s="117">
        <f t="shared" si="0"/>
        <v>2623.5826304757052</v>
      </c>
      <c r="O3" s="117">
        <f t="shared" si="0"/>
        <v>2220.131582300965</v>
      </c>
      <c r="P3" s="117">
        <f t="shared" si="0"/>
        <v>1713.4676573831539</v>
      </c>
      <c r="Q3" s="117">
        <f t="shared" si="0"/>
        <v>1757.1891605082467</v>
      </c>
      <c r="R3" s="117">
        <f t="shared" ref="R3:V3" si="1">R4+R7+R9+R19</f>
        <v>1961.7956224771963</v>
      </c>
      <c r="S3" s="117">
        <f t="shared" si="1"/>
        <v>2055.1891450771</v>
      </c>
      <c r="T3" s="117">
        <f t="shared" si="1"/>
        <v>1656.1983077555149</v>
      </c>
      <c r="U3" s="117">
        <f t="shared" si="1"/>
        <v>1592.689677507278</v>
      </c>
      <c r="V3" s="117">
        <f t="shared" si="1"/>
        <v>1530.779455594607</v>
      </c>
      <c r="W3" s="117">
        <f t="shared" ref="W3" si="2">W4+W7+W9+W19</f>
        <v>2194.8292945941394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2010.1952001776542</v>
      </c>
      <c r="C4" s="122">
        <f t="shared" si="3"/>
        <v>1311.28498214671</v>
      </c>
      <c r="D4" s="122">
        <f t="shared" si="3"/>
        <v>2401.518697399446</v>
      </c>
      <c r="E4" s="122">
        <f t="shared" si="3"/>
        <v>2815.8601299412603</v>
      </c>
      <c r="F4" s="122">
        <f t="shared" si="3"/>
        <v>2093.0437819002036</v>
      </c>
      <c r="G4" s="122">
        <f t="shared" si="3"/>
        <v>1902.991401847966</v>
      </c>
      <c r="H4" s="122">
        <f t="shared" si="3"/>
        <v>2154.1463104535087</v>
      </c>
      <c r="I4" s="122">
        <f t="shared" si="3"/>
        <v>1992.9325128669752</v>
      </c>
      <c r="J4" s="122">
        <f t="shared" si="3"/>
        <v>2035.3681144853206</v>
      </c>
      <c r="K4" s="122">
        <f t="shared" si="3"/>
        <v>1524.0763996570254</v>
      </c>
      <c r="L4" s="122">
        <f t="shared" si="3"/>
        <v>2081.100050113781</v>
      </c>
      <c r="M4" s="122">
        <f t="shared" si="3"/>
        <v>2541.445877136915</v>
      </c>
      <c r="N4" s="122">
        <f t="shared" si="3"/>
        <v>2467.2023085120954</v>
      </c>
      <c r="O4" s="122">
        <f t="shared" si="3"/>
        <v>2084.5247445565815</v>
      </c>
      <c r="P4" s="122">
        <f t="shared" si="3"/>
        <v>1604.5765106251035</v>
      </c>
      <c r="Q4" s="122">
        <f t="shared" si="3"/>
        <v>1673.9946535573076</v>
      </c>
      <c r="R4" s="122">
        <f t="shared" ref="R4:V4" si="4">SUM(R5:R6)</f>
        <v>1877.0771680160024</v>
      </c>
      <c r="S4" s="122">
        <f t="shared" si="4"/>
        <v>1970.2735337985075</v>
      </c>
      <c r="T4" s="122">
        <f t="shared" si="4"/>
        <v>1585.1782411492666</v>
      </c>
      <c r="U4" s="122">
        <f t="shared" si="4"/>
        <v>1526.1634655010084</v>
      </c>
      <c r="V4" s="122">
        <f t="shared" si="4"/>
        <v>1465.6739820821481</v>
      </c>
      <c r="W4" s="122">
        <f t="shared" ref="W4" si="5">SUM(W5:W6)</f>
        <v>2108.9482366082711</v>
      </c>
      <c r="DA4" s="130" t="s">
        <v>2580</v>
      </c>
    </row>
    <row r="5" spans="1:105" ht="12" customHeight="1" x14ac:dyDescent="0.25">
      <c r="A5" s="97" t="s">
        <v>51</v>
      </c>
      <c r="B5" s="98">
        <v>2010.1952001776542</v>
      </c>
      <c r="C5" s="98">
        <v>1311.28498214671</v>
      </c>
      <c r="D5" s="98">
        <v>2401.518697399446</v>
      </c>
      <c r="E5" s="98">
        <v>2815.8601299412603</v>
      </c>
      <c r="F5" s="98">
        <v>2093.0437819002036</v>
      </c>
      <c r="G5" s="98">
        <v>1902.991401847966</v>
      </c>
      <c r="H5" s="98">
        <v>2154.1463104535087</v>
      </c>
      <c r="I5" s="98">
        <v>1992.9325128669752</v>
      </c>
      <c r="J5" s="98">
        <v>2035.3681144853206</v>
      </c>
      <c r="K5" s="98">
        <v>1524.0763996570254</v>
      </c>
      <c r="L5" s="98">
        <v>2081.100050113781</v>
      </c>
      <c r="M5" s="98">
        <v>2541.445877136915</v>
      </c>
      <c r="N5" s="98">
        <v>2467.2023085120954</v>
      </c>
      <c r="O5" s="98">
        <v>2084.5247445565815</v>
      </c>
      <c r="P5" s="98">
        <v>1604.5765106251035</v>
      </c>
      <c r="Q5" s="98">
        <v>1673.9946535573076</v>
      </c>
      <c r="R5" s="98">
        <v>1877.0771680160024</v>
      </c>
      <c r="S5" s="98">
        <v>1970.2735337985075</v>
      </c>
      <c r="T5" s="98">
        <v>1585.1782411492666</v>
      </c>
      <c r="U5" s="98">
        <v>1526.1634655010084</v>
      </c>
      <c r="V5" s="98">
        <v>1465.6739820821481</v>
      </c>
      <c r="W5" s="98">
        <v>2108.9482366082711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12.037438600599526</v>
      </c>
      <c r="C9" s="122">
        <v>10.47256872827024</v>
      </c>
      <c r="D9" s="122">
        <v>15.180607552809175</v>
      </c>
      <c r="E9" s="122">
        <v>17.558618510560159</v>
      </c>
      <c r="F9" s="122">
        <v>16.301192969973773</v>
      </c>
      <c r="G9" s="122">
        <v>17.475189040398465</v>
      </c>
      <c r="H9" s="122">
        <v>20.511768809946428</v>
      </c>
      <c r="I9" s="122">
        <v>22.823617909914404</v>
      </c>
      <c r="J9" s="122">
        <v>26.928528315268075</v>
      </c>
      <c r="K9" s="122">
        <v>24.033659160825746</v>
      </c>
      <c r="L9" s="122">
        <v>32.881609584389523</v>
      </c>
      <c r="M9" s="122">
        <v>39.445589937452887</v>
      </c>
      <c r="N9" s="122">
        <v>38.109548808536793</v>
      </c>
      <c r="O9" s="122">
        <v>32.268798776548024</v>
      </c>
      <c r="P9" s="122">
        <v>25.1598223003101</v>
      </c>
      <c r="Q9" s="122">
        <v>31.388813354444459</v>
      </c>
      <c r="R9" s="122">
        <v>34.839503255134062</v>
      </c>
      <c r="S9" s="122">
        <v>36.374447810478586</v>
      </c>
      <c r="T9" s="122">
        <v>29.331987283687727</v>
      </c>
      <c r="U9" s="122">
        <v>28.099685898898091</v>
      </c>
      <c r="V9" s="122">
        <v>26.984794214888403</v>
      </c>
      <c r="W9" s="122">
        <v>38.574880586079189</v>
      </c>
      <c r="DA9" s="130" t="s">
        <v>2585</v>
      </c>
    </row>
    <row r="10" spans="1:105" ht="12" customHeight="1" x14ac:dyDescent="0.25">
      <c r="A10" s="97" t="s">
        <v>143</v>
      </c>
      <c r="B10" s="98">
        <v>471.09945078967269</v>
      </c>
      <c r="C10" s="98">
        <v>372.61235856906916</v>
      </c>
      <c r="D10" s="98">
        <v>469.46581514730474</v>
      </c>
      <c r="E10" s="98">
        <v>493.15484788292662</v>
      </c>
      <c r="F10" s="98">
        <v>433.83854707545987</v>
      </c>
      <c r="G10" s="98">
        <v>448.48827216913043</v>
      </c>
      <c r="H10" s="98">
        <v>481.54471099607429</v>
      </c>
      <c r="I10" s="98">
        <v>490.77789771325871</v>
      </c>
      <c r="J10" s="98">
        <v>528.25407997300795</v>
      </c>
      <c r="K10" s="98">
        <v>408.44403946697736</v>
      </c>
      <c r="L10" s="98">
        <v>535.80705009385906</v>
      </c>
      <c r="M10" s="98">
        <v>659.2370487200194</v>
      </c>
      <c r="N10" s="98">
        <v>639.21441118906944</v>
      </c>
      <c r="O10" s="98">
        <v>526.36001853813252</v>
      </c>
      <c r="P10" s="98">
        <v>367.69260201520206</v>
      </c>
      <c r="Q10" s="98">
        <v>471.16009305313571</v>
      </c>
      <c r="R10" s="98">
        <v>516.16546747497307</v>
      </c>
      <c r="S10" s="98">
        <v>542.2560102533829</v>
      </c>
      <c r="T10" s="98">
        <v>443.19082215791514</v>
      </c>
      <c r="U10" s="98">
        <v>417.95859040431799</v>
      </c>
      <c r="V10" s="98">
        <v>398.9834710362943</v>
      </c>
      <c r="W10" s="98">
        <v>581.92882281421487</v>
      </c>
      <c r="DA10" s="63" t="s">
        <v>2586</v>
      </c>
    </row>
    <row r="11" spans="1:105" ht="12" customHeight="1" x14ac:dyDescent="0.25">
      <c r="A11" s="97" t="s">
        <v>124</v>
      </c>
      <c r="B11" s="98">
        <v>318.13992813046525</v>
      </c>
      <c r="C11" s="98">
        <v>329.72368827622677</v>
      </c>
      <c r="D11" s="98">
        <v>313.25958645635291</v>
      </c>
      <c r="E11" s="98">
        <v>322.46973700756695</v>
      </c>
      <c r="F11" s="98">
        <v>325.63381410135997</v>
      </c>
      <c r="G11" s="98">
        <v>331.99143885623806</v>
      </c>
      <c r="H11" s="98">
        <v>339.883769235567</v>
      </c>
      <c r="I11" s="98">
        <v>347.44738493337849</v>
      </c>
      <c r="J11" s="98">
        <v>364.36703225670908</v>
      </c>
      <c r="K11" s="98">
        <v>382.29628495708852</v>
      </c>
      <c r="L11" s="98">
        <v>393.28351568398386</v>
      </c>
      <c r="M11" s="98">
        <v>405.37465402619108</v>
      </c>
      <c r="N11" s="98">
        <v>383.64073177096094</v>
      </c>
      <c r="O11" s="98">
        <v>362.12377173848716</v>
      </c>
      <c r="P11" s="98">
        <v>367.48488841416565</v>
      </c>
      <c r="Q11" s="98">
        <v>368.20852067572162</v>
      </c>
      <c r="R11" s="98">
        <v>341.39484437225474</v>
      </c>
      <c r="S11" s="98">
        <v>346.70238415415156</v>
      </c>
      <c r="T11" s="98">
        <v>346.449009161584</v>
      </c>
      <c r="U11" s="98">
        <v>317.97856421423893</v>
      </c>
      <c r="V11" s="98">
        <v>326.88545037894329</v>
      </c>
      <c r="W11" s="98">
        <v>336.81454116500169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131.95121495089271</v>
      </c>
      <c r="M12" s="98">
        <v>134.75056905088223</v>
      </c>
      <c r="N12" s="98">
        <v>121.87210718102077</v>
      </c>
      <c r="O12" s="98">
        <v>121.82189142567553</v>
      </c>
      <c r="P12" s="98">
        <v>127.48270485418863</v>
      </c>
      <c r="Q12" s="98">
        <v>117.24702557296391</v>
      </c>
      <c r="R12" s="98">
        <v>116.66198052133116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131.95121495089271</v>
      </c>
      <c r="M13" s="101">
        <v>134.75056905088223</v>
      </c>
      <c r="N13" s="101">
        <v>121.87210718102077</v>
      </c>
      <c r="O13" s="101">
        <v>121.82189142567553</v>
      </c>
      <c r="P13" s="101">
        <v>127.48270485418863</v>
      </c>
      <c r="Q13" s="101">
        <v>117.24702557296391</v>
      </c>
      <c r="R13" s="101">
        <v>116.66198052133116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93.427766728690443</v>
      </c>
      <c r="C19" s="122">
        <v>73.094118009381404</v>
      </c>
      <c r="D19" s="122">
        <v>118.50608716332998</v>
      </c>
      <c r="E19" s="122">
        <v>134.24809218996015</v>
      </c>
      <c r="F19" s="122">
        <v>121.21293211730499</v>
      </c>
      <c r="G19" s="122">
        <v>112.13348086314255</v>
      </c>
      <c r="H19" s="122">
        <v>123.10203129285362</v>
      </c>
      <c r="I19" s="122">
        <v>126.64701135020033</v>
      </c>
      <c r="J19" s="122">
        <v>125.12548634861022</v>
      </c>
      <c r="K19" s="122">
        <v>101.35750342250418</v>
      </c>
      <c r="L19" s="122">
        <v>117.51677817596016</v>
      </c>
      <c r="M19" s="122">
        <v>123.57119236688582</v>
      </c>
      <c r="N19" s="122">
        <v>118.27077315507326</v>
      </c>
      <c r="O19" s="122">
        <v>103.33803896783567</v>
      </c>
      <c r="P19" s="122">
        <v>83.731324457740371</v>
      </c>
      <c r="Q19" s="122">
        <v>51.805693596494542</v>
      </c>
      <c r="R19" s="122">
        <v>49.87895120605976</v>
      </c>
      <c r="S19" s="122">
        <v>48.541163468113865</v>
      </c>
      <c r="T19" s="122">
        <v>41.688079322560526</v>
      </c>
      <c r="U19" s="122">
        <v>38.426526107371593</v>
      </c>
      <c r="V19" s="122">
        <v>38.120679297570746</v>
      </c>
      <c r="W19" s="122">
        <v>47.306177399788979</v>
      </c>
      <c r="DA19" s="130" t="s">
        <v>2595</v>
      </c>
    </row>
    <row r="20" spans="1:105" ht="12" customHeight="1" x14ac:dyDescent="0.25">
      <c r="A20" s="97" t="s">
        <v>51</v>
      </c>
      <c r="B20" s="98">
        <v>313.62404970698947</v>
      </c>
      <c r="C20" s="98">
        <v>226.93804987112068</v>
      </c>
      <c r="D20" s="98">
        <v>336.6501337691044</v>
      </c>
      <c r="E20" s="98">
        <v>365.30729115572859</v>
      </c>
      <c r="F20" s="98">
        <v>321.06974005456613</v>
      </c>
      <c r="G20" s="98">
        <v>291.97022977746673</v>
      </c>
      <c r="H20" s="98">
        <v>321.61013621715477</v>
      </c>
      <c r="I20" s="98">
        <v>335.90617920974455</v>
      </c>
      <c r="J20" s="98">
        <v>336.54015977216562</v>
      </c>
      <c r="K20" s="98">
        <v>268.58150667060778</v>
      </c>
      <c r="L20" s="98">
        <v>332.58641679901996</v>
      </c>
      <c r="M20" s="98">
        <v>350.92740568936694</v>
      </c>
      <c r="N20" s="98">
        <v>352.70524404417574</v>
      </c>
      <c r="O20" s="98">
        <v>338.31257692347316</v>
      </c>
      <c r="P20" s="98">
        <v>317.45795907244383</v>
      </c>
      <c r="Q20" s="98">
        <v>179.79045032782344</v>
      </c>
      <c r="R20" s="98">
        <v>288.00471895591329</v>
      </c>
      <c r="S20" s="98">
        <v>369.1081623198325</v>
      </c>
      <c r="T20" s="98">
        <v>299.84823252375111</v>
      </c>
      <c r="U20" s="98">
        <v>292.24097258891379</v>
      </c>
      <c r="V20" s="98">
        <v>291.09447026496093</v>
      </c>
      <c r="W20" s="98">
        <v>376.53926305930855</v>
      </c>
      <c r="DA20" s="63" t="s">
        <v>2596</v>
      </c>
    </row>
    <row r="21" spans="1:105" ht="12" customHeight="1" x14ac:dyDescent="0.25">
      <c r="A21" s="97" t="s">
        <v>50</v>
      </c>
      <c r="B21" s="98">
        <v>170.84567593399058</v>
      </c>
      <c r="C21" s="98">
        <v>182.30417105054579</v>
      </c>
      <c r="D21" s="98">
        <v>175.11224242344053</v>
      </c>
      <c r="E21" s="98">
        <v>201.21468277704102</v>
      </c>
      <c r="F21" s="98">
        <v>207.16990856554165</v>
      </c>
      <c r="G21" s="98">
        <v>203.60626494039016</v>
      </c>
      <c r="H21" s="98">
        <v>214.92040194614506</v>
      </c>
      <c r="I21" s="98">
        <v>202.97072286769946</v>
      </c>
      <c r="J21" s="98">
        <v>188.23289063996509</v>
      </c>
      <c r="K21" s="98">
        <v>210.14686546948624</v>
      </c>
      <c r="L21" s="98">
        <v>183.0295398934569</v>
      </c>
      <c r="M21" s="98">
        <v>228.45561419753921</v>
      </c>
      <c r="N21" s="98">
        <v>205.7530671498493</v>
      </c>
      <c r="O21" s="98">
        <v>194.74567095136624</v>
      </c>
      <c r="P21" s="98">
        <v>179.80784228475767</v>
      </c>
      <c r="Q21" s="98">
        <v>257.61336557726963</v>
      </c>
      <c r="R21" s="98">
        <v>215.59422451960634</v>
      </c>
      <c r="S21" s="98">
        <v>210.90080072123385</v>
      </c>
      <c r="T21" s="98">
        <v>214.24746777290457</v>
      </c>
      <c r="U21" s="98">
        <v>205.90629148293721</v>
      </c>
      <c r="V21" s="98">
        <v>224.11667805464671</v>
      </c>
      <c r="W21" s="98">
        <v>233.89821287790349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1516.3305555143729</v>
      </c>
      <c r="C24" s="117">
        <f t="shared" si="7"/>
        <v>1578.4378695982696</v>
      </c>
      <c r="D24" s="117">
        <f t="shared" si="7"/>
        <v>1668.2020295579969</v>
      </c>
      <c r="E24" s="117">
        <f t="shared" si="7"/>
        <v>1663.9351672135865</v>
      </c>
      <c r="F24" s="117">
        <f t="shared" si="7"/>
        <v>1664.9484915350934</v>
      </c>
      <c r="G24" s="117">
        <f t="shared" si="7"/>
        <v>1618.1724351830421</v>
      </c>
      <c r="H24" s="117">
        <f t="shared" si="7"/>
        <v>1574.8992555216664</v>
      </c>
      <c r="I24" s="117">
        <f t="shared" si="7"/>
        <v>1507.8849603644312</v>
      </c>
      <c r="J24" s="117">
        <f t="shared" si="7"/>
        <v>1403.0966218442459</v>
      </c>
      <c r="K24" s="117">
        <f t="shared" si="7"/>
        <v>825.06071569628625</v>
      </c>
      <c r="L24" s="117">
        <f t="shared" si="7"/>
        <v>513.52077512425126</v>
      </c>
      <c r="M24" s="117">
        <f t="shared" si="7"/>
        <v>2199.9634551914846</v>
      </c>
      <c r="N24" s="117">
        <f t="shared" si="7"/>
        <v>1424.3776751351456</v>
      </c>
      <c r="O24" s="117">
        <f t="shared" si="7"/>
        <v>1128.0541306372406</v>
      </c>
      <c r="P24" s="117">
        <f t="shared" si="7"/>
        <v>732.76560455009189</v>
      </c>
      <c r="Q24" s="117">
        <f t="shared" si="7"/>
        <v>2159.393489790074</v>
      </c>
      <c r="R24" s="117">
        <f t="shared" ref="R24:V24" si="8">R25+R28+R30+R39</f>
        <v>1751.582554019044</v>
      </c>
      <c r="S24" s="117">
        <f t="shared" si="8"/>
        <v>1186.7120181125545</v>
      </c>
      <c r="T24" s="117">
        <f t="shared" si="8"/>
        <v>1153.5552060685211</v>
      </c>
      <c r="U24" s="117">
        <f t="shared" si="8"/>
        <v>1166.5063178331359</v>
      </c>
      <c r="V24" s="117">
        <f t="shared" si="8"/>
        <v>1286.3743789433884</v>
      </c>
      <c r="W24" s="117">
        <f t="shared" ref="W24" si="9">W25+W28+W30+W39</f>
        <v>1339.6735335853009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1506.4740742104889</v>
      </c>
      <c r="C25" s="122">
        <f t="shared" si="10"/>
        <v>1562.1909950625211</v>
      </c>
      <c r="D25" s="122">
        <f t="shared" si="10"/>
        <v>1648.7875111500334</v>
      </c>
      <c r="E25" s="122">
        <f t="shared" si="10"/>
        <v>1637.3627571739369</v>
      </c>
      <c r="F25" s="122">
        <f t="shared" si="10"/>
        <v>1637.5935285876594</v>
      </c>
      <c r="G25" s="122">
        <f t="shared" si="10"/>
        <v>1591.7395144563125</v>
      </c>
      <c r="H25" s="122">
        <f t="shared" si="10"/>
        <v>1546.499389113143</v>
      </c>
      <c r="I25" s="122">
        <f t="shared" si="10"/>
        <v>1482.4782323805496</v>
      </c>
      <c r="J25" s="122">
        <f t="shared" si="10"/>
        <v>1383.6284534443612</v>
      </c>
      <c r="K25" s="122">
        <f t="shared" si="10"/>
        <v>800.32185245178346</v>
      </c>
      <c r="L25" s="122">
        <f t="shared" si="10"/>
        <v>489.25812807872933</v>
      </c>
      <c r="M25" s="122">
        <f t="shared" si="10"/>
        <v>2167.4616296295885</v>
      </c>
      <c r="N25" s="122">
        <f t="shared" si="10"/>
        <v>1397.2108253358888</v>
      </c>
      <c r="O25" s="122">
        <f t="shared" si="10"/>
        <v>1102.224119677785</v>
      </c>
      <c r="P25" s="122">
        <f t="shared" si="10"/>
        <v>708.71572093023485</v>
      </c>
      <c r="Q25" s="122">
        <f t="shared" si="10"/>
        <v>2127.5731468531362</v>
      </c>
      <c r="R25" s="122">
        <f t="shared" ref="R25:V25" si="11">SUM(R26:R27)</f>
        <v>1725.5553256704877</v>
      </c>
      <c r="S25" s="122">
        <f t="shared" si="11"/>
        <v>1161.8904043126727</v>
      </c>
      <c r="T25" s="122">
        <f t="shared" si="11"/>
        <v>1129.6443453237312</v>
      </c>
      <c r="U25" s="122">
        <f t="shared" si="11"/>
        <v>1144.5006178861929</v>
      </c>
      <c r="V25" s="122">
        <f t="shared" si="11"/>
        <v>1264.7381977252865</v>
      </c>
      <c r="W25" s="122">
        <f t="shared" ref="W25" si="12">SUM(W26:W27)</f>
        <v>1318.918547387073</v>
      </c>
      <c r="DA25" s="130" t="s">
        <v>2600</v>
      </c>
    </row>
    <row r="26" spans="1:105" ht="12" customHeight="1" x14ac:dyDescent="0.25">
      <c r="A26" s="97" t="s">
        <v>74</v>
      </c>
      <c r="B26" s="98">
        <v>1506.4740742104889</v>
      </c>
      <c r="C26" s="98">
        <v>1562.1909950625211</v>
      </c>
      <c r="D26" s="98">
        <v>1648.7875111500334</v>
      </c>
      <c r="E26" s="98">
        <v>1637.3627571739369</v>
      </c>
      <c r="F26" s="98">
        <v>1637.5935285876594</v>
      </c>
      <c r="G26" s="98">
        <v>1591.7395144563125</v>
      </c>
      <c r="H26" s="98">
        <v>1546.499389113143</v>
      </c>
      <c r="I26" s="98">
        <v>1482.4782323805496</v>
      </c>
      <c r="J26" s="98">
        <v>1383.6284534443612</v>
      </c>
      <c r="K26" s="98">
        <v>800.32185245178346</v>
      </c>
      <c r="L26" s="98">
        <v>489.25812807872933</v>
      </c>
      <c r="M26" s="98">
        <v>2167.4616296295885</v>
      </c>
      <c r="N26" s="98">
        <v>1397.2108253358888</v>
      </c>
      <c r="O26" s="98">
        <v>1102.224119677785</v>
      </c>
      <c r="P26" s="98">
        <v>708.71572093023485</v>
      </c>
      <c r="Q26" s="98">
        <v>2127.5731468531362</v>
      </c>
      <c r="R26" s="98">
        <v>1725.5553256704877</v>
      </c>
      <c r="S26" s="98">
        <v>1161.8904043126727</v>
      </c>
      <c r="T26" s="98">
        <v>1129.6443453237312</v>
      </c>
      <c r="U26" s="98">
        <v>1144.5006178861929</v>
      </c>
      <c r="V26" s="98">
        <v>1264.7381977252865</v>
      </c>
      <c r="W26" s="98">
        <v>1318.918547387073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0.97671385210768003</v>
      </c>
      <c r="N30" s="122">
        <v>0.73211873260382343</v>
      </c>
      <c r="O30" s="122">
        <v>1.189281686444857</v>
      </c>
      <c r="P30" s="122">
        <v>1.0596490628310105</v>
      </c>
      <c r="Q30" s="122">
        <v>0.87530901445697484</v>
      </c>
      <c r="R30" s="122">
        <v>0.82349410097017117</v>
      </c>
      <c r="S30" s="122">
        <v>0.90730813076736805</v>
      </c>
      <c r="T30" s="122">
        <v>0.73365718643308564</v>
      </c>
      <c r="U30" s="122">
        <v>0.81951534839429874</v>
      </c>
      <c r="V30" s="122">
        <v>0.30597474235274591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395.5691101036104</v>
      </c>
      <c r="N31" s="98">
        <v>381.43385968659203</v>
      </c>
      <c r="O31" s="98">
        <v>344.49526184019356</v>
      </c>
      <c r="P31" s="98">
        <v>341.73682276300087</v>
      </c>
      <c r="Q31" s="98">
        <v>344.21526993520536</v>
      </c>
      <c r="R31" s="98">
        <v>322.39794052982199</v>
      </c>
      <c r="S31" s="98">
        <v>336.61131651469356</v>
      </c>
      <c r="T31" s="98">
        <v>339.92782971399635</v>
      </c>
      <c r="U31" s="98">
        <v>336.00129284166252</v>
      </c>
      <c r="V31" s="98">
        <v>349.72913050918856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9.8564813038840704</v>
      </c>
      <c r="C39" s="122">
        <v>16.246874535748571</v>
      </c>
      <c r="D39" s="122">
        <v>19.41451840796347</v>
      </c>
      <c r="E39" s="122">
        <v>26.572410039649665</v>
      </c>
      <c r="F39" s="122">
        <v>27.354962947433933</v>
      </c>
      <c r="G39" s="122">
        <v>26.432920726729655</v>
      </c>
      <c r="H39" s="122">
        <v>28.399866408523366</v>
      </c>
      <c r="I39" s="122">
        <v>25.406727983881691</v>
      </c>
      <c r="J39" s="122">
        <v>19.468168399884714</v>
      </c>
      <c r="K39" s="122">
        <v>24.738863244502831</v>
      </c>
      <c r="L39" s="122">
        <v>24.262647045521916</v>
      </c>
      <c r="M39" s="122">
        <v>31.52511170978828</v>
      </c>
      <c r="N39" s="122">
        <v>26.43473106665315</v>
      </c>
      <c r="O39" s="122">
        <v>24.640729273010692</v>
      </c>
      <c r="P39" s="122">
        <v>22.990234557026021</v>
      </c>
      <c r="Q39" s="122">
        <v>30.945033922480771</v>
      </c>
      <c r="R39" s="122">
        <v>25.203734247585967</v>
      </c>
      <c r="S39" s="122">
        <v>23.914305669114452</v>
      </c>
      <c r="T39" s="122">
        <v>23.177203558357029</v>
      </c>
      <c r="U39" s="122">
        <v>21.186184598548632</v>
      </c>
      <c r="V39" s="122">
        <v>21.330206475749296</v>
      </c>
      <c r="W39" s="122">
        <v>20.754986198227961</v>
      </c>
      <c r="DA39" s="130" t="s">
        <v>2614</v>
      </c>
    </row>
    <row r="40" spans="1:105" ht="12" customHeight="1" x14ac:dyDescent="0.25">
      <c r="A40" s="97" t="s">
        <v>50</v>
      </c>
      <c r="B40" s="98">
        <v>170.84567593399058</v>
      </c>
      <c r="C40" s="98">
        <v>181.96499480038401</v>
      </c>
      <c r="D40" s="98">
        <v>174.73066567167123</v>
      </c>
      <c r="E40" s="98">
        <v>201.19110458591891</v>
      </c>
      <c r="F40" s="98">
        <v>207.1161480305712</v>
      </c>
      <c r="G40" s="98">
        <v>203.91110274905733</v>
      </c>
      <c r="H40" s="98">
        <v>215.02755995024833</v>
      </c>
      <c r="I40" s="98">
        <v>203.25382387105353</v>
      </c>
      <c r="J40" s="98">
        <v>188.19229453221888</v>
      </c>
      <c r="K40" s="98">
        <v>209.32884283810088</v>
      </c>
      <c r="L40" s="98">
        <v>182.41916112003514</v>
      </c>
      <c r="M40" s="98">
        <v>227.99411147257595</v>
      </c>
      <c r="N40" s="98">
        <v>205.5596251600939</v>
      </c>
      <c r="O40" s="98">
        <v>194.66176125678447</v>
      </c>
      <c r="P40" s="98">
        <v>179.74183380947616</v>
      </c>
      <c r="Q40" s="98">
        <v>257.54782201091137</v>
      </c>
      <c r="R40" s="98">
        <v>215.67785700393239</v>
      </c>
      <c r="S40" s="98">
        <v>211.243033410511</v>
      </c>
      <c r="T40" s="98">
        <v>214.77541964077514</v>
      </c>
      <c r="U40" s="98">
        <v>206.81751631916521</v>
      </c>
      <c r="V40" s="98">
        <v>225.74468520168006</v>
      </c>
      <c r="W40" s="98">
        <v>234.3237941779937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2154.5747198624058</v>
      </c>
      <c r="C43" s="117">
        <f t="shared" si="14"/>
        <v>1806.6172451217656</v>
      </c>
      <c r="D43" s="117">
        <f t="shared" si="14"/>
        <v>2002.9026176194122</v>
      </c>
      <c r="E43" s="117">
        <f t="shared" si="14"/>
        <v>2296.8855553276662</v>
      </c>
      <c r="F43" s="117">
        <f t="shared" si="14"/>
        <v>2562.5924965904669</v>
      </c>
      <c r="G43" s="117">
        <f t="shared" si="14"/>
        <v>1200.282108764949</v>
      </c>
      <c r="H43" s="117">
        <f t="shared" si="14"/>
        <v>2610.2149875163404</v>
      </c>
      <c r="I43" s="117">
        <f t="shared" si="14"/>
        <v>1388.3340142496015</v>
      </c>
      <c r="J43" s="117">
        <f t="shared" si="14"/>
        <v>1463.7541897375395</v>
      </c>
      <c r="K43" s="117">
        <f t="shared" si="14"/>
        <v>2728.3334373081721</v>
      </c>
      <c r="L43" s="117">
        <f t="shared" si="14"/>
        <v>2783.8278333286175</v>
      </c>
      <c r="M43" s="117">
        <f t="shared" si="14"/>
        <v>1587.7331885643368</v>
      </c>
      <c r="N43" s="117">
        <f t="shared" si="14"/>
        <v>1773.2590743048786</v>
      </c>
      <c r="O43" s="117">
        <f t="shared" si="14"/>
        <v>1972.2011481550423</v>
      </c>
      <c r="P43" s="117">
        <f t="shared" si="14"/>
        <v>2394.1995467134861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2143.1409584664534</v>
      </c>
      <c r="C44" s="122">
        <f t="shared" si="17"/>
        <v>1793.7344867705008</v>
      </c>
      <c r="D44" s="122">
        <f t="shared" si="17"/>
        <v>1987.6920524017464</v>
      </c>
      <c r="E44" s="122">
        <f t="shared" si="17"/>
        <v>2276.9916817532153</v>
      </c>
      <c r="F44" s="122">
        <f t="shared" si="17"/>
        <v>2539.5353560042504</v>
      </c>
      <c r="G44" s="122">
        <f t="shared" si="17"/>
        <v>1174.8456637168135</v>
      </c>
      <c r="H44" s="122">
        <f t="shared" si="17"/>
        <v>2581.0472545757088</v>
      </c>
      <c r="I44" s="122">
        <f t="shared" si="17"/>
        <v>1361.020408163263</v>
      </c>
      <c r="J44" s="122">
        <f t="shared" si="17"/>
        <v>1439.1322314049596</v>
      </c>
      <c r="K44" s="122">
        <f t="shared" si="17"/>
        <v>2700.9306333476966</v>
      </c>
      <c r="L44" s="122">
        <f t="shared" si="17"/>
        <v>2760.3963011889045</v>
      </c>
      <c r="M44" s="122">
        <f t="shared" si="17"/>
        <v>1557.8677932405544</v>
      </c>
      <c r="N44" s="122">
        <f t="shared" si="17"/>
        <v>1746.2005571030611</v>
      </c>
      <c r="O44" s="122">
        <f t="shared" si="17"/>
        <v>1945.0901567398087</v>
      </c>
      <c r="P44" s="122">
        <f t="shared" si="17"/>
        <v>2369.1836734693834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2618</v>
      </c>
    </row>
    <row r="45" spans="1:105" ht="12" customHeight="1" x14ac:dyDescent="0.25">
      <c r="A45" s="97" t="s">
        <v>216</v>
      </c>
      <c r="B45" s="98">
        <v>2143.1409584664534</v>
      </c>
      <c r="C45" s="98">
        <v>1793.7344867705008</v>
      </c>
      <c r="D45" s="98">
        <v>1987.6920524017464</v>
      </c>
      <c r="E45" s="98">
        <v>2276.9916817532153</v>
      </c>
      <c r="F45" s="98">
        <v>2539.5353560042504</v>
      </c>
      <c r="G45" s="98">
        <v>1174.8456637168135</v>
      </c>
      <c r="H45" s="98">
        <v>2581.0472545757088</v>
      </c>
      <c r="I45" s="98">
        <v>1361.020408163263</v>
      </c>
      <c r="J45" s="98">
        <v>1439.1322314049596</v>
      </c>
      <c r="K45" s="98">
        <v>2700.9306333476966</v>
      </c>
      <c r="L45" s="98">
        <v>2760.3963011889045</v>
      </c>
      <c r="M45" s="98">
        <v>1557.8677932405544</v>
      </c>
      <c r="N45" s="98">
        <v>1746.2005571030611</v>
      </c>
      <c r="O45" s="98">
        <v>1945.0901567398087</v>
      </c>
      <c r="P45" s="98">
        <v>2369.1836734693834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11.433761395952287</v>
      </c>
      <c r="C58" s="122">
        <v>12.882758351264892</v>
      </c>
      <c r="D58" s="122">
        <v>15.210565217665728</v>
      </c>
      <c r="E58" s="122">
        <v>19.893873574451121</v>
      </c>
      <c r="F58" s="122">
        <v>23.057140586216637</v>
      </c>
      <c r="G58" s="122">
        <v>25.436445048135507</v>
      </c>
      <c r="H58" s="122">
        <v>29.167732940631751</v>
      </c>
      <c r="I58" s="122">
        <v>27.313606086338414</v>
      </c>
      <c r="J58" s="122">
        <v>24.621958332579815</v>
      </c>
      <c r="K58" s="122">
        <v>27.402803960475641</v>
      </c>
      <c r="L58" s="122">
        <v>23.431532139713028</v>
      </c>
      <c r="M58" s="122">
        <v>29.865395323782359</v>
      </c>
      <c r="N58" s="122">
        <v>27.058517201817416</v>
      </c>
      <c r="O58" s="122">
        <v>27.110991415233762</v>
      </c>
      <c r="P58" s="122">
        <v>25.015873244102867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2632</v>
      </c>
    </row>
    <row r="59" spans="1:105" ht="12" customHeight="1" x14ac:dyDescent="0.25">
      <c r="A59" s="97" t="s">
        <v>50</v>
      </c>
      <c r="B59" s="98">
        <v>170.84567593399058</v>
      </c>
      <c r="C59" s="98">
        <v>182.58568950502823</v>
      </c>
      <c r="D59" s="98">
        <v>175.41392837351196</v>
      </c>
      <c r="E59" s="98">
        <v>201.72580015832321</v>
      </c>
      <c r="F59" s="98">
        <v>207.62458652277374</v>
      </c>
      <c r="G59" s="98">
        <v>204.09360642172632</v>
      </c>
      <c r="H59" s="98">
        <v>215.08966254379979</v>
      </c>
      <c r="I59" s="98">
        <v>202.91366069947537</v>
      </c>
      <c r="J59" s="98">
        <v>188.16359736266259</v>
      </c>
      <c r="K59" s="98">
        <v>209.9072871031814</v>
      </c>
      <c r="L59" s="98">
        <v>182.86257556456454</v>
      </c>
      <c r="M59" s="98">
        <v>228.47595205874563</v>
      </c>
      <c r="N59" s="98">
        <v>205.80524736128075</v>
      </c>
      <c r="O59" s="98">
        <v>194.78392480764799</v>
      </c>
      <c r="P59" s="98">
        <v>179.86956685841355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706.70295489891123</v>
      </c>
      <c r="C62" s="117">
        <f t="shared" si="21"/>
        <v>1470.9685039370077</v>
      </c>
      <c r="D62" s="117">
        <f t="shared" si="21"/>
        <v>963.42496765847329</v>
      </c>
      <c r="E62" s="117">
        <f t="shared" si="21"/>
        <v>1047.4801901743265</v>
      </c>
      <c r="F62" s="117">
        <f t="shared" si="21"/>
        <v>950.29988060959329</v>
      </c>
      <c r="G62" s="117">
        <f t="shared" si="21"/>
        <v>1241.5418402973314</v>
      </c>
      <c r="H62" s="117">
        <f t="shared" si="21"/>
        <v>1386.6210883992567</v>
      </c>
      <c r="I62" s="117">
        <f t="shared" si="21"/>
        <v>1333.8805595714816</v>
      </c>
      <c r="J62" s="117">
        <f t="shared" si="21"/>
        <v>1306.7707815940746</v>
      </c>
      <c r="K62" s="117">
        <f t="shared" si="21"/>
        <v>1486.417045038311</v>
      </c>
      <c r="L62" s="117">
        <f t="shared" si="21"/>
        <v>1417.0962910602914</v>
      </c>
      <c r="M62" s="117">
        <f t="shared" si="21"/>
        <v>1603.2726151293723</v>
      </c>
      <c r="N62" s="117">
        <f t="shared" si="21"/>
        <v>1563.9186124920573</v>
      </c>
      <c r="O62" s="117">
        <f t="shared" si="21"/>
        <v>1315.6191027813782</v>
      </c>
      <c r="P62" s="117">
        <f t="shared" si="21"/>
        <v>1239.4062393292159</v>
      </c>
      <c r="Q62" s="117">
        <f t="shared" si="21"/>
        <v>1258.6492089816456</v>
      </c>
      <c r="R62" s="117">
        <f t="shared" ref="R62:V62" si="22">R63+R66+R68+R77</f>
        <v>1241.6391825451665</v>
      </c>
      <c r="S62" s="117">
        <f t="shared" si="22"/>
        <v>1235.8498801011142</v>
      </c>
      <c r="T62" s="117">
        <f t="shared" si="22"/>
        <v>1216.9689794440644</v>
      </c>
      <c r="U62" s="117">
        <f t="shared" si="22"/>
        <v>1097.3915892478617</v>
      </c>
      <c r="V62" s="117">
        <f t="shared" si="22"/>
        <v>1195.2710896165947</v>
      </c>
      <c r="W62" s="117">
        <f t="shared" ref="W62" si="23">W63+W66+W68+W77</f>
        <v>1261.8867247381804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601.54890433620631</v>
      </c>
      <c r="C63" s="122">
        <f t="shared" si="24"/>
        <v>1215.4665749201865</v>
      </c>
      <c r="D63" s="122">
        <f t="shared" si="24"/>
        <v>813.3903752671614</v>
      </c>
      <c r="E63" s="122">
        <f t="shared" si="24"/>
        <v>892.57480200794612</v>
      </c>
      <c r="F63" s="122">
        <f t="shared" si="24"/>
        <v>792.19577291794008</v>
      </c>
      <c r="G63" s="122">
        <f t="shared" si="24"/>
        <v>1026.6634559611625</v>
      </c>
      <c r="H63" s="122">
        <f t="shared" si="24"/>
        <v>1153.7162564905941</v>
      </c>
      <c r="I63" s="122">
        <f t="shared" si="24"/>
        <v>1089.1587785270156</v>
      </c>
      <c r="J63" s="122">
        <f t="shared" si="24"/>
        <v>1061.7065974080253</v>
      </c>
      <c r="K63" s="122">
        <f t="shared" si="24"/>
        <v>1197.4981956895615</v>
      </c>
      <c r="L63" s="122">
        <f t="shared" si="24"/>
        <v>1162.5712483853583</v>
      </c>
      <c r="M63" s="122">
        <f t="shared" si="24"/>
        <v>1327.4735642223663</v>
      </c>
      <c r="N63" s="122">
        <f t="shared" si="24"/>
        <v>1294.9735670765897</v>
      </c>
      <c r="O63" s="122">
        <f t="shared" si="24"/>
        <v>1089.3231901106576</v>
      </c>
      <c r="P63" s="122">
        <f t="shared" si="24"/>
        <v>1026.2090747509669</v>
      </c>
      <c r="Q63" s="122">
        <f t="shared" si="24"/>
        <v>994.61733532097321</v>
      </c>
      <c r="R63" s="122">
        <f t="shared" ref="R63:V63" si="25">SUM(R64:R65)</f>
        <v>983.74302300325724</v>
      </c>
      <c r="S63" s="122">
        <f t="shared" si="25"/>
        <v>1006.6343326710942</v>
      </c>
      <c r="T63" s="122">
        <f t="shared" si="25"/>
        <v>981.13301057966919</v>
      </c>
      <c r="U63" s="122">
        <f t="shared" si="25"/>
        <v>877.48257391056563</v>
      </c>
      <c r="V63" s="122">
        <f t="shared" si="25"/>
        <v>977.17491784174342</v>
      </c>
      <c r="W63" s="122">
        <f t="shared" ref="W63" si="26">SUM(W64:W65)</f>
        <v>1047.5628235260681</v>
      </c>
      <c r="DA63" s="130" t="s">
        <v>2636</v>
      </c>
    </row>
    <row r="64" spans="1:105" ht="12" customHeight="1" x14ac:dyDescent="0.25">
      <c r="A64" s="97" t="s">
        <v>217</v>
      </c>
      <c r="B64" s="98">
        <v>601.54890433620631</v>
      </c>
      <c r="C64" s="98">
        <v>1215.4665749201865</v>
      </c>
      <c r="D64" s="98">
        <v>813.3903752671614</v>
      </c>
      <c r="E64" s="98">
        <v>892.57480200794612</v>
      </c>
      <c r="F64" s="98">
        <v>792.19577291794008</v>
      </c>
      <c r="G64" s="98">
        <v>1026.6634559611625</v>
      </c>
      <c r="H64" s="98">
        <v>1153.7162564905941</v>
      </c>
      <c r="I64" s="98">
        <v>1089.1587785270156</v>
      </c>
      <c r="J64" s="98">
        <v>1061.7065974080253</v>
      </c>
      <c r="K64" s="98">
        <v>1197.4981956895615</v>
      </c>
      <c r="L64" s="98">
        <v>1162.5712483853583</v>
      </c>
      <c r="M64" s="98">
        <v>1327.4735642223663</v>
      </c>
      <c r="N64" s="98">
        <v>1294.9735670765897</v>
      </c>
      <c r="O64" s="98">
        <v>1089.3231901106576</v>
      </c>
      <c r="P64" s="98">
        <v>1026.2090747509669</v>
      </c>
      <c r="Q64" s="98">
        <v>994.61733532097321</v>
      </c>
      <c r="R64" s="98">
        <v>983.74302300325724</v>
      </c>
      <c r="S64" s="98">
        <v>1006.6343326710942</v>
      </c>
      <c r="T64" s="98">
        <v>981.13301057966919</v>
      </c>
      <c r="U64" s="98">
        <v>877.48257391056563</v>
      </c>
      <c r="V64" s="98">
        <v>977.17491784174342</v>
      </c>
      <c r="W64" s="98">
        <v>1047.5628235260681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70.555816031486529</v>
      </c>
      <c r="C68" s="122">
        <v>169.19652088524529</v>
      </c>
      <c r="D68" s="122">
        <v>93.640736058380412</v>
      </c>
      <c r="E68" s="122">
        <v>95.008097748801049</v>
      </c>
      <c r="F68" s="122">
        <v>94.820245301845702</v>
      </c>
      <c r="G68" s="122">
        <v>131.90412958717752</v>
      </c>
      <c r="H68" s="122">
        <v>141.40174253448652</v>
      </c>
      <c r="I68" s="122">
        <v>146.46369434849581</v>
      </c>
      <c r="J68" s="122">
        <v>150.82394030958065</v>
      </c>
      <c r="K68" s="122">
        <v>181.04549685354144</v>
      </c>
      <c r="L68" s="122">
        <v>161.55283925858492</v>
      </c>
      <c r="M68" s="122">
        <v>173.17614824393405</v>
      </c>
      <c r="N68" s="122">
        <v>168.87247037715414</v>
      </c>
      <c r="O68" s="122">
        <v>142.09278237463857</v>
      </c>
      <c r="P68" s="122">
        <v>133.86798706076095</v>
      </c>
      <c r="Q68" s="122">
        <v>189.61808130687285</v>
      </c>
      <c r="R68" s="122">
        <v>185.20869779840058</v>
      </c>
      <c r="S68" s="122">
        <v>164.61157863001407</v>
      </c>
      <c r="T68" s="122">
        <v>169.36555171165381</v>
      </c>
      <c r="U68" s="122">
        <v>157.92796399327878</v>
      </c>
      <c r="V68" s="122">
        <v>156.57285281435716</v>
      </c>
      <c r="W68" s="122">
        <v>153.91699941739006</v>
      </c>
      <c r="DA68" s="130" t="s">
        <v>2641</v>
      </c>
    </row>
    <row r="69" spans="1:105" ht="12" customHeight="1" x14ac:dyDescent="0.25">
      <c r="A69" s="97" t="s">
        <v>134</v>
      </c>
      <c r="B69" s="98">
        <v>201.6328431477593</v>
      </c>
      <c r="C69" s="98">
        <v>321.67602024590047</v>
      </c>
      <c r="D69" s="98">
        <v>189.48766746892161</v>
      </c>
      <c r="E69" s="98">
        <v>192.99128079438924</v>
      </c>
      <c r="F69" s="98">
        <v>193.18149561496364</v>
      </c>
      <c r="G69" s="98">
        <v>268.6596039007224</v>
      </c>
      <c r="H69" s="98">
        <v>287.92452114995177</v>
      </c>
      <c r="I69" s="98">
        <v>298.17374138487003</v>
      </c>
      <c r="J69" s="98">
        <v>307.23606774082356</v>
      </c>
      <c r="K69" s="98">
        <v>369.10380505332751</v>
      </c>
      <c r="L69" s="98">
        <v>328.74616626133366</v>
      </c>
      <c r="M69" s="98">
        <v>351.49793754189977</v>
      </c>
      <c r="N69" s="98">
        <v>342.16505307289754</v>
      </c>
      <c r="O69" s="98">
        <v>279.17162123267195</v>
      </c>
      <c r="P69" s="98">
        <v>245.23232700032645</v>
      </c>
      <c r="Q69" s="98">
        <v>310.58321080627576</v>
      </c>
      <c r="R69" s="98">
        <v>294.00152131458469</v>
      </c>
      <c r="S69" s="98">
        <v>269.01575728686362</v>
      </c>
      <c r="T69" s="98">
        <v>283.23079726450294</v>
      </c>
      <c r="U69" s="98">
        <v>271.14275935733832</v>
      </c>
      <c r="V69" s="98">
        <v>276.88761968618206</v>
      </c>
      <c r="W69" s="98">
        <v>292.26472211582069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107.833889368032</v>
      </c>
      <c r="M70" s="98">
        <v>111.74769115945863</v>
      </c>
      <c r="N70" s="98">
        <v>101.68627235881445</v>
      </c>
      <c r="O70" s="98">
        <v>87.282899560873403</v>
      </c>
      <c r="P70" s="98">
        <v>80.328805809561885</v>
      </c>
      <c r="Q70" s="98">
        <v>91.968630241322003</v>
      </c>
      <c r="R70" s="98">
        <v>95.238270011720033</v>
      </c>
      <c r="S70" s="98">
        <v>95.153265510289671</v>
      </c>
      <c r="T70" s="98">
        <v>93.426501107360309</v>
      </c>
      <c r="U70" s="98">
        <v>87.754627915440139</v>
      </c>
      <c r="V70" s="98">
        <v>91.581501718716794</v>
      </c>
      <c r="W70" s="98">
        <v>96.846144184887322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107.833889368032</v>
      </c>
      <c r="M71" s="101">
        <v>111.74769115945863</v>
      </c>
      <c r="N71" s="101">
        <v>101.68627235881445</v>
      </c>
      <c r="O71" s="101">
        <v>87.282899560873403</v>
      </c>
      <c r="P71" s="101">
        <v>80.328805809561885</v>
      </c>
      <c r="Q71" s="101">
        <v>91.968630241322003</v>
      </c>
      <c r="R71" s="101">
        <v>95.238270011720033</v>
      </c>
      <c r="S71" s="101">
        <v>95.153265510289671</v>
      </c>
      <c r="T71" s="101">
        <v>93.426501107360309</v>
      </c>
      <c r="U71" s="101">
        <v>87.754627915440139</v>
      </c>
      <c r="V71" s="101">
        <v>91.581501718716794</v>
      </c>
      <c r="W71" s="101">
        <v>96.846144184887322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34.598234531218445</v>
      </c>
      <c r="C77" s="122">
        <v>86.305408131575859</v>
      </c>
      <c r="D77" s="122">
        <v>56.393856332931456</v>
      </c>
      <c r="E77" s="122">
        <v>59.897290417579413</v>
      </c>
      <c r="F77" s="122">
        <v>63.283862389807538</v>
      </c>
      <c r="G77" s="122">
        <v>82.974254748991356</v>
      </c>
      <c r="H77" s="122">
        <v>91.503089374175985</v>
      </c>
      <c r="I77" s="122">
        <v>98.258086695970235</v>
      </c>
      <c r="J77" s="122">
        <v>94.24024387646871</v>
      </c>
      <c r="K77" s="122">
        <v>107.87335249520804</v>
      </c>
      <c r="L77" s="122">
        <v>92.972203416348023</v>
      </c>
      <c r="M77" s="122">
        <v>102.622902663072</v>
      </c>
      <c r="N77" s="122">
        <v>100.07257503831342</v>
      </c>
      <c r="O77" s="122">
        <v>84.20313029608208</v>
      </c>
      <c r="P77" s="122">
        <v>79.329177517488077</v>
      </c>
      <c r="Q77" s="122">
        <v>74.413792353799536</v>
      </c>
      <c r="R77" s="122">
        <v>72.687461743508791</v>
      </c>
      <c r="S77" s="122">
        <v>64.603968800005987</v>
      </c>
      <c r="T77" s="122">
        <v>66.47041715274149</v>
      </c>
      <c r="U77" s="122">
        <v>61.981051344017239</v>
      </c>
      <c r="V77" s="122">
        <v>61.523318960494159</v>
      </c>
      <c r="W77" s="122">
        <v>60.406901794722231</v>
      </c>
      <c r="DA77" s="130" t="s">
        <v>2650</v>
      </c>
    </row>
    <row r="78" spans="1:105" ht="12" customHeight="1" x14ac:dyDescent="0.25">
      <c r="A78" s="97" t="s">
        <v>192</v>
      </c>
      <c r="B78" s="98">
        <v>70.624332709757013</v>
      </c>
      <c r="C78" s="98">
        <v>172.06886707551232</v>
      </c>
      <c r="D78" s="98">
        <v>110.15148691182821</v>
      </c>
      <c r="E78" s="98">
        <v>116.68456154600581</v>
      </c>
      <c r="F78" s="98">
        <v>123.2187770502488</v>
      </c>
      <c r="G78" s="98">
        <v>161.4924173424582</v>
      </c>
      <c r="H78" s="98">
        <v>178.0100241501282</v>
      </c>
      <c r="I78" s="98">
        <v>191.06125483636481</v>
      </c>
      <c r="J78" s="98">
        <v>183.36757039833518</v>
      </c>
      <c r="K78" s="98">
        <v>210.10057115886227</v>
      </c>
      <c r="L78" s="98">
        <v>180.53948261309407</v>
      </c>
      <c r="M78" s="98">
        <v>198.65647758938272</v>
      </c>
      <c r="N78" s="98">
        <v>193.28403523126525</v>
      </c>
      <c r="O78" s="98">
        <v>169.77720603015064</v>
      </c>
      <c r="P78" s="98">
        <v>172.47776564682039</v>
      </c>
      <c r="Q78" s="98">
        <v>183.25895115235502</v>
      </c>
      <c r="R78" s="98">
        <v>193.38485398409719</v>
      </c>
      <c r="S78" s="98">
        <v>185.89520419966129</v>
      </c>
      <c r="T78" s="98">
        <v>197.92239479357991</v>
      </c>
      <c r="U78" s="98">
        <v>192.57646668142525</v>
      </c>
      <c r="V78" s="98">
        <v>200.86289538764865</v>
      </c>
      <c r="W78" s="98">
        <v>213.37936821322739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11.959814526764649</v>
      </c>
      <c r="C81" s="117">
        <f t="shared" si="28"/>
        <v>14.440058494152058</v>
      </c>
      <c r="D81" s="117">
        <f t="shared" si="28"/>
        <v>19.849383045121481</v>
      </c>
      <c r="E81" s="117">
        <f t="shared" si="28"/>
        <v>26.050169747999863</v>
      </c>
      <c r="F81" s="117">
        <f t="shared" si="28"/>
        <v>27.962721572673665</v>
      </c>
      <c r="G81" s="117">
        <f t="shared" si="28"/>
        <v>27.603924117303521</v>
      </c>
      <c r="H81" s="117">
        <f t="shared" si="28"/>
        <v>28.436075333661559</v>
      </c>
      <c r="I81" s="117">
        <f t="shared" si="28"/>
        <v>25.298717966146963</v>
      </c>
      <c r="J81" s="117">
        <f t="shared" si="28"/>
        <v>23.067779468122886</v>
      </c>
      <c r="K81" s="117">
        <f t="shared" si="28"/>
        <v>25.2110792125697</v>
      </c>
      <c r="L81" s="117">
        <f t="shared" si="28"/>
        <v>21.631977463071578</v>
      </c>
      <c r="M81" s="117">
        <f t="shared" si="28"/>
        <v>27.004967647136407</v>
      </c>
      <c r="N81" s="117">
        <f t="shared" si="28"/>
        <v>23.751814455470353</v>
      </c>
      <c r="O81" s="117">
        <f t="shared" si="28"/>
        <v>22.842030385711684</v>
      </c>
      <c r="P81" s="117">
        <f t="shared" si="28"/>
        <v>21.23120027046518</v>
      </c>
      <c r="Q81" s="117">
        <f t="shared" si="28"/>
        <v>28.651369969015661</v>
      </c>
      <c r="R81" s="117">
        <f t="shared" ref="R81:V81" si="29">R82+R85+R87+R100</f>
        <v>22.935343156831756</v>
      </c>
      <c r="S81" s="117">
        <f t="shared" si="29"/>
        <v>20.542337327665312</v>
      </c>
      <c r="T81" s="117">
        <f t="shared" si="29"/>
        <v>18.647331885419433</v>
      </c>
      <c r="U81" s="117">
        <f t="shared" si="29"/>
        <v>16.771976239651071</v>
      </c>
      <c r="V81" s="117">
        <f t="shared" si="29"/>
        <v>17.276371566912914</v>
      </c>
      <c r="W81" s="117">
        <f t="shared" ref="W81" si="30">W82+W85+W87+W100</f>
        <v>17.867022906453922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2.1153601543456086</v>
      </c>
      <c r="C87" s="122">
        <v>2.0667710948377751</v>
      </c>
      <c r="D87" s="122">
        <v>1.7485469414560062</v>
      </c>
      <c r="E87" s="122">
        <v>1.7157722941005473</v>
      </c>
      <c r="F87" s="122">
        <v>1.6801680316141034</v>
      </c>
      <c r="G87" s="122">
        <v>1.6790390481525326</v>
      </c>
      <c r="H87" s="122">
        <v>1.6940131092861641</v>
      </c>
      <c r="I87" s="122">
        <v>1.6388668151465258</v>
      </c>
      <c r="J87" s="122">
        <v>1.6080321427490352</v>
      </c>
      <c r="K87" s="122">
        <v>1.5957734239558086</v>
      </c>
      <c r="L87" s="122">
        <v>1.5558457730041082</v>
      </c>
      <c r="M87" s="122">
        <v>1.5740292390010668</v>
      </c>
      <c r="N87" s="122">
        <v>1.4163754456422557</v>
      </c>
      <c r="O87" s="122">
        <v>1.2876294495683482</v>
      </c>
      <c r="P87" s="122">
        <v>1.1960117525597149</v>
      </c>
      <c r="Q87" s="122">
        <v>1.0014910311064511</v>
      </c>
      <c r="R87" s="122">
        <v>0.81306894673128172</v>
      </c>
      <c r="S87" s="122">
        <v>0.73795071897201203</v>
      </c>
      <c r="T87" s="122">
        <v>0.67963913252307662</v>
      </c>
      <c r="U87" s="122">
        <v>0.62025671875800825</v>
      </c>
      <c r="V87" s="122">
        <v>0.63932305373412146</v>
      </c>
      <c r="W87" s="122">
        <v>0.66392801862581308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318.13992813046514</v>
      </c>
      <c r="C92" s="101">
        <v>329.22497153505577</v>
      </c>
      <c r="D92" s="101">
        <v>312.21061184671692</v>
      </c>
      <c r="E92" s="101">
        <v>321.10433570877262</v>
      </c>
      <c r="F92" s="101">
        <v>324.39149712738441</v>
      </c>
      <c r="G92" s="101">
        <v>331.2367578849188</v>
      </c>
      <c r="H92" s="101">
        <v>339.28709835498535</v>
      </c>
      <c r="I92" s="101">
        <v>346.57251928669939</v>
      </c>
      <c r="J92" s="101">
        <v>362.92331652971245</v>
      </c>
      <c r="K92" s="101">
        <v>380.33911019065044</v>
      </c>
      <c r="L92" s="101">
        <v>391.69050975058929</v>
      </c>
      <c r="M92" s="101">
        <v>405.69099290565833</v>
      </c>
      <c r="N92" s="101">
        <v>384.02379342735031</v>
      </c>
      <c r="O92" s="101">
        <v>361.50254623252306</v>
      </c>
      <c r="P92" s="101">
        <v>360.9960339570635</v>
      </c>
      <c r="Q92" s="101">
        <v>357.70885788782698</v>
      </c>
      <c r="R92" s="101">
        <v>330.34358585399713</v>
      </c>
      <c r="S92" s="101">
        <v>335.74552093026824</v>
      </c>
      <c r="T92" s="101">
        <v>334.19116269126425</v>
      </c>
      <c r="U92" s="101">
        <v>313.0818268198127</v>
      </c>
      <c r="V92" s="101">
        <v>326.76848822985147</v>
      </c>
      <c r="W92" s="101">
        <v>336.16562155887493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129.84114277837671</v>
      </c>
      <c r="M93" s="104">
        <v>132.50757354371197</v>
      </c>
      <c r="N93" s="104">
        <v>118.93399935431324</v>
      </c>
      <c r="O93" s="104">
        <v>117.38663327688214</v>
      </c>
      <c r="P93" s="104">
        <v>122.84134935627526</v>
      </c>
      <c r="Q93" s="104">
        <v>112.97832789056463</v>
      </c>
      <c r="R93" s="104">
        <v>112.41458299937349</v>
      </c>
      <c r="S93" s="104">
        <v>102.64359990355889</v>
      </c>
      <c r="T93" s="104">
        <v>3.6501909949067413</v>
      </c>
      <c r="U93" s="104">
        <v>3.532482035798993</v>
      </c>
      <c r="V93" s="104">
        <v>2.8621469001703996</v>
      </c>
      <c r="W93" s="104">
        <v>3.0409622755624088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129.84114277837671</v>
      </c>
      <c r="M94" s="98">
        <v>132.50757354371197</v>
      </c>
      <c r="N94" s="98">
        <v>118.93399935431324</v>
      </c>
      <c r="O94" s="98">
        <v>117.38663327688214</v>
      </c>
      <c r="P94" s="98">
        <v>122.84134935627526</v>
      </c>
      <c r="Q94" s="98">
        <v>112.97832789056463</v>
      </c>
      <c r="R94" s="98">
        <v>112.41458299937349</v>
      </c>
      <c r="S94" s="98">
        <v>102.64359990355889</v>
      </c>
      <c r="T94" s="98">
        <v>3.6501909949067413</v>
      </c>
      <c r="U94" s="98">
        <v>3.532482035798993</v>
      </c>
      <c r="V94" s="98">
        <v>2.8621469001703996</v>
      </c>
      <c r="W94" s="98">
        <v>3.0409622755624088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9.8444543724190403</v>
      </c>
      <c r="C100" s="122">
        <v>12.373287399314284</v>
      </c>
      <c r="D100" s="122">
        <v>18.100836103665475</v>
      </c>
      <c r="E100" s="122">
        <v>24.334397453899317</v>
      </c>
      <c r="F100" s="122">
        <v>26.282553541059563</v>
      </c>
      <c r="G100" s="122">
        <v>25.924885069150989</v>
      </c>
      <c r="H100" s="122">
        <v>26.742062224375395</v>
      </c>
      <c r="I100" s="122">
        <v>23.659851151000439</v>
      </c>
      <c r="J100" s="122">
        <v>21.459747325373851</v>
      </c>
      <c r="K100" s="122">
        <v>23.615305788613892</v>
      </c>
      <c r="L100" s="122">
        <v>20.07613169006747</v>
      </c>
      <c r="M100" s="122">
        <v>25.43093840813534</v>
      </c>
      <c r="N100" s="122">
        <v>22.335439009828097</v>
      </c>
      <c r="O100" s="122">
        <v>21.554400936143335</v>
      </c>
      <c r="P100" s="122">
        <v>20.035188517905464</v>
      </c>
      <c r="Q100" s="122">
        <v>27.649878937909211</v>
      </c>
      <c r="R100" s="122">
        <v>22.122274210100475</v>
      </c>
      <c r="S100" s="122">
        <v>19.804386608693299</v>
      </c>
      <c r="T100" s="122">
        <v>17.967692752896358</v>
      </c>
      <c r="U100" s="122">
        <v>16.151719520893064</v>
      </c>
      <c r="V100" s="122">
        <v>16.637048513178794</v>
      </c>
      <c r="W100" s="122">
        <v>17.203094887828108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170.84567593399061</v>
      </c>
      <c r="C102" s="98">
        <v>182.12227588384252</v>
      </c>
      <c r="D102" s="98">
        <v>174.6745579491816</v>
      </c>
      <c r="E102" s="98">
        <v>200.88442927816249</v>
      </c>
      <c r="F102" s="98">
        <v>206.98513339546508</v>
      </c>
      <c r="G102" s="98">
        <v>203.54806896904378</v>
      </c>
      <c r="H102" s="98">
        <v>214.9394299499217</v>
      </c>
      <c r="I102" s="98">
        <v>202.94382024863194</v>
      </c>
      <c r="J102" s="98">
        <v>188.07043109185341</v>
      </c>
      <c r="K102" s="98">
        <v>209.92876852072106</v>
      </c>
      <c r="L102" s="98">
        <v>182.88481046511913</v>
      </c>
      <c r="M102" s="98">
        <v>228.48200282600791</v>
      </c>
      <c r="N102" s="98">
        <v>205.8338345176731</v>
      </c>
      <c r="O102" s="98">
        <v>194.8374682352686</v>
      </c>
      <c r="P102" s="98">
        <v>179.84753683404432</v>
      </c>
      <c r="Q102" s="98">
        <v>257.62942958092219</v>
      </c>
      <c r="R102" s="98">
        <v>215.63411110508923</v>
      </c>
      <c r="S102" s="98">
        <v>211.0086367052304</v>
      </c>
      <c r="T102" s="98">
        <v>214.22995596365593</v>
      </c>
      <c r="U102" s="98">
        <v>205.91088173616541</v>
      </c>
      <c r="V102" s="98">
        <v>224.09742681290231</v>
      </c>
      <c r="W102" s="98">
        <v>233.76205855433761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11.423633006122994</v>
      </c>
      <c r="C124" s="117">
        <f t="shared" si="42"/>
        <v>13.730970436548501</v>
      </c>
      <c r="D124" s="117">
        <f t="shared" si="42"/>
        <v>14.756637268219626</v>
      </c>
      <c r="E124" s="117">
        <f t="shared" si="42"/>
        <v>20.891808275853226</v>
      </c>
      <c r="F124" s="117">
        <f t="shared" si="42"/>
        <v>24.016658589618022</v>
      </c>
      <c r="G124" s="117">
        <f t="shared" si="42"/>
        <v>24.600202762956517</v>
      </c>
      <c r="H124" s="117">
        <f t="shared" si="42"/>
        <v>26.81034586865055</v>
      </c>
      <c r="I124" s="117">
        <f t="shared" si="42"/>
        <v>25.177362123597856</v>
      </c>
      <c r="J124" s="117">
        <f t="shared" si="42"/>
        <v>23.100095780090495</v>
      </c>
      <c r="K124" s="117">
        <f t="shared" si="42"/>
        <v>25.99012950073303</v>
      </c>
      <c r="L124" s="117">
        <f t="shared" si="42"/>
        <v>22.498091528424684</v>
      </c>
      <c r="M124" s="117">
        <f t="shared" si="42"/>
        <v>28.522478516668041</v>
      </c>
      <c r="N124" s="117">
        <f t="shared" si="42"/>
        <v>25.408317222603621</v>
      </c>
      <c r="O124" s="117">
        <f t="shared" si="42"/>
        <v>25.22339192749083</v>
      </c>
      <c r="P124" s="117">
        <f t="shared" si="42"/>
        <v>23.569734304149755</v>
      </c>
      <c r="Q124" s="117">
        <f t="shared" si="42"/>
        <v>33.021838375333196</v>
      </c>
      <c r="R124" s="117">
        <f t="shared" ref="R124:V124" si="43">R125+R128+R130+R139</f>
        <v>26.848428414283347</v>
      </c>
      <c r="S124" s="117">
        <f t="shared" si="43"/>
        <v>24.081378263602264</v>
      </c>
      <c r="T124" s="117">
        <f t="shared" si="43"/>
        <v>22.275771474237771</v>
      </c>
      <c r="U124" s="117">
        <f t="shared" si="43"/>
        <v>19.825856406771571</v>
      </c>
      <c r="V124" s="117">
        <f t="shared" si="43"/>
        <v>20.293971837204424</v>
      </c>
      <c r="W124" s="117">
        <f t="shared" ref="W124" si="44">W125+W128+W130+W139</f>
        <v>21.042687567567096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11.423633006122994</v>
      </c>
      <c r="C139" s="122">
        <v>13.730970436548501</v>
      </c>
      <c r="D139" s="122">
        <v>14.756637268219626</v>
      </c>
      <c r="E139" s="122">
        <v>20.891808275853226</v>
      </c>
      <c r="F139" s="122">
        <v>24.016658589618022</v>
      </c>
      <c r="G139" s="122">
        <v>24.600202762956517</v>
      </c>
      <c r="H139" s="122">
        <v>26.81034586865055</v>
      </c>
      <c r="I139" s="122">
        <v>25.177362123597856</v>
      </c>
      <c r="J139" s="122">
        <v>23.100095780090495</v>
      </c>
      <c r="K139" s="122">
        <v>25.99012950073303</v>
      </c>
      <c r="L139" s="122">
        <v>22.498091528424684</v>
      </c>
      <c r="M139" s="122">
        <v>28.522478516668041</v>
      </c>
      <c r="N139" s="122">
        <v>25.408317222603621</v>
      </c>
      <c r="O139" s="122">
        <v>25.22339192749083</v>
      </c>
      <c r="P139" s="122">
        <v>23.569734304149755</v>
      </c>
      <c r="Q139" s="122">
        <v>33.021838375333196</v>
      </c>
      <c r="R139" s="122">
        <v>26.848428414283347</v>
      </c>
      <c r="S139" s="122">
        <v>24.081378263602264</v>
      </c>
      <c r="T139" s="122">
        <v>22.275771474237771</v>
      </c>
      <c r="U139" s="122">
        <v>19.825856406771571</v>
      </c>
      <c r="V139" s="122">
        <v>20.293971837204424</v>
      </c>
      <c r="W139" s="122">
        <v>21.042687567567096</v>
      </c>
      <c r="DA139" s="130" t="s">
        <v>2709</v>
      </c>
    </row>
    <row r="140" spans="1:105" ht="12" customHeight="1" x14ac:dyDescent="0.25">
      <c r="A140" s="97" t="s">
        <v>50</v>
      </c>
      <c r="B140" s="98">
        <v>170.84567593399058</v>
      </c>
      <c r="C140" s="98">
        <v>182.3113421869534</v>
      </c>
      <c r="D140" s="98">
        <v>175.40586663742116</v>
      </c>
      <c r="E140" s="98">
        <v>201.45692457235887</v>
      </c>
      <c r="F140" s="98">
        <v>207.35363428833048</v>
      </c>
      <c r="G140" s="98">
        <v>203.68564364617248</v>
      </c>
      <c r="H140" s="98">
        <v>214.88866853003407</v>
      </c>
      <c r="I140" s="98">
        <v>202.87172215328027</v>
      </c>
      <c r="J140" s="98">
        <v>188.08350571470734</v>
      </c>
      <c r="K140" s="98">
        <v>210.00227116277668</v>
      </c>
      <c r="L140" s="98">
        <v>183.0918280749249</v>
      </c>
      <c r="M140" s="98">
        <v>228.64733991577413</v>
      </c>
      <c r="N140" s="98">
        <v>205.88791667345254</v>
      </c>
      <c r="O140" s="98">
        <v>194.80309737398119</v>
      </c>
      <c r="P140" s="98">
        <v>179.82745577499998</v>
      </c>
      <c r="Q140" s="98">
        <v>257.61984665843613</v>
      </c>
      <c r="R140" s="98">
        <v>215.62506557420167</v>
      </c>
      <c r="S140" s="98">
        <v>210.98229361358062</v>
      </c>
      <c r="T140" s="98">
        <v>214.31201122916499</v>
      </c>
      <c r="U140" s="98">
        <v>205.97191853522381</v>
      </c>
      <c r="V140" s="98">
        <v>224.24917919863023</v>
      </c>
      <c r="W140" s="98">
        <v>233.57074519357647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13.730441486012785</v>
      </c>
      <c r="C161" s="117">
        <f t="shared" si="54"/>
        <v>15.696910663941214</v>
      </c>
      <c r="D161" s="117">
        <f t="shared" si="54"/>
        <v>18.029250012079203</v>
      </c>
      <c r="E161" s="117">
        <f t="shared" si="54"/>
        <v>22.427798803021986</v>
      </c>
      <c r="F161" s="117">
        <f t="shared" si="54"/>
        <v>25.182385792399575</v>
      </c>
      <c r="G161" s="117">
        <f t="shared" si="54"/>
        <v>26.162540070906559</v>
      </c>
      <c r="H161" s="117">
        <f t="shared" si="54"/>
        <v>28.228436215927054</v>
      </c>
      <c r="I161" s="117">
        <f t="shared" si="54"/>
        <v>25.932178250463515</v>
      </c>
      <c r="J161" s="117">
        <f t="shared" si="54"/>
        <v>24.393157793370914</v>
      </c>
      <c r="K161" s="117">
        <f t="shared" si="54"/>
        <v>27.67255835521069</v>
      </c>
      <c r="L161" s="117">
        <f t="shared" si="54"/>
        <v>24.536916208303321</v>
      </c>
      <c r="M161" s="117">
        <f t="shared" si="54"/>
        <v>31.44484968664581</v>
      </c>
      <c r="N161" s="117">
        <f t="shared" si="54"/>
        <v>28.334754995762474</v>
      </c>
      <c r="O161" s="117">
        <f t="shared" si="54"/>
        <v>27.499155178222576</v>
      </c>
      <c r="P161" s="117">
        <f t="shared" si="54"/>
        <v>25.680550992103502</v>
      </c>
      <c r="Q161" s="117">
        <f t="shared" si="54"/>
        <v>35.62103560461766</v>
      </c>
      <c r="R161" s="117">
        <f t="shared" ref="R161:V161" si="55">R162+R164+R166+R175</f>
        <v>28.546501626026132</v>
      </c>
      <c r="S161" s="117">
        <f t="shared" si="55"/>
        <v>25.136023261253921</v>
      </c>
      <c r="T161" s="117">
        <f t="shared" si="55"/>
        <v>22.514798168390314</v>
      </c>
      <c r="U161" s="117">
        <f t="shared" si="55"/>
        <v>19.931393836606343</v>
      </c>
      <c r="V161" s="117">
        <f t="shared" si="55"/>
        <v>20.50625274571351</v>
      </c>
      <c r="W161" s="117">
        <f t="shared" ref="W161" si="56">W162+W164+W166+W175</f>
        <v>21.400646172116573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2.3066816845704796</v>
      </c>
      <c r="C166" s="122">
        <v>2.3254992864522324</v>
      </c>
      <c r="D166" s="122">
        <v>2.1074372258575069</v>
      </c>
      <c r="E166" s="122">
        <v>2.1208630969590043</v>
      </c>
      <c r="F166" s="122">
        <v>2.0800693235887335</v>
      </c>
      <c r="G166" s="122">
        <v>2.0445452204372141</v>
      </c>
      <c r="H166" s="122">
        <v>1.9973141818879581</v>
      </c>
      <c r="I166" s="122">
        <v>1.8892045554594037</v>
      </c>
      <c r="J166" s="122">
        <v>1.8077941031015845</v>
      </c>
      <c r="K166" s="122">
        <v>1.7916112633060872</v>
      </c>
      <c r="L166" s="122">
        <v>1.7653246869606443</v>
      </c>
      <c r="M166" s="122">
        <v>1.7892918838343068</v>
      </c>
      <c r="N166" s="122">
        <v>1.6071878633556766</v>
      </c>
      <c r="O166" s="122">
        <v>1.4329333011926833</v>
      </c>
      <c r="P166" s="122">
        <v>1.3751764406821663</v>
      </c>
      <c r="Q166" s="122">
        <v>1.2506530156005151</v>
      </c>
      <c r="R166" s="122">
        <v>0.99601472704384952</v>
      </c>
      <c r="S166" s="122">
        <v>0.88068107444354349</v>
      </c>
      <c r="T166" s="122">
        <v>0.777594576905551</v>
      </c>
      <c r="U166" s="122">
        <v>0.70193079979160633</v>
      </c>
      <c r="V166" s="122">
        <v>0.70838966604820242</v>
      </c>
      <c r="W166" s="122">
        <v>0.73597582127917449</v>
      </c>
      <c r="DA166" s="130" t="s">
        <v>2734</v>
      </c>
    </row>
    <row r="167" spans="1:105" ht="12" customHeight="1" x14ac:dyDescent="0.25">
      <c r="A167" s="97" t="s">
        <v>124</v>
      </c>
      <c r="B167" s="98">
        <v>318.13992813046514</v>
      </c>
      <c r="C167" s="98">
        <v>330.10300163855743</v>
      </c>
      <c r="D167" s="98">
        <v>314.0711896467044</v>
      </c>
      <c r="E167" s="98">
        <v>324.55593525331079</v>
      </c>
      <c r="F167" s="98">
        <v>328.87661551007369</v>
      </c>
      <c r="G167" s="98">
        <v>334.52690170547379</v>
      </c>
      <c r="H167" s="98">
        <v>340.23688671622477</v>
      </c>
      <c r="I167" s="98">
        <v>346.35631337436422</v>
      </c>
      <c r="J167" s="98">
        <v>362.36753787222057</v>
      </c>
      <c r="K167" s="98">
        <v>379.61334689688863</v>
      </c>
      <c r="L167" s="98">
        <v>391.41891442988134</v>
      </c>
      <c r="M167" s="98">
        <v>405.9047357620334</v>
      </c>
      <c r="N167" s="98">
        <v>386.20103958028994</v>
      </c>
      <c r="O167" s="98">
        <v>363.81587725416182</v>
      </c>
      <c r="P167" s="98">
        <v>365.80863065246757</v>
      </c>
      <c r="Q167" s="98">
        <v>364.21348296358207</v>
      </c>
      <c r="R167" s="98">
        <v>335.63585329881028</v>
      </c>
      <c r="S167" s="98">
        <v>340.3927195301543</v>
      </c>
      <c r="T167" s="98">
        <v>338.49454805175117</v>
      </c>
      <c r="U167" s="98">
        <v>314.63380173427117</v>
      </c>
      <c r="V167" s="98">
        <v>329.21551268145714</v>
      </c>
      <c r="W167" s="98">
        <v>337.74354298921952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131.95121495089271</v>
      </c>
      <c r="M168" s="98">
        <v>134.75056905088223</v>
      </c>
      <c r="N168" s="98">
        <v>121.87210718102077</v>
      </c>
      <c r="O168" s="98">
        <v>121.82189142567553</v>
      </c>
      <c r="P168" s="98">
        <v>127.48270485418863</v>
      </c>
      <c r="Q168" s="98">
        <v>117.24702557296391</v>
      </c>
      <c r="R168" s="98">
        <v>116.66198052133116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131.95121495089271</v>
      </c>
      <c r="M169" s="101">
        <v>134.75056905088223</v>
      </c>
      <c r="N169" s="101">
        <v>121.87210718102077</v>
      </c>
      <c r="O169" s="101">
        <v>121.82189142567553</v>
      </c>
      <c r="P169" s="101">
        <v>127.48270485418863</v>
      </c>
      <c r="Q169" s="101">
        <v>117.24702557296391</v>
      </c>
      <c r="R169" s="101">
        <v>116.66198052133116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11.423759801442305</v>
      </c>
      <c r="C175" s="122">
        <v>13.371411377488982</v>
      </c>
      <c r="D175" s="122">
        <v>15.921812786221695</v>
      </c>
      <c r="E175" s="122">
        <v>20.306935706062983</v>
      </c>
      <c r="F175" s="122">
        <v>23.102316468810841</v>
      </c>
      <c r="G175" s="122">
        <v>24.117994850469344</v>
      </c>
      <c r="H175" s="122">
        <v>26.231122034039096</v>
      </c>
      <c r="I175" s="122">
        <v>24.042973695004111</v>
      </c>
      <c r="J175" s="122">
        <v>22.585363690269329</v>
      </c>
      <c r="K175" s="122">
        <v>25.880947091904602</v>
      </c>
      <c r="L175" s="122">
        <v>22.771591521342678</v>
      </c>
      <c r="M175" s="122">
        <v>29.655557802811504</v>
      </c>
      <c r="N175" s="122">
        <v>26.727567132406797</v>
      </c>
      <c r="O175" s="122">
        <v>26.066221877029893</v>
      </c>
      <c r="P175" s="122">
        <v>24.305374551421334</v>
      </c>
      <c r="Q175" s="122">
        <v>34.370382589017147</v>
      </c>
      <c r="R175" s="122">
        <v>27.550486898982282</v>
      </c>
      <c r="S175" s="122">
        <v>24.255342186810378</v>
      </c>
      <c r="T175" s="122">
        <v>21.737203591484764</v>
      </c>
      <c r="U175" s="122">
        <v>19.229463036814735</v>
      </c>
      <c r="V175" s="122">
        <v>19.797863079665309</v>
      </c>
      <c r="W175" s="122">
        <v>20.664670350837397</v>
      </c>
      <c r="DA175" s="130" t="s">
        <v>2743</v>
      </c>
    </row>
    <row r="176" spans="1:105" ht="12" customHeight="1" x14ac:dyDescent="0.25">
      <c r="A176" s="97" t="s">
        <v>50</v>
      </c>
      <c r="B176" s="98">
        <v>170.84567593399055</v>
      </c>
      <c r="C176" s="98">
        <v>182.42007001841893</v>
      </c>
      <c r="D176" s="98">
        <v>175.26055698106117</v>
      </c>
      <c r="E176" s="98">
        <v>201.66422507471384</v>
      </c>
      <c r="F176" s="98">
        <v>207.70005960380902</v>
      </c>
      <c r="G176" s="98">
        <v>203.91715500896385</v>
      </c>
      <c r="H176" s="98">
        <v>214.93702965490834</v>
      </c>
      <c r="I176" s="98">
        <v>202.80207244193849</v>
      </c>
      <c r="J176" s="98">
        <v>187.85661339933009</v>
      </c>
      <c r="K176" s="98">
        <v>209.69876914306806</v>
      </c>
      <c r="L176" s="98">
        <v>182.81005193649546</v>
      </c>
      <c r="M176" s="98">
        <v>228.49549358939154</v>
      </c>
      <c r="N176" s="98">
        <v>205.89812740552037</v>
      </c>
      <c r="O176" s="98">
        <v>194.88676516339265</v>
      </c>
      <c r="P176" s="98">
        <v>179.89960641663819</v>
      </c>
      <c r="Q176" s="98">
        <v>257.69514945730612</v>
      </c>
      <c r="R176" s="98">
        <v>215.62836540052155</v>
      </c>
      <c r="S176" s="98">
        <v>210.94288729841958</v>
      </c>
      <c r="T176" s="98">
        <v>214.1502355227629</v>
      </c>
      <c r="U176" s="98">
        <v>205.69888406139853</v>
      </c>
      <c r="V176" s="98">
        <v>224.03737875143528</v>
      </c>
      <c r="W176" s="98">
        <v>233.56273641795599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101.47200052473843</v>
      </c>
      <c r="C3" s="118">
        <f t="shared" si="0"/>
        <v>73.542687876584864</v>
      </c>
      <c r="D3" s="118">
        <f t="shared" si="0"/>
        <v>118.20847160296533</v>
      </c>
      <c r="E3" s="118">
        <f t="shared" si="0"/>
        <v>134.39469082001025</v>
      </c>
      <c r="F3" s="118">
        <f t="shared" si="0"/>
        <v>106.34524263214186</v>
      </c>
      <c r="G3" s="118">
        <f t="shared" si="0"/>
        <v>99.925730996122908</v>
      </c>
      <c r="H3" s="118">
        <f t="shared" si="0"/>
        <v>110.60479847994863</v>
      </c>
      <c r="I3" s="118">
        <f t="shared" si="0"/>
        <v>104.18987437302451</v>
      </c>
      <c r="J3" s="118">
        <f t="shared" si="0"/>
        <v>108.49710754436275</v>
      </c>
      <c r="K3" s="118">
        <f t="shared" si="0"/>
        <v>88.777271889090386</v>
      </c>
      <c r="L3" s="118">
        <f t="shared" si="0"/>
        <v>112.90713838881825</v>
      </c>
      <c r="M3" s="118">
        <f t="shared" si="0"/>
        <v>132.3715821447021</v>
      </c>
      <c r="N3" s="118">
        <f t="shared" si="0"/>
        <v>126.29379108378856</v>
      </c>
      <c r="O3" s="118">
        <f t="shared" si="0"/>
        <v>110.6238495433854</v>
      </c>
      <c r="P3" s="118">
        <f t="shared" si="0"/>
        <v>91.652893637252291</v>
      </c>
      <c r="Q3" s="118">
        <f t="shared" si="0"/>
        <v>94.95934761320882</v>
      </c>
      <c r="R3" s="118">
        <f t="shared" ref="R3:V3" si="1">R4+R7+R9+R19</f>
        <v>103.59615781820978</v>
      </c>
      <c r="S3" s="118">
        <f t="shared" si="1"/>
        <v>110.10248150199335</v>
      </c>
      <c r="T3" s="118">
        <f t="shared" si="1"/>
        <v>94.367280263805668</v>
      </c>
      <c r="U3" s="118">
        <f t="shared" si="1"/>
        <v>91.043330474869293</v>
      </c>
      <c r="V3" s="118">
        <f t="shared" si="1"/>
        <v>91.435644794138383</v>
      </c>
      <c r="W3" s="118">
        <f t="shared" ref="W3" si="2">W4+W7+W9+W19</f>
        <v>118.30699420839647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75.135221158067381</v>
      </c>
      <c r="C4" s="123">
        <f t="shared" si="3"/>
        <v>49.09016083925404</v>
      </c>
      <c r="D4" s="123">
        <f t="shared" si="3"/>
        <v>90.498406864228073</v>
      </c>
      <c r="E4" s="123">
        <f t="shared" si="3"/>
        <v>106.54379085809579</v>
      </c>
      <c r="F4" s="123">
        <f t="shared" si="3"/>
        <v>79.318754719455669</v>
      </c>
      <c r="G4" s="123">
        <f t="shared" si="3"/>
        <v>72.314691465839942</v>
      </c>
      <c r="H4" s="123">
        <f t="shared" si="3"/>
        <v>81.999619044320852</v>
      </c>
      <c r="I4" s="123">
        <f t="shared" si="3"/>
        <v>75.418411253050536</v>
      </c>
      <c r="J4" s="123">
        <f t="shared" si="3"/>
        <v>77.60235940114255</v>
      </c>
      <c r="K4" s="123">
        <f t="shared" si="3"/>
        <v>58.115641819723528</v>
      </c>
      <c r="L4" s="123">
        <f t="shared" si="3"/>
        <v>80.924978368320296</v>
      </c>
      <c r="M4" s="123">
        <f t="shared" si="3"/>
        <v>98.650560705667232</v>
      </c>
      <c r="N4" s="123">
        <f t="shared" si="3"/>
        <v>94.658402123817311</v>
      </c>
      <c r="O4" s="123">
        <f t="shared" si="3"/>
        <v>80.847372088063523</v>
      </c>
      <c r="P4" s="123">
        <f t="shared" si="3"/>
        <v>62.677266680301251</v>
      </c>
      <c r="Q4" s="123">
        <f t="shared" si="3"/>
        <v>65.910877118469358</v>
      </c>
      <c r="R4" s="123">
        <f t="shared" ref="R4:V4" si="4">SUM(R5:R6)</f>
        <v>74.09253013508696</v>
      </c>
      <c r="S4" s="123">
        <f t="shared" si="4"/>
        <v>79.522517026501276</v>
      </c>
      <c r="T4" s="123">
        <f t="shared" si="4"/>
        <v>64.650286750439946</v>
      </c>
      <c r="U4" s="123">
        <f t="shared" si="4"/>
        <v>62.324961308974999</v>
      </c>
      <c r="V4" s="123">
        <f t="shared" si="4"/>
        <v>61.906673714319929</v>
      </c>
      <c r="W4" s="123">
        <f t="shared" ref="W4" si="5">SUM(W5:W6)</f>
        <v>86.622068835167596</v>
      </c>
      <c r="DA4" s="130" t="s">
        <v>2748</v>
      </c>
    </row>
    <row r="5" spans="1:105" ht="12" customHeight="1" x14ac:dyDescent="0.25">
      <c r="A5" s="97" t="s">
        <v>51</v>
      </c>
      <c r="B5" s="99">
        <v>74.766768026747044</v>
      </c>
      <c r="C5" s="99">
        <v>48.853907760581471</v>
      </c>
      <c r="D5" s="99">
        <v>90.063245138243914</v>
      </c>
      <c r="E5" s="99">
        <v>106.03516854837474</v>
      </c>
      <c r="F5" s="99">
        <v>78.942324798610017</v>
      </c>
      <c r="G5" s="99">
        <v>71.975480471369067</v>
      </c>
      <c r="H5" s="99">
        <v>81.616946693064875</v>
      </c>
      <c r="I5" s="99">
        <v>75.072175226521253</v>
      </c>
      <c r="J5" s="99">
        <v>77.246403002458095</v>
      </c>
      <c r="K5" s="99">
        <v>57.850389590810465</v>
      </c>
      <c r="L5" s="99">
        <v>80.550407801168063</v>
      </c>
      <c r="M5" s="99">
        <v>98.186958767626905</v>
      </c>
      <c r="N5" s="99">
        <v>94.217988823749835</v>
      </c>
      <c r="O5" s="99">
        <v>80.464626855092249</v>
      </c>
      <c r="P5" s="99">
        <v>62.383960677503872</v>
      </c>
      <c r="Q5" s="99">
        <v>65.602325845299475</v>
      </c>
      <c r="R5" s="99">
        <v>73.74483826849584</v>
      </c>
      <c r="S5" s="99">
        <v>79.144319965354356</v>
      </c>
      <c r="T5" s="99">
        <v>64.342644673526223</v>
      </c>
      <c r="U5" s="99">
        <v>62.027563224800886</v>
      </c>
      <c r="V5" s="99">
        <v>61.605659353407056</v>
      </c>
      <c r="W5" s="99">
        <v>86.193433381999895</v>
      </c>
      <c r="DA5" s="63" t="s">
        <v>2749</v>
      </c>
    </row>
    <row r="6" spans="1:105" ht="12" customHeight="1" x14ac:dyDescent="0.25">
      <c r="A6" s="97" t="s">
        <v>53</v>
      </c>
      <c r="B6" s="99">
        <v>0.36845313132034241</v>
      </c>
      <c r="C6" s="99">
        <v>0.23625307867256676</v>
      </c>
      <c r="D6" s="99">
        <v>0.43516172598415409</v>
      </c>
      <c r="E6" s="99">
        <v>0.50862230972105371</v>
      </c>
      <c r="F6" s="99">
        <v>0.3764299208456483</v>
      </c>
      <c r="G6" s="99">
        <v>0.33921099447087094</v>
      </c>
      <c r="H6" s="99">
        <v>0.38267235125598287</v>
      </c>
      <c r="I6" s="99">
        <v>0.34623602652928986</v>
      </c>
      <c r="J6" s="99">
        <v>0.35595639868444906</v>
      </c>
      <c r="K6" s="99">
        <v>0.26525222891306194</v>
      </c>
      <c r="L6" s="99">
        <v>0.37457056715223325</v>
      </c>
      <c r="M6" s="99">
        <v>0.46360193804032623</v>
      </c>
      <c r="N6" s="99">
        <v>0.44041330006748031</v>
      </c>
      <c r="O6" s="99">
        <v>0.38274523297126911</v>
      </c>
      <c r="P6" s="99">
        <v>0.29330600279737956</v>
      </c>
      <c r="Q6" s="99">
        <v>0.3085512731698774</v>
      </c>
      <c r="R6" s="99">
        <v>0.34769186659112161</v>
      </c>
      <c r="S6" s="99">
        <v>0.37819706114691948</v>
      </c>
      <c r="T6" s="99">
        <v>0.30764207691372247</v>
      </c>
      <c r="U6" s="99">
        <v>0.29739808417411484</v>
      </c>
      <c r="V6" s="99">
        <v>0.30101436091287653</v>
      </c>
      <c r="W6" s="99">
        <v>0.4286354531677023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6.3772793733587213E-2</v>
      </c>
      <c r="C7" s="123">
        <f t="shared" si="6"/>
        <v>7.7052932230253335E-2</v>
      </c>
      <c r="D7" s="123">
        <f t="shared" si="6"/>
        <v>5.984504638299195E-2</v>
      </c>
      <c r="E7" s="123">
        <f t="shared" si="6"/>
        <v>9.3555335260428404E-2</v>
      </c>
      <c r="F7" s="123">
        <f t="shared" si="6"/>
        <v>6.2156779058737052E-2</v>
      </c>
      <c r="G7" s="123">
        <f t="shared" si="6"/>
        <v>7.5610765830583293E-2</v>
      </c>
      <c r="H7" s="123">
        <f t="shared" si="6"/>
        <v>0.12520689218055867</v>
      </c>
      <c r="I7" s="123">
        <f t="shared" si="6"/>
        <v>0.2898769259160256</v>
      </c>
      <c r="J7" s="123">
        <f t="shared" si="6"/>
        <v>0.19354898809785892</v>
      </c>
      <c r="K7" s="123">
        <f t="shared" si="6"/>
        <v>0.15126118575750508</v>
      </c>
      <c r="L7" s="123">
        <f t="shared" si="6"/>
        <v>0.22286133462413543</v>
      </c>
      <c r="M7" s="123">
        <f t="shared" si="6"/>
        <v>0.18452359796872553</v>
      </c>
      <c r="N7" s="123">
        <f t="shared" si="6"/>
        <v>0.59453538893088942</v>
      </c>
      <c r="O7" s="123">
        <f t="shared" si="6"/>
        <v>0.28305809289291062</v>
      </c>
      <c r="P7" s="123">
        <f t="shared" si="6"/>
        <v>0.26419661937733963</v>
      </c>
      <c r="Q7" s="123">
        <f t="shared" si="6"/>
        <v>0.44352308821496778</v>
      </c>
      <c r="R7" s="123">
        <f t="shared" si="6"/>
        <v>0.46007721824442777</v>
      </c>
      <c r="S7" s="123">
        <f t="shared" si="6"/>
        <v>0.50917470388134989</v>
      </c>
      <c r="T7" s="123">
        <f t="shared" si="6"/>
        <v>0.45410633566864489</v>
      </c>
      <c r="U7" s="123">
        <f t="shared" si="6"/>
        <v>0.43519546644299562</v>
      </c>
      <c r="V7" s="123">
        <f t="shared" si="6"/>
        <v>0.42330206927161373</v>
      </c>
      <c r="W7" s="123">
        <f t="shared" si="6"/>
        <v>0.4608636491932252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6.3772793733587213E-2</v>
      </c>
      <c r="C8" s="99">
        <f>RES_hhdet_fech!C8/RES_summary!C$19</f>
        <v>7.7052932230253335E-2</v>
      </c>
      <c r="D8" s="99">
        <f>RES_hhdet_fech!D8/RES_summary!D$19</f>
        <v>5.984504638299195E-2</v>
      </c>
      <c r="E8" s="99">
        <f>RES_hhdet_fech!E8/RES_summary!E$19</f>
        <v>9.3555335260428404E-2</v>
      </c>
      <c r="F8" s="99">
        <f>RES_hhdet_fech!F8/RES_summary!F$19</f>
        <v>6.2156779058737052E-2</v>
      </c>
      <c r="G8" s="99">
        <f>RES_hhdet_fech!G8/RES_summary!G$19</f>
        <v>7.5610765830583293E-2</v>
      </c>
      <c r="H8" s="99">
        <f>RES_hhdet_fech!H8/RES_summary!H$19</f>
        <v>0.12520689218055867</v>
      </c>
      <c r="I8" s="99">
        <f>RES_hhdet_fech!I8/RES_summary!I$19</f>
        <v>0.2898769259160256</v>
      </c>
      <c r="J8" s="99">
        <f>RES_hhdet_fech!J8/RES_summary!J$19</f>
        <v>0.19354898809785892</v>
      </c>
      <c r="K8" s="99">
        <f>RES_hhdet_fech!K8/RES_summary!K$19</f>
        <v>0.15126118575750508</v>
      </c>
      <c r="L8" s="99">
        <f>RES_hhdet_fech!L8/RES_summary!L$19</f>
        <v>0.22286133462413543</v>
      </c>
      <c r="M8" s="99">
        <f>RES_hhdet_fech!M8/RES_summary!M$19</f>
        <v>0.18452359796872553</v>
      </c>
      <c r="N8" s="99">
        <f>RES_hhdet_fech!N8/RES_summary!N$19</f>
        <v>0.59453538893088942</v>
      </c>
      <c r="O8" s="99">
        <f>RES_hhdet_fech!O8/RES_summary!O$19</f>
        <v>0.28305809289291062</v>
      </c>
      <c r="P8" s="99">
        <f>RES_hhdet_fech!P8/RES_summary!P$19</f>
        <v>0.26419661937733963</v>
      </c>
      <c r="Q8" s="99">
        <f>RES_hhdet_fech!Q8/RES_summary!Q$19</f>
        <v>0.44352308821496778</v>
      </c>
      <c r="R8" s="99">
        <f>RES_hhdet_fech!R8/RES_summary!R$19</f>
        <v>0.46007721824442777</v>
      </c>
      <c r="S8" s="99">
        <f>RES_hhdet_fech!S8/RES_summary!S$19</f>
        <v>0.50917470388134989</v>
      </c>
      <c r="T8" s="99">
        <f>RES_hhdet_fech!T8/RES_summary!T$19</f>
        <v>0.45410633566864489</v>
      </c>
      <c r="U8" s="99">
        <f>RES_hhdet_fech!U8/RES_summary!U$19</f>
        <v>0.43519546644299562</v>
      </c>
      <c r="V8" s="99">
        <f>RES_hhdet_fech!V8/RES_summary!V$19</f>
        <v>0.42330206927161373</v>
      </c>
      <c r="W8" s="99">
        <f>RES_hhdet_fech!W8/RES_summary!W$19</f>
        <v>0.4608636491932252</v>
      </c>
      <c r="DA8" s="63" t="s">
        <v>2752</v>
      </c>
    </row>
    <row r="9" spans="1:105" ht="12" customHeight="1" x14ac:dyDescent="0.25">
      <c r="A9" s="121" t="s">
        <v>55</v>
      </c>
      <c r="B9" s="123">
        <v>16.967294621175178</v>
      </c>
      <c r="C9" s="123">
        <v>15.80108602797298</v>
      </c>
      <c r="D9" s="123">
        <v>17.826754736353067</v>
      </c>
      <c r="E9" s="123">
        <v>17.31632183357582</v>
      </c>
      <c r="F9" s="123">
        <v>16.745539945292592</v>
      </c>
      <c r="G9" s="123">
        <v>17.628511406013047</v>
      </c>
      <c r="H9" s="123">
        <v>18.069212119083623</v>
      </c>
      <c r="I9" s="123">
        <v>17.802783723673208</v>
      </c>
      <c r="J9" s="123">
        <v>19.906275112801104</v>
      </c>
      <c r="K9" s="123">
        <v>20.383447299208996</v>
      </c>
      <c r="L9" s="123">
        <v>20.988546852271309</v>
      </c>
      <c r="M9" s="123">
        <v>22.023721267966966</v>
      </c>
      <c r="N9" s="123">
        <v>20.180200559206323</v>
      </c>
      <c r="O9" s="123">
        <v>19.165070390873918</v>
      </c>
      <c r="P9" s="123">
        <v>18.845285604093888</v>
      </c>
      <c r="Q9" s="123">
        <v>18.645248727368468</v>
      </c>
      <c r="R9" s="123">
        <v>18.870363197632006</v>
      </c>
      <c r="S9" s="123">
        <v>19.544106950541686</v>
      </c>
      <c r="T9" s="123">
        <v>19.170408834239307</v>
      </c>
      <c r="U9" s="123">
        <v>18.479951946046224</v>
      </c>
      <c r="V9" s="123">
        <v>18.968013809824225</v>
      </c>
      <c r="W9" s="123">
        <v>20.379705250135917</v>
      </c>
      <c r="DA9" s="130" t="s">
        <v>2753</v>
      </c>
    </row>
    <row r="10" spans="1:105" ht="12" customHeight="1" x14ac:dyDescent="0.25">
      <c r="A10" s="97" t="s">
        <v>143</v>
      </c>
      <c r="B10" s="99">
        <v>17.52197167300297</v>
      </c>
      <c r="C10" s="99">
        <v>13.8822376858041</v>
      </c>
      <c r="D10" s="99">
        <v>17.606198460758641</v>
      </c>
      <c r="E10" s="99">
        <v>18.570438517059813</v>
      </c>
      <c r="F10" s="99">
        <v>16.362879644254367</v>
      </c>
      <c r="G10" s="99">
        <v>16.962850617086627</v>
      </c>
      <c r="H10" s="99">
        <v>18.244911600001629</v>
      </c>
      <c r="I10" s="99">
        <v>18.487211230966924</v>
      </c>
      <c r="J10" s="99">
        <v>20.048327994764794</v>
      </c>
      <c r="K10" s="99">
        <v>15.503584213052802</v>
      </c>
      <c r="L10" s="99">
        <v>20.738780139590862</v>
      </c>
      <c r="M10" s="99">
        <v>25.469155768009102</v>
      </c>
      <c r="N10" s="99">
        <v>24.410440944225602</v>
      </c>
      <c r="O10" s="99">
        <v>20.317994590234356</v>
      </c>
      <c r="P10" s="99">
        <v>14.29543600671888</v>
      </c>
      <c r="Q10" s="99">
        <v>18.464334927289109</v>
      </c>
      <c r="R10" s="99">
        <v>20.278622300305948</v>
      </c>
      <c r="S10" s="99">
        <v>21.781992420053037</v>
      </c>
      <c r="T10" s="99">
        <v>17.9891881256207</v>
      </c>
      <c r="U10" s="99">
        <v>16.987009240941212</v>
      </c>
      <c r="V10" s="99">
        <v>16.770195899489099</v>
      </c>
      <c r="W10" s="99">
        <v>23.783629371088914</v>
      </c>
      <c r="DA10" s="63" t="s">
        <v>2754</v>
      </c>
    </row>
    <row r="11" spans="1:105" ht="12" customHeight="1" x14ac:dyDescent="0.25">
      <c r="A11" s="97" t="s">
        <v>124</v>
      </c>
      <c r="B11" s="99">
        <v>18.594689593324375</v>
      </c>
      <c r="C11" s="99">
        <v>19.324827726186534</v>
      </c>
      <c r="D11" s="99">
        <v>18.411138667552603</v>
      </c>
      <c r="E11" s="99">
        <v>19.005788409710878</v>
      </c>
      <c r="F11" s="99">
        <v>19.246475500349515</v>
      </c>
      <c r="G11" s="99">
        <v>19.677749098899625</v>
      </c>
      <c r="H11" s="99">
        <v>20.202568195793841</v>
      </c>
      <c r="I11" s="99">
        <v>20.710517456525839</v>
      </c>
      <c r="J11" s="99">
        <v>21.780243038800247</v>
      </c>
      <c r="K11" s="99">
        <v>22.915963942544931</v>
      </c>
      <c r="L11" s="99">
        <v>23.639738444733233</v>
      </c>
      <c r="M11" s="99">
        <v>24.431699144444163</v>
      </c>
      <c r="N11" s="99">
        <v>23.11253436184818</v>
      </c>
      <c r="O11" s="99">
        <v>21.808108459380506</v>
      </c>
      <c r="P11" s="99">
        <v>22.121313079719858</v>
      </c>
      <c r="Q11" s="99">
        <v>22.152737590720825</v>
      </c>
      <c r="R11" s="99">
        <v>20.531895643380739</v>
      </c>
      <c r="S11" s="99">
        <v>20.842240225667588</v>
      </c>
      <c r="T11" s="99">
        <v>20.81543009885106</v>
      </c>
      <c r="U11" s="99">
        <v>19.08946153765941</v>
      </c>
      <c r="V11" s="99">
        <v>19.603118302066104</v>
      </c>
      <c r="W11" s="99">
        <v>20.167374452525706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16.124584488956327</v>
      </c>
      <c r="M12" s="99">
        <v>16.798822190805943</v>
      </c>
      <c r="N12" s="99">
        <v>15.936998742170791</v>
      </c>
      <c r="O12" s="99">
        <v>15.425663544640278</v>
      </c>
      <c r="P12" s="99">
        <v>15.793144163294526</v>
      </c>
      <c r="Q12" s="99">
        <v>15.571933750789389</v>
      </c>
      <c r="R12" s="99">
        <v>14.762726728014997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7.931408473805269</v>
      </c>
      <c r="M13" s="102">
        <v>8.1213399256607115</v>
      </c>
      <c r="N13" s="102">
        <v>7.3422163803342979</v>
      </c>
      <c r="O13" s="102">
        <v>7.3364557322035902</v>
      </c>
      <c r="P13" s="102">
        <v>7.6740157629304084</v>
      </c>
      <c r="Q13" s="102">
        <v>7.0539991471241983</v>
      </c>
      <c r="R13" s="102">
        <v>7.0161915128462731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8.1931760151510602</v>
      </c>
      <c r="M14" s="105">
        <v>8.677482265145235</v>
      </c>
      <c r="N14" s="105">
        <v>8.5947823618364936</v>
      </c>
      <c r="O14" s="105">
        <v>8.0892078124366833</v>
      </c>
      <c r="P14" s="105">
        <v>8.1191284003641204</v>
      </c>
      <c r="Q14" s="105">
        <v>8.5179346036651911</v>
      </c>
      <c r="R14" s="105">
        <v>7.7465352151687243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16.943564638051445</v>
      </c>
      <c r="C15" s="102">
        <v>15.820011366743941</v>
      </c>
      <c r="D15" s="102">
        <v>17.829398316385664</v>
      </c>
      <c r="E15" s="102">
        <v>17.26455233928495</v>
      </c>
      <c r="F15" s="102">
        <v>16.743851995791026</v>
      </c>
      <c r="G15" s="102">
        <v>17.640661133087985</v>
      </c>
      <c r="H15" s="102">
        <v>18.049916436552667</v>
      </c>
      <c r="I15" s="102">
        <v>17.755879398096141</v>
      </c>
      <c r="J15" s="102">
        <v>19.88891683525118</v>
      </c>
      <c r="K15" s="102">
        <v>20.650975350911612</v>
      </c>
      <c r="L15" s="102">
        <v>21.525445279360536</v>
      </c>
      <c r="M15" s="102">
        <v>22.443789408330577</v>
      </c>
      <c r="N15" s="102">
        <v>20.531445040492759</v>
      </c>
      <c r="O15" s="102">
        <v>19.719250011756806</v>
      </c>
      <c r="P15" s="102">
        <v>19.797029736613997</v>
      </c>
      <c r="Q15" s="102">
        <v>19.265995511773319</v>
      </c>
      <c r="R15" s="102">
        <v>19.324281955440448</v>
      </c>
      <c r="S15" s="102">
        <v>19.908833825229415</v>
      </c>
      <c r="T15" s="102">
        <v>19.720558143975147</v>
      </c>
      <c r="U15" s="102">
        <v>19.049425654523084</v>
      </c>
      <c r="V15" s="102">
        <v>19.568421574254632</v>
      </c>
      <c r="W15" s="102">
        <v>20.588912529859392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15.539518999242448</v>
      </c>
      <c r="M16" s="105">
        <v>16.228568554289257</v>
      </c>
      <c r="N16" s="105">
        <v>14.798676161657616</v>
      </c>
      <c r="O16" s="105">
        <v>14.420973537132415</v>
      </c>
      <c r="P16" s="105">
        <v>14.574572700734262</v>
      </c>
      <c r="Q16" s="105">
        <v>14.051613937589767</v>
      </c>
      <c r="R16" s="105">
        <v>14.413719886838305</v>
      </c>
      <c r="S16" s="105">
        <v>15.135692447521407</v>
      </c>
      <c r="T16" s="105">
        <v>14.842252967854378</v>
      </c>
      <c r="U16" s="105">
        <v>14.583469273887886</v>
      </c>
      <c r="V16" s="105">
        <v>15.298131582930434</v>
      </c>
      <c r="W16" s="105">
        <v>16.259426873544193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7.3376457300295268</v>
      </c>
      <c r="M17" s="99">
        <v>7.4682067516029758</v>
      </c>
      <c r="N17" s="99">
        <v>6.438446948262591</v>
      </c>
      <c r="O17" s="99">
        <v>6.472157615876716</v>
      </c>
      <c r="P17" s="99">
        <v>6.6852108226678491</v>
      </c>
      <c r="Q17" s="99">
        <v>6.0109444649398576</v>
      </c>
      <c r="R17" s="99">
        <v>6.4669579013581346</v>
      </c>
      <c r="S17" s="99">
        <v>7.0182123858107763</v>
      </c>
      <c r="T17" s="99">
        <v>6.3170843407901858</v>
      </c>
      <c r="U17" s="99">
        <v>6.0569251556157022</v>
      </c>
      <c r="V17" s="99">
        <v>6.3669207108074737</v>
      </c>
      <c r="W17" s="99">
        <v>6.7741675727670208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8.201873269212923</v>
      </c>
      <c r="M18" s="99">
        <v>8.7603618026862797</v>
      </c>
      <c r="N18" s="99">
        <v>8.3602292133950264</v>
      </c>
      <c r="O18" s="99">
        <v>7.9488159212556999</v>
      </c>
      <c r="P18" s="99">
        <v>7.8893618780664108</v>
      </c>
      <c r="Q18" s="99">
        <v>8.0406694726499115</v>
      </c>
      <c r="R18" s="99">
        <v>7.946761985480169</v>
      </c>
      <c r="S18" s="99">
        <v>8.1174800617106264</v>
      </c>
      <c r="T18" s="99">
        <v>8.5251686270641951</v>
      </c>
      <c r="U18" s="99">
        <v>8.5265441182721826</v>
      </c>
      <c r="V18" s="99">
        <v>8.9312108721229606</v>
      </c>
      <c r="W18" s="99">
        <v>9.4852593007771731</v>
      </c>
      <c r="DA18" s="63" t="s">
        <v>2762</v>
      </c>
    </row>
    <row r="19" spans="1:105" ht="12" customHeight="1" x14ac:dyDescent="0.25">
      <c r="A19" s="121" t="s">
        <v>54</v>
      </c>
      <c r="B19" s="123">
        <v>9.3057119517622766</v>
      </c>
      <c r="C19" s="123">
        <v>8.5743880771275975</v>
      </c>
      <c r="D19" s="123">
        <v>9.8234649560012048</v>
      </c>
      <c r="E19" s="123">
        <v>10.441022793078215</v>
      </c>
      <c r="F19" s="123">
        <v>10.21879118833486</v>
      </c>
      <c r="G19" s="123">
        <v>9.9069173584393315</v>
      </c>
      <c r="H19" s="123">
        <v>10.410760424363605</v>
      </c>
      <c r="I19" s="123">
        <v>10.678802470384738</v>
      </c>
      <c r="J19" s="123">
        <v>10.794924042321222</v>
      </c>
      <c r="K19" s="123">
        <v>10.126921584400359</v>
      </c>
      <c r="L19" s="123">
        <v>10.770751833602496</v>
      </c>
      <c r="M19" s="123">
        <v>11.512776573099199</v>
      </c>
      <c r="N19" s="123">
        <v>10.86065301183403</v>
      </c>
      <c r="O19" s="123">
        <v>10.328348971555048</v>
      </c>
      <c r="P19" s="123">
        <v>9.8661447334798176</v>
      </c>
      <c r="Q19" s="123">
        <v>9.9596986791560127</v>
      </c>
      <c r="R19" s="123">
        <v>10.173187267246393</v>
      </c>
      <c r="S19" s="123">
        <v>10.526682821069027</v>
      </c>
      <c r="T19" s="123">
        <v>10.092478343457769</v>
      </c>
      <c r="U19" s="123">
        <v>9.8032217534050616</v>
      </c>
      <c r="V19" s="123">
        <v>10.137655200722614</v>
      </c>
      <c r="W19" s="123">
        <v>10.844356473899735</v>
      </c>
      <c r="DA19" s="130" t="s">
        <v>2763</v>
      </c>
    </row>
    <row r="20" spans="1:105" ht="12" customHeight="1" x14ac:dyDescent="0.25">
      <c r="A20" s="97" t="s">
        <v>51</v>
      </c>
      <c r="B20" s="99">
        <v>11.664865466786086</v>
      </c>
      <c r="C20" s="99">
        <v>8.4549207126735375</v>
      </c>
      <c r="D20" s="99">
        <v>12.625262321006341</v>
      </c>
      <c r="E20" s="99">
        <v>13.756159184815733</v>
      </c>
      <c r="F20" s="99">
        <v>12.109632833089657</v>
      </c>
      <c r="G20" s="99">
        <v>11.042980830686963</v>
      </c>
      <c r="H20" s="99">
        <v>12.185262076306568</v>
      </c>
      <c r="I20" s="99">
        <v>12.653317351438281</v>
      </c>
      <c r="J20" s="99">
        <v>12.77239071559595</v>
      </c>
      <c r="K20" s="99">
        <v>10.194728296611677</v>
      </c>
      <c r="L20" s="99">
        <v>12.872985852278271</v>
      </c>
      <c r="M20" s="99">
        <v>13.557831399372303</v>
      </c>
      <c r="N20" s="99">
        <v>13.469174630220316</v>
      </c>
      <c r="O20" s="99">
        <v>13.059185473148533</v>
      </c>
      <c r="P20" s="99">
        <v>12.342374891067491</v>
      </c>
      <c r="Q20" s="99">
        <v>7.0458240002229617</v>
      </c>
      <c r="R20" s="99">
        <v>11.314857898152411</v>
      </c>
      <c r="S20" s="99">
        <v>14.82678115466797</v>
      </c>
      <c r="T20" s="99">
        <v>12.170888913585513</v>
      </c>
      <c r="U20" s="99">
        <v>11.877492689281114</v>
      </c>
      <c r="V20" s="99">
        <v>12.235372254700057</v>
      </c>
      <c r="W20" s="99">
        <v>15.38928804549804</v>
      </c>
      <c r="DA20" s="63" t="s">
        <v>2764</v>
      </c>
    </row>
    <row r="21" spans="1:105" ht="12" customHeight="1" x14ac:dyDescent="0.25">
      <c r="A21" s="97" t="s">
        <v>50</v>
      </c>
      <c r="B21" s="99">
        <v>9.985613346374647</v>
      </c>
      <c r="C21" s="99">
        <v>10.684693956127418</v>
      </c>
      <c r="D21" s="99">
        <v>10.291834366873433</v>
      </c>
      <c r="E21" s="99">
        <v>11.859232811349974</v>
      </c>
      <c r="F21" s="99">
        <v>12.244706774755349</v>
      </c>
      <c r="G21" s="99">
        <v>12.068121425854047</v>
      </c>
      <c r="H21" s="99">
        <v>12.774790884395243</v>
      </c>
      <c r="I21" s="99">
        <v>12.098605087850022</v>
      </c>
      <c r="J21" s="99">
        <v>11.25172626250645</v>
      </c>
      <c r="K21" s="99">
        <v>12.596821316948279</v>
      </c>
      <c r="L21" s="99">
        <v>11.00165727316649</v>
      </c>
      <c r="M21" s="99">
        <v>13.768889540816883</v>
      </c>
      <c r="N21" s="99">
        <v>12.395646344965359</v>
      </c>
      <c r="O21" s="99">
        <v>11.728130118917683</v>
      </c>
      <c r="P21" s="99">
        <v>10.823807178942191</v>
      </c>
      <c r="Q21" s="99">
        <v>15.498938691105566</v>
      </c>
      <c r="R21" s="99">
        <v>12.966095394005027</v>
      </c>
      <c r="S21" s="99">
        <v>12.678439356976568</v>
      </c>
      <c r="T21" s="99">
        <v>12.872466283206357</v>
      </c>
      <c r="U21" s="99">
        <v>12.361337127672979</v>
      </c>
      <c r="V21" s="99">
        <v>13.440138581506922</v>
      </c>
      <c r="W21" s="99">
        <v>14.005074800420767</v>
      </c>
      <c r="DA21" s="63" t="s">
        <v>2765</v>
      </c>
    </row>
    <row r="22" spans="1:105" ht="12" customHeight="1" x14ac:dyDescent="0.25">
      <c r="A22" s="109" t="s">
        <v>120</v>
      </c>
      <c r="B22" s="110">
        <v>8.315455248311082</v>
      </c>
      <c r="C22" s="110">
        <v>8.4520036728655068</v>
      </c>
      <c r="D22" s="110">
        <v>8.3289201845697747</v>
      </c>
      <c r="E22" s="110">
        <v>8.4542318248067136</v>
      </c>
      <c r="F22" s="110">
        <v>8.893412707141902</v>
      </c>
      <c r="G22" s="110">
        <v>8.9578356675584718</v>
      </c>
      <c r="H22" s="110">
        <v>9.0687899453119307</v>
      </c>
      <c r="I22" s="110">
        <v>9.3741330412752575</v>
      </c>
      <c r="J22" s="110">
        <v>9.6450480164463439</v>
      </c>
      <c r="K22" s="110">
        <v>9.7185368306929103</v>
      </c>
      <c r="L22" s="110">
        <v>9.6828484949639968</v>
      </c>
      <c r="M22" s="110">
        <v>10.199767604447326</v>
      </c>
      <c r="N22" s="110">
        <v>9.460723733431271</v>
      </c>
      <c r="O22" s="110">
        <v>9.0750665716990042</v>
      </c>
      <c r="P22" s="110">
        <v>8.9884358411797702</v>
      </c>
      <c r="Q22" s="110">
        <v>9.6056211159545253</v>
      </c>
      <c r="R22" s="110">
        <v>9.6463367393994464</v>
      </c>
      <c r="S22" s="110">
        <v>9.8788896786966891</v>
      </c>
      <c r="T22" s="110">
        <v>9.5973650777405393</v>
      </c>
      <c r="U22" s="110">
        <v>9.365728534663468</v>
      </c>
      <c r="V22" s="110">
        <v>9.6504768604815663</v>
      </c>
      <c r="W22" s="110">
        <v>10.134697507956174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114.31011438264254</v>
      </c>
      <c r="C24" s="118">
        <f t="shared" si="7"/>
        <v>116.9114447155421</v>
      </c>
      <c r="D24" s="118">
        <f t="shared" si="7"/>
        <v>124.21469499279884</v>
      </c>
      <c r="E24" s="118">
        <f t="shared" si="7"/>
        <v>123.63413199921575</v>
      </c>
      <c r="F24" s="118">
        <f t="shared" si="7"/>
        <v>123.80361330270857</v>
      </c>
      <c r="G24" s="118">
        <f t="shared" si="7"/>
        <v>122.24412287172321</v>
      </c>
      <c r="H24" s="118">
        <f t="shared" si="7"/>
        <v>120.44986071606195</v>
      </c>
      <c r="I24" s="118">
        <f t="shared" si="7"/>
        <v>116.72919400609008</v>
      </c>
      <c r="J24" s="118">
        <f t="shared" si="7"/>
        <v>113.25812114707435</v>
      </c>
      <c r="K24" s="118">
        <f t="shared" si="7"/>
        <v>79.060957227865572</v>
      </c>
      <c r="L24" s="118">
        <f t="shared" si="7"/>
        <v>60.071156900717149</v>
      </c>
      <c r="M24" s="118">
        <f t="shared" si="7"/>
        <v>164.31302752242897</v>
      </c>
      <c r="N24" s="118">
        <f t="shared" si="7"/>
        <v>115.43333499745808</v>
      </c>
      <c r="O24" s="118">
        <f t="shared" si="7"/>
        <v>95.668626911379633</v>
      </c>
      <c r="P24" s="118">
        <f t="shared" si="7"/>
        <v>71.269813644449883</v>
      </c>
      <c r="Q24" s="118">
        <f t="shared" si="7"/>
        <v>158.46747604797685</v>
      </c>
      <c r="R24" s="118">
        <f t="shared" ref="R24:V24" si="8">R25+R28+R30+R39</f>
        <v>134.06070263055122</v>
      </c>
      <c r="S24" s="118">
        <f t="shared" si="8"/>
        <v>100.89339509279635</v>
      </c>
      <c r="T24" s="118">
        <f t="shared" si="8"/>
        <v>98.605954465036262</v>
      </c>
      <c r="U24" s="118">
        <f t="shared" si="8"/>
        <v>98.860700654353309</v>
      </c>
      <c r="V24" s="118">
        <f t="shared" si="8"/>
        <v>107.17343533002084</v>
      </c>
      <c r="W24" s="118">
        <f t="shared" ref="W24" si="9">W25+W28+W30+W39</f>
        <v>111.37846528731021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88.898196992558695</v>
      </c>
      <c r="C25" s="123">
        <f t="shared" si="10"/>
        <v>92.435415757779978</v>
      </c>
      <c r="D25" s="123">
        <f t="shared" si="10"/>
        <v>97.831726320602016</v>
      </c>
      <c r="E25" s="123">
        <f t="shared" si="10"/>
        <v>97.42280876054879</v>
      </c>
      <c r="F25" s="123">
        <f t="shared" si="10"/>
        <v>97.710712289387786</v>
      </c>
      <c r="G25" s="123">
        <f t="shared" si="10"/>
        <v>95.240515861328461</v>
      </c>
      <c r="H25" s="123">
        <f t="shared" si="10"/>
        <v>92.797331870172329</v>
      </c>
      <c r="I25" s="123">
        <f t="shared" si="10"/>
        <v>89.207953937577173</v>
      </c>
      <c r="J25" s="123">
        <f t="shared" si="10"/>
        <v>83.506571220944579</v>
      </c>
      <c r="K25" s="123">
        <f t="shared" si="10"/>
        <v>48.462469099812154</v>
      </c>
      <c r="L25" s="123">
        <f t="shared" si="10"/>
        <v>29.718652218176803</v>
      </c>
      <c r="M25" s="123">
        <f t="shared" si="10"/>
        <v>132.04488445907091</v>
      </c>
      <c r="N25" s="123">
        <f t="shared" si="10"/>
        <v>85.073556829801561</v>
      </c>
      <c r="O25" s="123">
        <f t="shared" si="10"/>
        <v>67.113499428254826</v>
      </c>
      <c r="P25" s="123">
        <f t="shared" si="10"/>
        <v>43.14091031044893</v>
      </c>
      <c r="Q25" s="123">
        <f t="shared" si="10"/>
        <v>129.45869852013558</v>
      </c>
      <c r="R25" s="123">
        <f t="shared" ref="R25:V25" si="11">SUM(R26:R27)</f>
        <v>104.9509400006595</v>
      </c>
      <c r="S25" s="123">
        <f t="shared" si="11"/>
        <v>70.640013129094015</v>
      </c>
      <c r="T25" s="123">
        <f t="shared" si="11"/>
        <v>68.637385194815451</v>
      </c>
      <c r="U25" s="123">
        <f t="shared" si="11"/>
        <v>69.480528924650798</v>
      </c>
      <c r="V25" s="123">
        <f t="shared" si="11"/>
        <v>76.701282320545403</v>
      </c>
      <c r="W25" s="123">
        <f t="shared" ref="W25" si="12">SUM(W26:W27)</f>
        <v>79.866873234699511</v>
      </c>
      <c r="DA25" s="130" t="s">
        <v>2768</v>
      </c>
    </row>
    <row r="26" spans="1:105" ht="12" customHeight="1" x14ac:dyDescent="0.25">
      <c r="A26" s="97" t="s">
        <v>74</v>
      </c>
      <c r="B26" s="99">
        <v>88.050619596692727</v>
      </c>
      <c r="C26" s="99">
        <v>91.558698778391033</v>
      </c>
      <c r="D26" s="99">
        <v>96.90383571179801</v>
      </c>
      <c r="E26" s="99">
        <v>96.503226633196931</v>
      </c>
      <c r="F26" s="99">
        <v>96.78940688169051</v>
      </c>
      <c r="G26" s="99">
        <v>94.345356929034821</v>
      </c>
      <c r="H26" s="99">
        <v>91.923363812226299</v>
      </c>
      <c r="I26" s="99">
        <v>88.367023733749164</v>
      </c>
      <c r="J26" s="99">
        <v>82.70716426997113</v>
      </c>
      <c r="K26" s="99">
        <v>47.973646187209098</v>
      </c>
      <c r="L26" s="99">
        <v>29.408642158891197</v>
      </c>
      <c r="M26" s="99">
        <v>130.6316759478884</v>
      </c>
      <c r="N26" s="99">
        <v>84.175324820831108</v>
      </c>
      <c r="O26" s="99">
        <v>66.379025693561218</v>
      </c>
      <c r="P26" s="99">
        <v>42.662223240994514</v>
      </c>
      <c r="Q26" s="99">
        <v>128.00238718215343</v>
      </c>
      <c r="R26" s="99">
        <v>103.77696809889387</v>
      </c>
      <c r="S26" s="99">
        <v>69.847800388403499</v>
      </c>
      <c r="T26" s="99">
        <v>67.871554788259004</v>
      </c>
      <c r="U26" s="99">
        <v>68.708721227654294</v>
      </c>
      <c r="V26" s="99">
        <v>75.84556756016363</v>
      </c>
      <c r="W26" s="99">
        <v>78.972612422056187</v>
      </c>
      <c r="DA26" s="63" t="s">
        <v>2769</v>
      </c>
    </row>
    <row r="27" spans="1:105" ht="12" customHeight="1" x14ac:dyDescent="0.25">
      <c r="A27" s="97" t="s">
        <v>53</v>
      </c>
      <c r="B27" s="99">
        <v>0.84757739586597081</v>
      </c>
      <c r="C27" s="99">
        <v>0.87671697938895199</v>
      </c>
      <c r="D27" s="99">
        <v>0.92789060880400454</v>
      </c>
      <c r="E27" s="99">
        <v>0.91958212735186018</v>
      </c>
      <c r="F27" s="99">
        <v>0.92130540769728142</v>
      </c>
      <c r="G27" s="99">
        <v>0.89515893229364629</v>
      </c>
      <c r="H27" s="99">
        <v>0.87396805794603682</v>
      </c>
      <c r="I27" s="99">
        <v>0.84093020382801587</v>
      </c>
      <c r="J27" s="99">
        <v>0.79940695097344172</v>
      </c>
      <c r="K27" s="99">
        <v>0.48882291260305771</v>
      </c>
      <c r="L27" s="99">
        <v>0.31001005928560571</v>
      </c>
      <c r="M27" s="99">
        <v>1.4132085111825143</v>
      </c>
      <c r="N27" s="99">
        <v>0.89823200897045274</v>
      </c>
      <c r="O27" s="99">
        <v>0.7344737346936091</v>
      </c>
      <c r="P27" s="99">
        <v>0.47868706945441653</v>
      </c>
      <c r="Q27" s="99">
        <v>1.4563113379821493</v>
      </c>
      <c r="R27" s="99">
        <v>1.1739719017656212</v>
      </c>
      <c r="S27" s="99">
        <v>0.79221274069052139</v>
      </c>
      <c r="T27" s="99">
        <v>0.76583040655644463</v>
      </c>
      <c r="U27" s="99">
        <v>0.77180769699651086</v>
      </c>
      <c r="V27" s="99">
        <v>0.85571476038177507</v>
      </c>
      <c r="W27" s="99">
        <v>0.89426081264332502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5.654222883303809E-2</v>
      </c>
      <c r="C28" s="123">
        <f t="shared" si="13"/>
        <v>5.2493010293893486E-2</v>
      </c>
      <c r="D28" s="123">
        <f t="shared" si="13"/>
        <v>3.2498664009901451E-2</v>
      </c>
      <c r="E28" s="123">
        <f t="shared" si="13"/>
        <v>4.219544172433564E-2</v>
      </c>
      <c r="F28" s="123">
        <f t="shared" si="13"/>
        <v>0</v>
      </c>
      <c r="G28" s="123">
        <f t="shared" si="13"/>
        <v>0</v>
      </c>
      <c r="H28" s="123">
        <f t="shared" si="13"/>
        <v>4.108416792626262E-2</v>
      </c>
      <c r="I28" s="123">
        <f t="shared" si="13"/>
        <v>8.4260506198291341E-2</v>
      </c>
      <c r="J28" s="123">
        <f t="shared" si="13"/>
        <v>0.12595445723027571</v>
      </c>
      <c r="K28" s="123">
        <f t="shared" si="13"/>
        <v>0.16716541113981956</v>
      </c>
      <c r="L28" s="123">
        <f t="shared" si="13"/>
        <v>0.32531124437199282</v>
      </c>
      <c r="M28" s="123">
        <f t="shared" si="13"/>
        <v>0.22191055900497492</v>
      </c>
      <c r="N28" s="123">
        <f t="shared" si="13"/>
        <v>0.80883474064426897</v>
      </c>
      <c r="O28" s="123">
        <f t="shared" si="13"/>
        <v>0.30114915353765825</v>
      </c>
      <c r="P28" s="123">
        <f t="shared" si="13"/>
        <v>0.37130370605910845</v>
      </c>
      <c r="Q28" s="123">
        <f t="shared" si="13"/>
        <v>0.75314871246772641</v>
      </c>
      <c r="R28" s="123">
        <f t="shared" si="13"/>
        <v>0.7591608304148737</v>
      </c>
      <c r="S28" s="123">
        <f t="shared" si="13"/>
        <v>0.7678768190026819</v>
      </c>
      <c r="T28" s="123">
        <f t="shared" si="13"/>
        <v>0.65746868852270546</v>
      </c>
      <c r="U28" s="123">
        <f t="shared" si="13"/>
        <v>0.68124248645225605</v>
      </c>
      <c r="V28" s="123">
        <f t="shared" si="13"/>
        <v>0.66467450334411038</v>
      </c>
      <c r="W28" s="123">
        <f t="shared" si="13"/>
        <v>0.62186085389446111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5.654222883303809E-2</v>
      </c>
      <c r="C29" s="99">
        <f>RES_hhdet_fech!C29/RES_summary!C$19</f>
        <v>5.2493010293893486E-2</v>
      </c>
      <c r="D29" s="99">
        <f>RES_hhdet_fech!D29/RES_summary!D$19</f>
        <v>3.2498664009901451E-2</v>
      </c>
      <c r="E29" s="99">
        <f>RES_hhdet_fech!E29/RES_summary!E$19</f>
        <v>4.219544172433564E-2</v>
      </c>
      <c r="F29" s="99">
        <f>RES_hhdet_fech!F29/RES_summary!F$19</f>
        <v>0</v>
      </c>
      <c r="G29" s="99">
        <f>RES_hhdet_fech!G29/RES_summary!G$19</f>
        <v>0</v>
      </c>
      <c r="H29" s="99">
        <f>RES_hhdet_fech!H29/RES_summary!H$19</f>
        <v>4.108416792626262E-2</v>
      </c>
      <c r="I29" s="99">
        <f>RES_hhdet_fech!I29/RES_summary!I$19</f>
        <v>8.4260506198291341E-2</v>
      </c>
      <c r="J29" s="99">
        <f>RES_hhdet_fech!J29/RES_summary!J$19</f>
        <v>0.12595445723027571</v>
      </c>
      <c r="K29" s="99">
        <f>RES_hhdet_fech!K29/RES_summary!K$19</f>
        <v>0.16716541113981956</v>
      </c>
      <c r="L29" s="99">
        <f>RES_hhdet_fech!L29/RES_summary!L$19</f>
        <v>0.32531124437199282</v>
      </c>
      <c r="M29" s="99">
        <f>RES_hhdet_fech!M29/RES_summary!M$19</f>
        <v>0.22191055900497492</v>
      </c>
      <c r="N29" s="99">
        <f>RES_hhdet_fech!N29/RES_summary!N$19</f>
        <v>0.80883474064426897</v>
      </c>
      <c r="O29" s="99">
        <f>RES_hhdet_fech!O29/RES_summary!O$19</f>
        <v>0.30114915353765825</v>
      </c>
      <c r="P29" s="99">
        <f>RES_hhdet_fech!P29/RES_summary!P$19</f>
        <v>0.37130370605910845</v>
      </c>
      <c r="Q29" s="99">
        <f>RES_hhdet_fech!Q29/RES_summary!Q$19</f>
        <v>0.75314871246772641</v>
      </c>
      <c r="R29" s="99">
        <f>RES_hhdet_fech!R29/RES_summary!R$19</f>
        <v>0.7591608304148737</v>
      </c>
      <c r="S29" s="99">
        <f>RES_hhdet_fech!S29/RES_summary!S$19</f>
        <v>0.7678768190026819</v>
      </c>
      <c r="T29" s="99">
        <f>RES_hhdet_fech!T29/RES_summary!T$19</f>
        <v>0.65746868852270546</v>
      </c>
      <c r="U29" s="99">
        <f>RES_hhdet_fech!U29/RES_summary!U$19</f>
        <v>0.68124248645225605</v>
      </c>
      <c r="V29" s="99">
        <f>RES_hhdet_fech!V29/RES_summary!V$19</f>
        <v>0.66467450334411038</v>
      </c>
      <c r="W29" s="99">
        <f>RES_hhdet_fech!W29/RES_summary!W$19</f>
        <v>0.62186085389446111</v>
      </c>
      <c r="DA29" s="63" t="s">
        <v>2772</v>
      </c>
    </row>
    <row r="30" spans="1:105" ht="12" customHeight="1" x14ac:dyDescent="0.25">
      <c r="A30" s="121" t="s">
        <v>55</v>
      </c>
      <c r="B30" s="123">
        <v>16.943564638051441</v>
      </c>
      <c r="C30" s="123">
        <v>15.783110620476156</v>
      </c>
      <c r="D30" s="123">
        <v>17.813691779934715</v>
      </c>
      <c r="E30" s="123">
        <v>17.269630400543491</v>
      </c>
      <c r="F30" s="123">
        <v>16.760259943916651</v>
      </c>
      <c r="G30" s="123">
        <v>17.64086537392328</v>
      </c>
      <c r="H30" s="123">
        <v>18.052420798427313</v>
      </c>
      <c r="I30" s="123">
        <v>17.726043113542662</v>
      </c>
      <c r="J30" s="123">
        <v>19.82562394584405</v>
      </c>
      <c r="K30" s="123">
        <v>20.421464841807712</v>
      </c>
      <c r="L30" s="123">
        <v>20.21870591588533</v>
      </c>
      <c r="M30" s="123">
        <v>21.400183078385734</v>
      </c>
      <c r="N30" s="123">
        <v>19.736986303934756</v>
      </c>
      <c r="O30" s="123">
        <v>18.876737582680484</v>
      </c>
      <c r="P30" s="123">
        <v>18.601238119488425</v>
      </c>
      <c r="Q30" s="123">
        <v>18.007202318202442</v>
      </c>
      <c r="R30" s="123">
        <v>18.335524190381854</v>
      </c>
      <c r="S30" s="123">
        <v>19.239824343045214</v>
      </c>
      <c r="T30" s="123">
        <v>19.277061027066335</v>
      </c>
      <c r="U30" s="123">
        <v>18.894931725515203</v>
      </c>
      <c r="V30" s="123">
        <v>19.630051037142447</v>
      </c>
      <c r="W30" s="123">
        <v>20.381115815196637</v>
      </c>
      <c r="DA30" s="130" t="s">
        <v>2773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23.840724605990044</v>
      </c>
      <c r="N31" s="99">
        <v>22.979580786645865</v>
      </c>
      <c r="O31" s="99">
        <v>20.746470185832198</v>
      </c>
      <c r="P31" s="99">
        <v>20.571369015558332</v>
      </c>
      <c r="Q31" s="99">
        <v>20.709218069152968</v>
      </c>
      <c r="R31" s="99">
        <v>19.389399048397404</v>
      </c>
      <c r="S31" s="99">
        <v>20.235609104891875</v>
      </c>
      <c r="T31" s="99">
        <v>20.423623075699734</v>
      </c>
      <c r="U31" s="99">
        <v>20.171434424061513</v>
      </c>
      <c r="V31" s="99">
        <v>20.97303967216267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16.943564638051441</v>
      </c>
      <c r="C35" s="102">
        <v>15.783110620476156</v>
      </c>
      <c r="D35" s="102">
        <v>17.813691779934715</v>
      </c>
      <c r="E35" s="102">
        <v>17.269630400543491</v>
      </c>
      <c r="F35" s="102">
        <v>16.760259943916651</v>
      </c>
      <c r="G35" s="102">
        <v>17.64086537392328</v>
      </c>
      <c r="H35" s="102">
        <v>18.052420798427313</v>
      </c>
      <c r="I35" s="102">
        <v>17.726043113542662</v>
      </c>
      <c r="J35" s="102">
        <v>19.82562394584405</v>
      </c>
      <c r="K35" s="102">
        <v>20.421464841807712</v>
      </c>
      <c r="L35" s="102">
        <v>21.269360622273428</v>
      </c>
      <c r="M35" s="102">
        <v>22.147156377882041</v>
      </c>
      <c r="N35" s="102">
        <v>20.331481870464362</v>
      </c>
      <c r="O35" s="102">
        <v>19.363886506009401</v>
      </c>
      <c r="P35" s="102">
        <v>19.020578183353756</v>
      </c>
      <c r="Q35" s="102">
        <v>18.360367101055058</v>
      </c>
      <c r="R35" s="102">
        <v>18.67751918655927</v>
      </c>
      <c r="S35" s="102">
        <v>19.582418548108539</v>
      </c>
      <c r="T35" s="102">
        <v>19.62660989437833</v>
      </c>
      <c r="U35" s="102">
        <v>19.251911199420373</v>
      </c>
      <c r="V35" s="102">
        <v>19.980150938333981</v>
      </c>
      <c r="W35" s="102">
        <v>20.722003606255406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15.504957773711691</v>
      </c>
      <c r="M36" s="105">
        <v>16.182102367605335</v>
      </c>
      <c r="N36" s="105">
        <v>14.753262422641065</v>
      </c>
      <c r="O36" s="105">
        <v>14.274836917767793</v>
      </c>
      <c r="P36" s="105">
        <v>14.22100058936168</v>
      </c>
      <c r="Q36" s="105">
        <v>13.652670373558747</v>
      </c>
      <c r="R36" s="105">
        <v>14.075709926207251</v>
      </c>
      <c r="S36" s="105">
        <v>14.936758888643896</v>
      </c>
      <c r="T36" s="105">
        <v>14.839708275675997</v>
      </c>
      <c r="U36" s="105">
        <v>14.649376589240381</v>
      </c>
      <c r="V36" s="105">
        <v>15.369150067118422</v>
      </c>
      <c r="W36" s="105">
        <v>16.24686039572811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7.3213261754182986</v>
      </c>
      <c r="M37" s="99">
        <v>7.4431625995018482</v>
      </c>
      <c r="N37" s="99">
        <v>6.414646686427087</v>
      </c>
      <c r="O37" s="99">
        <v>6.3670729391671559</v>
      </c>
      <c r="P37" s="99">
        <v>6.4345490568259374</v>
      </c>
      <c r="Q37" s="99">
        <v>5.743861625904346</v>
      </c>
      <c r="R37" s="99">
        <v>6.242963921371917</v>
      </c>
      <c r="S37" s="99">
        <v>6.9113810233664292</v>
      </c>
      <c r="T37" s="99">
        <v>6.3833314802367545</v>
      </c>
      <c r="U37" s="99">
        <v>6.1766167306053701</v>
      </c>
      <c r="V37" s="99">
        <v>6.480199987517401</v>
      </c>
      <c r="W37" s="99">
        <v>6.7903146527206335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8.1836315982933936</v>
      </c>
      <c r="M38" s="99">
        <v>8.7389397681034922</v>
      </c>
      <c r="N38" s="99">
        <v>8.3386157362139759</v>
      </c>
      <c r="O38" s="99">
        <v>7.9077639786006353</v>
      </c>
      <c r="P38" s="99">
        <v>7.7864515325357431</v>
      </c>
      <c r="Q38" s="99">
        <v>7.9088087476544038</v>
      </c>
      <c r="R38" s="99">
        <v>7.8327460048353306</v>
      </c>
      <c r="S38" s="99">
        <v>8.0253778652774681</v>
      </c>
      <c r="T38" s="99">
        <v>8.4563767954392421</v>
      </c>
      <c r="U38" s="99">
        <v>8.4727598586350101</v>
      </c>
      <c r="V38" s="99">
        <v>8.8889500796010186</v>
      </c>
      <c r="W38" s="99">
        <v>9.4565457430074762</v>
      </c>
      <c r="DA38" s="63" t="s">
        <v>2781</v>
      </c>
    </row>
    <row r="39" spans="1:105" ht="12" customHeight="1" x14ac:dyDescent="0.25">
      <c r="A39" s="121" t="s">
        <v>54</v>
      </c>
      <c r="B39" s="123">
        <v>8.4118105231993638</v>
      </c>
      <c r="C39" s="123">
        <v>8.6404253269920943</v>
      </c>
      <c r="D39" s="123">
        <v>8.5367782282522047</v>
      </c>
      <c r="E39" s="123">
        <v>8.8994973963991431</v>
      </c>
      <c r="F39" s="123">
        <v>9.3326410694041293</v>
      </c>
      <c r="G39" s="123">
        <v>9.3627416364714726</v>
      </c>
      <c r="H39" s="123">
        <v>9.5590238795360634</v>
      </c>
      <c r="I39" s="123">
        <v>9.7109364487719585</v>
      </c>
      <c r="J39" s="123">
        <v>9.799971523055433</v>
      </c>
      <c r="K39" s="123">
        <v>10.00985787510589</v>
      </c>
      <c r="L39" s="123">
        <v>9.8084875222830235</v>
      </c>
      <c r="M39" s="123">
        <v>10.646049425967341</v>
      </c>
      <c r="N39" s="123">
        <v>9.8139571230774862</v>
      </c>
      <c r="O39" s="123">
        <v>9.3772407469066561</v>
      </c>
      <c r="P39" s="123">
        <v>9.1563615084534149</v>
      </c>
      <c r="Q39" s="123">
        <v>10.248426497171081</v>
      </c>
      <c r="R39" s="123">
        <v>10.01507760909498</v>
      </c>
      <c r="S39" s="123">
        <v>10.245680801654446</v>
      </c>
      <c r="T39" s="123">
        <v>10.034039554631763</v>
      </c>
      <c r="U39" s="123">
        <v>9.8039975177350431</v>
      </c>
      <c r="V39" s="123">
        <v>10.177427468988864</v>
      </c>
      <c r="W39" s="123">
        <v>10.50861538351959</v>
      </c>
      <c r="DA39" s="130" t="s">
        <v>2782</v>
      </c>
    </row>
    <row r="40" spans="1:105" ht="12" customHeight="1" x14ac:dyDescent="0.25">
      <c r="A40" s="97" t="s">
        <v>50</v>
      </c>
      <c r="B40" s="99">
        <v>9.9856133463746453</v>
      </c>
      <c r="C40" s="99">
        <v>10.664815121708644</v>
      </c>
      <c r="D40" s="99">
        <v>10.269408038062208</v>
      </c>
      <c r="E40" s="99">
        <v>11.857843155019092</v>
      </c>
      <c r="F40" s="99">
        <v>12.241529276675033</v>
      </c>
      <c r="G40" s="99">
        <v>12.086189728866549</v>
      </c>
      <c r="H40" s="99">
        <v>12.781160317364909</v>
      </c>
      <c r="I40" s="99">
        <v>12.11548006957725</v>
      </c>
      <c r="J40" s="99">
        <v>11.249299607472198</v>
      </c>
      <c r="K40" s="99">
        <v>12.547786634000428</v>
      </c>
      <c r="L40" s="99">
        <v>10.964968233375915</v>
      </c>
      <c r="M40" s="99">
        <v>13.74107503485639</v>
      </c>
      <c r="N40" s="99">
        <v>12.383992382638139</v>
      </c>
      <c r="O40" s="99">
        <v>11.723076841936038</v>
      </c>
      <c r="P40" s="99">
        <v>10.819833698144329</v>
      </c>
      <c r="Q40" s="99">
        <v>15.494995356433058</v>
      </c>
      <c r="R40" s="99">
        <v>12.971125151978482</v>
      </c>
      <c r="S40" s="99">
        <v>12.699012898575925</v>
      </c>
      <c r="T40" s="99">
        <v>12.904186810356405</v>
      </c>
      <c r="U40" s="99">
        <v>12.416041417272874</v>
      </c>
      <c r="V40" s="99">
        <v>13.537769163299128</v>
      </c>
      <c r="W40" s="99">
        <v>14.030557243694222</v>
      </c>
      <c r="DA40" s="63" t="s">
        <v>2783</v>
      </c>
    </row>
    <row r="41" spans="1:105" ht="12" customHeight="1" x14ac:dyDescent="0.25">
      <c r="A41" s="109" t="s">
        <v>120</v>
      </c>
      <c r="B41" s="110">
        <v>8.315455248311082</v>
      </c>
      <c r="C41" s="110">
        <v>8.4419557392747855</v>
      </c>
      <c r="D41" s="110">
        <v>8.3201995020259556</v>
      </c>
      <c r="E41" s="110">
        <v>8.4493143461743649</v>
      </c>
      <c r="F41" s="110">
        <v>8.8899841682976888</v>
      </c>
      <c r="G41" s="110">
        <v>8.957121707816885</v>
      </c>
      <c r="H41" s="110">
        <v>9.0686987694316734</v>
      </c>
      <c r="I41" s="110">
        <v>9.3674302172283443</v>
      </c>
      <c r="J41" s="110">
        <v>9.6327413594688824</v>
      </c>
      <c r="K41" s="110">
        <v>9.6697230929860023</v>
      </c>
      <c r="L41" s="110">
        <v>9.6310728677403645</v>
      </c>
      <c r="M41" s="110">
        <v>10.149426405629841</v>
      </c>
      <c r="N41" s="110">
        <v>9.4346787918207387</v>
      </c>
      <c r="O41" s="110">
        <v>9.037264501250224</v>
      </c>
      <c r="P41" s="110">
        <v>8.9123855872987487</v>
      </c>
      <c r="Q41" s="110">
        <v>9.5319514145117523</v>
      </c>
      <c r="R41" s="110">
        <v>9.6239303203403281</v>
      </c>
      <c r="S41" s="110">
        <v>9.9324894701325537</v>
      </c>
      <c r="T41" s="110">
        <v>9.6868443220844274</v>
      </c>
      <c r="U41" s="110">
        <v>9.5058838118095288</v>
      </c>
      <c r="V41" s="110">
        <v>9.826783118278227</v>
      </c>
      <c r="W41" s="110">
        <v>10.166346981170259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133.07817111515277</v>
      </c>
      <c r="C43" s="118">
        <f t="shared" si="14"/>
        <v>114.89112357549241</v>
      </c>
      <c r="D43" s="118">
        <f t="shared" si="14"/>
        <v>126.86400919061006</v>
      </c>
      <c r="E43" s="118">
        <f t="shared" si="14"/>
        <v>141.58490282839773</v>
      </c>
      <c r="F43" s="118">
        <f t="shared" si="14"/>
        <v>155.16233583017217</v>
      </c>
      <c r="G43" s="118">
        <f t="shared" si="14"/>
        <v>87.092439527280206</v>
      </c>
      <c r="H43" s="118">
        <f t="shared" si="14"/>
        <v>159.50730439404646</v>
      </c>
      <c r="I43" s="118">
        <f t="shared" si="14"/>
        <v>97.198214318761444</v>
      </c>
      <c r="J43" s="118">
        <f t="shared" si="14"/>
        <v>103.62408409389533</v>
      </c>
      <c r="K43" s="118">
        <f t="shared" si="14"/>
        <v>169.7789773572469</v>
      </c>
      <c r="L43" s="118">
        <f t="shared" si="14"/>
        <v>173.65634369389295</v>
      </c>
      <c r="M43" s="118">
        <f t="shared" si="14"/>
        <v>113.49732662805221</v>
      </c>
      <c r="N43" s="118">
        <f t="shared" si="14"/>
        <v>121.06282445540666</v>
      </c>
      <c r="O43" s="118">
        <f t="shared" si="14"/>
        <v>129.68141532336125</v>
      </c>
      <c r="P43" s="118">
        <f t="shared" si="14"/>
        <v>151.50834224188142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107.64359915311491</v>
      </c>
      <c r="C44" s="123">
        <f t="shared" si="17"/>
        <v>90.323671237867572</v>
      </c>
      <c r="D44" s="123">
        <f t="shared" si="17"/>
        <v>100.3647494742369</v>
      </c>
      <c r="E44" s="123">
        <f t="shared" si="17"/>
        <v>115.28238742013771</v>
      </c>
      <c r="F44" s="123">
        <f t="shared" si="17"/>
        <v>128.92344810004096</v>
      </c>
      <c r="G44" s="123">
        <f t="shared" si="17"/>
        <v>59.802319030303551</v>
      </c>
      <c r="H44" s="123">
        <f t="shared" si="17"/>
        <v>131.74268824102634</v>
      </c>
      <c r="I44" s="123">
        <f t="shared" si="17"/>
        <v>69.654636000516987</v>
      </c>
      <c r="J44" s="123">
        <f t="shared" si="17"/>
        <v>73.857081813922989</v>
      </c>
      <c r="K44" s="123">
        <f t="shared" si="17"/>
        <v>139.04869297644768</v>
      </c>
      <c r="L44" s="123">
        <f t="shared" si="17"/>
        <v>142.55915202881101</v>
      </c>
      <c r="M44" s="123">
        <f t="shared" si="17"/>
        <v>80.699990779627896</v>
      </c>
      <c r="N44" s="123">
        <f t="shared" si="17"/>
        <v>90.453141233952223</v>
      </c>
      <c r="O44" s="123">
        <f t="shared" si="17"/>
        <v>100.80166286622661</v>
      </c>
      <c r="P44" s="123">
        <f t="shared" si="17"/>
        <v>122.7091430778429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2786</v>
      </c>
    </row>
    <row r="45" spans="1:105" ht="12" customHeight="1" x14ac:dyDescent="0.25">
      <c r="A45" s="97" t="s">
        <v>216</v>
      </c>
      <c r="B45" s="99">
        <v>106.66762905149271</v>
      </c>
      <c r="C45" s="99">
        <v>89.523033761575107</v>
      </c>
      <c r="D45" s="99">
        <v>99.480172857869476</v>
      </c>
      <c r="E45" s="99">
        <v>114.27981322026685</v>
      </c>
      <c r="F45" s="99">
        <v>127.81656146783475</v>
      </c>
      <c r="G45" s="99">
        <v>59.298062533706918</v>
      </c>
      <c r="H45" s="99">
        <v>130.64213304476746</v>
      </c>
      <c r="I45" s="99">
        <v>69.084034329670985</v>
      </c>
      <c r="J45" s="99">
        <v>73.25470056314073</v>
      </c>
      <c r="K45" s="99">
        <v>137.86773298404515</v>
      </c>
      <c r="L45" s="99">
        <v>141.29263083127481</v>
      </c>
      <c r="M45" s="99">
        <v>79.953748729527462</v>
      </c>
      <c r="N45" s="99">
        <v>89.583521997754218</v>
      </c>
      <c r="O45" s="99">
        <v>99.749757965229563</v>
      </c>
      <c r="P45" s="99">
        <v>121.44546437846681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2787</v>
      </c>
    </row>
    <row r="46" spans="1:105" ht="12" customHeight="1" x14ac:dyDescent="0.25">
      <c r="A46" s="97" t="s">
        <v>53</v>
      </c>
      <c r="B46" s="99">
        <v>0.97597010162219977</v>
      </c>
      <c r="C46" s="99">
        <v>0.80063747629246629</v>
      </c>
      <c r="D46" s="99">
        <v>0.88457661636741924</v>
      </c>
      <c r="E46" s="99">
        <v>1.0025741998708579</v>
      </c>
      <c r="F46" s="99">
        <v>1.1068866322062014</v>
      </c>
      <c r="G46" s="99">
        <v>0.50425649659663419</v>
      </c>
      <c r="H46" s="99">
        <v>1.1005551962588784</v>
      </c>
      <c r="I46" s="99">
        <v>0.57060167084599811</v>
      </c>
      <c r="J46" s="99">
        <v>0.60238125078225457</v>
      </c>
      <c r="K46" s="99">
        <v>1.1809599924025247</v>
      </c>
      <c r="L46" s="99">
        <v>1.2665211975362038</v>
      </c>
      <c r="M46" s="99">
        <v>0.74624205010043154</v>
      </c>
      <c r="N46" s="99">
        <v>0.8696192361979993</v>
      </c>
      <c r="O46" s="99">
        <v>1.0519049009970454</v>
      </c>
      <c r="P46" s="99">
        <v>1.2636786993760916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6.377758046275761E-2</v>
      </c>
      <c r="C47" s="123">
        <f t="shared" si="20"/>
        <v>7.3046429452744505E-2</v>
      </c>
      <c r="D47" s="123">
        <f t="shared" si="20"/>
        <v>4.987172335417564E-2</v>
      </c>
      <c r="E47" s="123">
        <f t="shared" si="20"/>
        <v>6.2540377476538012E-2</v>
      </c>
      <c r="F47" s="123">
        <f t="shared" si="20"/>
        <v>3.0891239660738017E-2</v>
      </c>
      <c r="G47" s="123">
        <f t="shared" si="20"/>
        <v>3.3566884525462803E-2</v>
      </c>
      <c r="H47" s="123">
        <f t="shared" si="20"/>
        <v>3.6726746531826719E-2</v>
      </c>
      <c r="I47" s="123">
        <f t="shared" si="20"/>
        <v>5.8106693178014826E-2</v>
      </c>
      <c r="J47" s="123">
        <f t="shared" si="20"/>
        <v>3.1185478810891374E-2</v>
      </c>
      <c r="K47" s="123">
        <f t="shared" si="20"/>
        <v>6.253585424592896E-2</v>
      </c>
      <c r="L47" s="123">
        <f t="shared" si="20"/>
        <v>0.21831922337552626</v>
      </c>
      <c r="M47" s="123">
        <f t="shared" si="20"/>
        <v>0.21692289291898942</v>
      </c>
      <c r="N47" s="123">
        <f t="shared" si="20"/>
        <v>0.77517370507284744</v>
      </c>
      <c r="O47" s="123">
        <f t="shared" si="20"/>
        <v>0.39490568972917606</v>
      </c>
      <c r="P47" s="123">
        <f t="shared" si="20"/>
        <v>0.37845737301854054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6.377758046275761E-2</v>
      </c>
      <c r="C48" s="99">
        <f>RES_hhdet_fech!C48/RES_summary!C$19</f>
        <v>7.3046429452744505E-2</v>
      </c>
      <c r="D48" s="99">
        <f>RES_hhdet_fech!D48/RES_summary!D$19</f>
        <v>4.987172335417564E-2</v>
      </c>
      <c r="E48" s="99">
        <f>RES_hhdet_fech!E48/RES_summary!E$19</f>
        <v>6.2540377476538012E-2</v>
      </c>
      <c r="F48" s="99">
        <f>RES_hhdet_fech!F48/RES_summary!F$19</f>
        <v>3.0891239660738017E-2</v>
      </c>
      <c r="G48" s="99">
        <f>RES_hhdet_fech!G48/RES_summary!G$19</f>
        <v>3.3566884525462803E-2</v>
      </c>
      <c r="H48" s="99">
        <f>RES_hhdet_fech!H48/RES_summary!H$19</f>
        <v>3.6726746531826719E-2</v>
      </c>
      <c r="I48" s="99">
        <f>RES_hhdet_fech!I48/RES_summary!I$19</f>
        <v>5.8106693178014826E-2</v>
      </c>
      <c r="J48" s="99">
        <f>RES_hhdet_fech!J48/RES_summary!J$19</f>
        <v>3.1185478810891374E-2</v>
      </c>
      <c r="K48" s="99">
        <f>RES_hhdet_fech!K48/RES_summary!K$19</f>
        <v>6.253585424592896E-2</v>
      </c>
      <c r="L48" s="99">
        <f>RES_hhdet_fech!L48/RES_summary!L$19</f>
        <v>0.21831922337552626</v>
      </c>
      <c r="M48" s="99">
        <f>RES_hhdet_fech!M48/RES_summary!M$19</f>
        <v>0.21692289291898942</v>
      </c>
      <c r="N48" s="99">
        <f>RES_hhdet_fech!N48/RES_summary!N$19</f>
        <v>0.77517370507284744</v>
      </c>
      <c r="O48" s="99">
        <f>RES_hhdet_fech!O48/RES_summary!O$19</f>
        <v>0.39490568972917606</v>
      </c>
      <c r="P48" s="99">
        <f>RES_hhdet_fech!P48/RES_summary!P$19</f>
        <v>0.37845737301854054</v>
      </c>
      <c r="Q48" s="99">
        <f>RES_hhdet_fech!Q48/RES_summary!Q$19</f>
        <v>0</v>
      </c>
      <c r="R48" s="99">
        <f>RES_hhdet_fech!R48/RES_summary!R$19</f>
        <v>0</v>
      </c>
      <c r="S48" s="99">
        <f>RES_hhdet_fech!S48/RES_summary!S$19</f>
        <v>0</v>
      </c>
      <c r="T48" s="99">
        <f>RES_hhdet_fech!T48/RES_summary!T$19</f>
        <v>0</v>
      </c>
      <c r="U48" s="99">
        <f>RES_hhdet_fech!U48/RES_summary!U$19</f>
        <v>0</v>
      </c>
      <c r="V48" s="99">
        <f>RES_hhdet_fech!V48/RES_summary!V$19</f>
        <v>0</v>
      </c>
      <c r="W48" s="99">
        <f>RES_hhdet_fech!W48/RES_summary!W$19</f>
        <v>0</v>
      </c>
      <c r="DA48" s="63" t="s">
        <v>2790</v>
      </c>
    </row>
    <row r="49" spans="1:105" ht="12" customHeight="1" x14ac:dyDescent="0.25">
      <c r="A49" s="121" t="s">
        <v>55</v>
      </c>
      <c r="B49" s="123">
        <v>16.943564638051438</v>
      </c>
      <c r="C49" s="123">
        <v>15.871805493718036</v>
      </c>
      <c r="D49" s="123">
        <v>17.933108285753423</v>
      </c>
      <c r="E49" s="123">
        <v>17.418032742333679</v>
      </c>
      <c r="F49" s="123">
        <v>16.903519240851516</v>
      </c>
      <c r="G49" s="123">
        <v>17.855717687352762</v>
      </c>
      <c r="H49" s="123">
        <v>18.13735931718934</v>
      </c>
      <c r="I49" s="123">
        <v>17.752875733981391</v>
      </c>
      <c r="J49" s="123">
        <v>19.889795390438639</v>
      </c>
      <c r="K49" s="123">
        <v>20.590728143119698</v>
      </c>
      <c r="L49" s="123">
        <v>21.040285887221945</v>
      </c>
      <c r="M49" s="123">
        <v>21.909803715313469</v>
      </c>
      <c r="N49" s="123">
        <v>19.976613168464542</v>
      </c>
      <c r="O49" s="123">
        <v>19.03232272634855</v>
      </c>
      <c r="P49" s="123">
        <v>19.159026313924123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16.943564638051438</v>
      </c>
      <c r="C54" s="102">
        <v>15.871805493718036</v>
      </c>
      <c r="D54" s="102">
        <v>17.933108285753423</v>
      </c>
      <c r="E54" s="102">
        <v>17.418032742333679</v>
      </c>
      <c r="F54" s="102">
        <v>16.903519240851516</v>
      </c>
      <c r="G54" s="102">
        <v>17.855717687352762</v>
      </c>
      <c r="H54" s="102">
        <v>18.13735931718934</v>
      </c>
      <c r="I54" s="102">
        <v>17.752875733981391</v>
      </c>
      <c r="J54" s="102">
        <v>19.889795390438639</v>
      </c>
      <c r="K54" s="102">
        <v>20.590728143119698</v>
      </c>
      <c r="L54" s="102">
        <v>21.468502369932875</v>
      </c>
      <c r="M54" s="102">
        <v>22.460748159771999</v>
      </c>
      <c r="N54" s="102">
        <v>20.567104069800155</v>
      </c>
      <c r="O54" s="102">
        <v>19.682021229214403</v>
      </c>
      <c r="P54" s="102">
        <v>19.801255301751763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15.502369656825328</v>
      </c>
      <c r="M55" s="105">
        <v>16.198035039712352</v>
      </c>
      <c r="N55" s="105">
        <v>14.775130474732242</v>
      </c>
      <c r="O55" s="105">
        <v>14.394933922729546</v>
      </c>
      <c r="P55" s="105">
        <v>14.556385234492684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7.3201040858014332</v>
      </c>
      <c r="M56" s="99">
        <v>7.4571890788000514</v>
      </c>
      <c r="N56" s="99">
        <v>6.4327302207892156</v>
      </c>
      <c r="O56" s="99">
        <v>6.4642402037258577</v>
      </c>
      <c r="P56" s="99">
        <v>6.6824100531372261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8.1822655710238958</v>
      </c>
      <c r="M57" s="99">
        <v>8.740845960912301</v>
      </c>
      <c r="N57" s="99">
        <v>8.342400253943028</v>
      </c>
      <c r="O57" s="99">
        <v>7.9306937190036857</v>
      </c>
      <c r="P57" s="99">
        <v>7.8739751813554566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8.4272297435236752</v>
      </c>
      <c r="C58" s="123">
        <v>8.62260041445405</v>
      </c>
      <c r="D58" s="123">
        <v>8.5162797072655696</v>
      </c>
      <c r="E58" s="123">
        <v>8.8219422884498169</v>
      </c>
      <c r="F58" s="123">
        <v>9.3044772496189498</v>
      </c>
      <c r="G58" s="123">
        <v>9.4008359250984359</v>
      </c>
      <c r="H58" s="123">
        <v>9.5905300892989356</v>
      </c>
      <c r="I58" s="123">
        <v>9.7325958910850598</v>
      </c>
      <c r="J58" s="123">
        <v>9.8460214107228055</v>
      </c>
      <c r="K58" s="123">
        <v>10.077020383433604</v>
      </c>
      <c r="L58" s="123">
        <v>9.8385865544844755</v>
      </c>
      <c r="M58" s="123">
        <v>10.670609240191848</v>
      </c>
      <c r="N58" s="123">
        <v>9.8578963479170412</v>
      </c>
      <c r="O58" s="123">
        <v>9.4525240410569253</v>
      </c>
      <c r="P58" s="123">
        <v>9.2617154770958638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2800</v>
      </c>
    </row>
    <row r="59" spans="1:105" ht="12" customHeight="1" x14ac:dyDescent="0.25">
      <c r="A59" s="97" t="s">
        <v>50</v>
      </c>
      <c r="B59" s="99">
        <v>9.9856133463746453</v>
      </c>
      <c r="C59" s="99">
        <v>10.701193515692143</v>
      </c>
      <c r="D59" s="99">
        <v>10.30956529068537</v>
      </c>
      <c r="E59" s="99">
        <v>11.889357153842763</v>
      </c>
      <c r="F59" s="99">
        <v>12.271580360315147</v>
      </c>
      <c r="G59" s="99">
        <v>12.097007060460344</v>
      </c>
      <c r="H59" s="99">
        <v>12.784851673042704</v>
      </c>
      <c r="I59" s="99">
        <v>12.095203746863273</v>
      </c>
      <c r="J59" s="99">
        <v>11.247584218119899</v>
      </c>
      <c r="K59" s="99">
        <v>12.582460284890979</v>
      </c>
      <c r="L59" s="99">
        <v>10.991621273926219</v>
      </c>
      <c r="M59" s="99">
        <v>13.770115292109672</v>
      </c>
      <c r="N59" s="99">
        <v>12.398789955197127</v>
      </c>
      <c r="O59" s="99">
        <v>11.730433873357159</v>
      </c>
      <c r="P59" s="99">
        <v>10.827522783750991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2801</v>
      </c>
    </row>
    <row r="60" spans="1:105" ht="12" customHeight="1" x14ac:dyDescent="0.25">
      <c r="A60" s="109" t="s">
        <v>120</v>
      </c>
      <c r="B60" s="110">
        <v>8.3154552483110802</v>
      </c>
      <c r="C60" s="110">
        <v>8.4648069547194389</v>
      </c>
      <c r="D60" s="110">
        <v>8.3460155705884187</v>
      </c>
      <c r="E60" s="110">
        <v>8.486342459096571</v>
      </c>
      <c r="F60" s="110">
        <v>8.9338110510920501</v>
      </c>
      <c r="G60" s="110">
        <v>9.0169665722120307</v>
      </c>
      <c r="H60" s="110">
        <v>9.0893997542168989</v>
      </c>
      <c r="I60" s="110">
        <v>9.3651054569198582</v>
      </c>
      <c r="J60" s="110">
        <v>9.6350095775964615</v>
      </c>
      <c r="K60" s="110">
        <v>9.7008319344040785</v>
      </c>
      <c r="L60" s="110">
        <v>9.6691253911725816</v>
      </c>
      <c r="M60" s="110">
        <v>10.204531429068702</v>
      </c>
      <c r="N60" s="110">
        <v>9.4732581879952296</v>
      </c>
      <c r="O60" s="110">
        <v>9.0842094141300116</v>
      </c>
      <c r="P60" s="110">
        <v>9.0087667989355964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62.18569987100571</v>
      </c>
      <c r="C62" s="118">
        <f t="shared" si="21"/>
        <v>109.56578025415374</v>
      </c>
      <c r="D62" s="118">
        <f t="shared" si="21"/>
        <v>77.275818217949592</v>
      </c>
      <c r="E62" s="118">
        <f t="shared" si="21"/>
        <v>82.964448966698782</v>
      </c>
      <c r="F62" s="118">
        <f t="shared" si="21"/>
        <v>76.566289879889723</v>
      </c>
      <c r="G62" s="118">
        <f t="shared" si="21"/>
        <v>96.883813494693882</v>
      </c>
      <c r="H62" s="118">
        <f t="shared" si="21"/>
        <v>107.31392735586361</v>
      </c>
      <c r="I62" s="118">
        <f t="shared" si="21"/>
        <v>104.22835690764327</v>
      </c>
      <c r="J62" s="118">
        <f t="shared" si="21"/>
        <v>103.74038972945121</v>
      </c>
      <c r="K62" s="118">
        <f t="shared" si="21"/>
        <v>116.64515821092499</v>
      </c>
      <c r="L62" s="118">
        <f t="shared" si="21"/>
        <v>112.68352926146837</v>
      </c>
      <c r="M62" s="118">
        <f t="shared" si="21"/>
        <v>126.25745917250636</v>
      </c>
      <c r="N62" s="118">
        <f t="shared" si="21"/>
        <v>122.74033577568956</v>
      </c>
      <c r="O62" s="118">
        <f t="shared" si="21"/>
        <v>104.46126919194472</v>
      </c>
      <c r="P62" s="118">
        <f t="shared" si="21"/>
        <v>98.548633669557773</v>
      </c>
      <c r="Q62" s="118">
        <f t="shared" si="21"/>
        <v>99.234978711272731</v>
      </c>
      <c r="R62" s="118">
        <f t="shared" ref="R62:V62" si="22">R63+R66+R68+R77</f>
        <v>97.964129568559969</v>
      </c>
      <c r="S62" s="118">
        <f t="shared" si="22"/>
        <v>98.547074441742879</v>
      </c>
      <c r="T62" s="118">
        <f t="shared" si="22"/>
        <v>97.253646633094363</v>
      </c>
      <c r="U62" s="118">
        <f t="shared" si="22"/>
        <v>89.184145669340509</v>
      </c>
      <c r="V62" s="118">
        <f t="shared" si="22"/>
        <v>96.819310280916909</v>
      </c>
      <c r="W62" s="118">
        <f t="shared" ref="W62" si="23">W63+W66+W68+W77</f>
        <v>103.0162267437278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39.952313671116187</v>
      </c>
      <c r="C63" s="123">
        <f t="shared" si="24"/>
        <v>81.003501512034944</v>
      </c>
      <c r="D63" s="123">
        <f t="shared" si="24"/>
        <v>54.392773130374145</v>
      </c>
      <c r="E63" s="123">
        <f t="shared" si="24"/>
        <v>59.868964324595645</v>
      </c>
      <c r="F63" s="123">
        <f t="shared" si="24"/>
        <v>53.291024500796716</v>
      </c>
      <c r="G63" s="123">
        <f t="shared" si="24"/>
        <v>69.25711768712614</v>
      </c>
      <c r="H63" s="123">
        <f t="shared" si="24"/>
        <v>78.050343695036858</v>
      </c>
      <c r="I63" s="123">
        <f t="shared" si="24"/>
        <v>73.882860747130792</v>
      </c>
      <c r="J63" s="123">
        <f t="shared" si="24"/>
        <v>72.225895300902067</v>
      </c>
      <c r="K63" s="123">
        <f t="shared" si="24"/>
        <v>81.686636343647308</v>
      </c>
      <c r="L63" s="123">
        <f t="shared" si="24"/>
        <v>79.523405379096289</v>
      </c>
      <c r="M63" s="123">
        <f t="shared" si="24"/>
        <v>91.043911262445633</v>
      </c>
      <c r="N63" s="123">
        <f t="shared" si="24"/>
        <v>88.750558940457694</v>
      </c>
      <c r="O63" s="123">
        <f t="shared" si="24"/>
        <v>74.633854569694677</v>
      </c>
      <c r="P63" s="123">
        <f t="shared" si="24"/>
        <v>70.278172038281696</v>
      </c>
      <c r="Q63" s="123">
        <f t="shared" si="24"/>
        <v>68.091688346295385</v>
      </c>
      <c r="R63" s="123">
        <f t="shared" ref="R63:V63" si="25">SUM(R64:R65)</f>
        <v>67.337386402047315</v>
      </c>
      <c r="S63" s="123">
        <f t="shared" si="25"/>
        <v>68.898883437347976</v>
      </c>
      <c r="T63" s="123">
        <f t="shared" si="25"/>
        <v>67.132621654735303</v>
      </c>
      <c r="U63" s="123">
        <f t="shared" si="25"/>
        <v>60.006051226541537</v>
      </c>
      <c r="V63" s="123">
        <f t="shared" si="25"/>
        <v>66.773204603949893</v>
      </c>
      <c r="W63" s="123">
        <f t="shared" ref="W63" si="26">SUM(W64:W65)</f>
        <v>71.49289098135057</v>
      </c>
      <c r="DA63" s="130" t="s">
        <v>2804</v>
      </c>
    </row>
    <row r="64" spans="1:105" ht="12" customHeight="1" x14ac:dyDescent="0.25">
      <c r="A64" s="97" t="s">
        <v>217</v>
      </c>
      <c r="B64" s="99">
        <v>39.546512695513911</v>
      </c>
      <c r="C64" s="99">
        <v>80.126283655003618</v>
      </c>
      <c r="D64" s="99">
        <v>53.770219069402948</v>
      </c>
      <c r="E64" s="99">
        <v>59.170882530717684</v>
      </c>
      <c r="F64" s="99">
        <v>52.664835722693539</v>
      </c>
      <c r="G64" s="99">
        <v>68.445221897376982</v>
      </c>
      <c r="H64" s="99">
        <v>77.133256220159808</v>
      </c>
      <c r="I64" s="99">
        <v>73.022987519606119</v>
      </c>
      <c r="J64" s="99">
        <v>71.382977694567657</v>
      </c>
      <c r="K64" s="99">
        <v>80.738266061408041</v>
      </c>
      <c r="L64" s="99">
        <v>78.600082117398784</v>
      </c>
      <c r="M64" s="99">
        <v>89.989007071734136</v>
      </c>
      <c r="N64" s="99">
        <v>87.750633575523551</v>
      </c>
      <c r="O64" s="99">
        <v>73.787740279535058</v>
      </c>
      <c r="P64" s="99">
        <v>69.482232836430313</v>
      </c>
      <c r="Q64" s="99">
        <v>67.306358002546077</v>
      </c>
      <c r="R64" s="99">
        <v>66.545739131084304</v>
      </c>
      <c r="S64" s="99">
        <v>68.065306670478464</v>
      </c>
      <c r="T64" s="99">
        <v>66.304110210001809</v>
      </c>
      <c r="U64" s="99">
        <v>59.251702383864767</v>
      </c>
      <c r="V64" s="99">
        <v>65.912590273365709</v>
      </c>
      <c r="W64" s="99">
        <v>70.551313660271461</v>
      </c>
      <c r="DA64" s="63" t="s">
        <v>2805</v>
      </c>
    </row>
    <row r="65" spans="1:105" ht="12" customHeight="1" x14ac:dyDescent="0.25">
      <c r="A65" s="97" t="s">
        <v>53</v>
      </c>
      <c r="B65" s="99">
        <v>0.40580097560227302</v>
      </c>
      <c r="C65" s="99">
        <v>0.87721785703132937</v>
      </c>
      <c r="D65" s="99">
        <v>0.62255406097119803</v>
      </c>
      <c r="E65" s="99">
        <v>0.69808179387796321</v>
      </c>
      <c r="F65" s="99">
        <v>0.6261887781031753</v>
      </c>
      <c r="G65" s="99">
        <v>0.81189578974916021</v>
      </c>
      <c r="H65" s="99">
        <v>0.91708747487704334</v>
      </c>
      <c r="I65" s="99">
        <v>0.85987322752467854</v>
      </c>
      <c r="J65" s="99">
        <v>0.84291760633441071</v>
      </c>
      <c r="K65" s="99">
        <v>0.94837028223926423</v>
      </c>
      <c r="L65" s="99">
        <v>0.92332326169750056</v>
      </c>
      <c r="M65" s="99">
        <v>1.0549041907115038</v>
      </c>
      <c r="N65" s="99">
        <v>0.99992536493414408</v>
      </c>
      <c r="O65" s="99">
        <v>0.84611429015962192</v>
      </c>
      <c r="P65" s="99">
        <v>0.79593920185138922</v>
      </c>
      <c r="Q65" s="99">
        <v>0.78533034374931265</v>
      </c>
      <c r="R65" s="99">
        <v>0.79164727096301513</v>
      </c>
      <c r="S65" s="99">
        <v>0.83357676686951643</v>
      </c>
      <c r="T65" s="99">
        <v>0.82851144473349514</v>
      </c>
      <c r="U65" s="99">
        <v>0.75434884267676749</v>
      </c>
      <c r="V65" s="99">
        <v>0.86061433058418102</v>
      </c>
      <c r="W65" s="99">
        <v>0.94157732107911196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6.4016706983595226E-2</v>
      </c>
      <c r="C66" s="123">
        <f t="shared" si="27"/>
        <v>0.11397563251498137</v>
      </c>
      <c r="D66" s="123">
        <f t="shared" si="27"/>
        <v>0.11981649996257375</v>
      </c>
      <c r="E66" s="123">
        <f t="shared" si="27"/>
        <v>0.18341329970928943</v>
      </c>
      <c r="F66" s="123">
        <f t="shared" si="27"/>
        <v>0.11182889029657826</v>
      </c>
      <c r="G66" s="123">
        <f t="shared" si="27"/>
        <v>0.12692094949475347</v>
      </c>
      <c r="H66" s="123">
        <f t="shared" si="27"/>
        <v>0.2042837237712003</v>
      </c>
      <c r="I66" s="123">
        <f t="shared" si="27"/>
        <v>0.44145578551658055</v>
      </c>
      <c r="J66" s="123">
        <f t="shared" si="27"/>
        <v>0.33736422765459945</v>
      </c>
      <c r="K66" s="123">
        <f t="shared" si="27"/>
        <v>0.33476446907409585</v>
      </c>
      <c r="L66" s="123">
        <f t="shared" si="27"/>
        <v>0.48705771073021309</v>
      </c>
      <c r="M66" s="123">
        <f t="shared" si="27"/>
        <v>0.33570250839937077</v>
      </c>
      <c r="N66" s="123">
        <f t="shared" si="27"/>
        <v>0.87273989726287815</v>
      </c>
      <c r="O66" s="123">
        <f t="shared" si="27"/>
        <v>0.33685084610103999</v>
      </c>
      <c r="P66" s="123">
        <f t="shared" si="27"/>
        <v>0.27948005942176779</v>
      </c>
      <c r="Q66" s="123">
        <f t="shared" si="27"/>
        <v>0.4519323780322943</v>
      </c>
      <c r="R66" s="123">
        <f t="shared" si="27"/>
        <v>0.46296031477137323</v>
      </c>
      <c r="S66" s="123">
        <f t="shared" si="27"/>
        <v>0.50882266665026987</v>
      </c>
      <c r="T66" s="123">
        <f t="shared" si="27"/>
        <v>0.44791295174149481</v>
      </c>
      <c r="U66" s="123">
        <f t="shared" si="27"/>
        <v>0.50959981457548198</v>
      </c>
      <c r="V66" s="123">
        <f t="shared" si="27"/>
        <v>0.54964823332243939</v>
      </c>
      <c r="W66" s="123">
        <f t="shared" si="27"/>
        <v>0.57573923919803804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6.4016706983595226E-2</v>
      </c>
      <c r="C67" s="99">
        <f>RES_hhdet_fech!C67/RES_summary!C$19</f>
        <v>0.11397563251498137</v>
      </c>
      <c r="D67" s="99">
        <f>RES_hhdet_fech!D67/RES_summary!D$19</f>
        <v>0.11981649996257375</v>
      </c>
      <c r="E67" s="99">
        <f>RES_hhdet_fech!E67/RES_summary!E$19</f>
        <v>0.18341329970928943</v>
      </c>
      <c r="F67" s="99">
        <f>RES_hhdet_fech!F67/RES_summary!F$19</f>
        <v>0.11182889029657826</v>
      </c>
      <c r="G67" s="99">
        <f>RES_hhdet_fech!G67/RES_summary!G$19</f>
        <v>0.12692094949475347</v>
      </c>
      <c r="H67" s="99">
        <f>RES_hhdet_fech!H67/RES_summary!H$19</f>
        <v>0.2042837237712003</v>
      </c>
      <c r="I67" s="99">
        <f>RES_hhdet_fech!I67/RES_summary!I$19</f>
        <v>0.44145578551658055</v>
      </c>
      <c r="J67" s="99">
        <f>RES_hhdet_fech!J67/RES_summary!J$19</f>
        <v>0.33736422765459945</v>
      </c>
      <c r="K67" s="99">
        <f>RES_hhdet_fech!K67/RES_summary!K$19</f>
        <v>0.33476446907409585</v>
      </c>
      <c r="L67" s="99">
        <f>RES_hhdet_fech!L67/RES_summary!L$19</f>
        <v>0.48705771073021309</v>
      </c>
      <c r="M67" s="99">
        <f>RES_hhdet_fech!M67/RES_summary!M$19</f>
        <v>0.33570250839937077</v>
      </c>
      <c r="N67" s="99">
        <f>RES_hhdet_fech!N67/RES_summary!N$19</f>
        <v>0.87273989726287815</v>
      </c>
      <c r="O67" s="99">
        <f>RES_hhdet_fech!O67/RES_summary!O$19</f>
        <v>0.33685084610103999</v>
      </c>
      <c r="P67" s="99">
        <f>RES_hhdet_fech!P67/RES_summary!P$19</f>
        <v>0.27948005942176779</v>
      </c>
      <c r="Q67" s="99">
        <f>RES_hhdet_fech!Q67/RES_summary!Q$19</f>
        <v>0.4519323780322943</v>
      </c>
      <c r="R67" s="99">
        <f>RES_hhdet_fech!R67/RES_summary!R$19</f>
        <v>0.46296031477137323</v>
      </c>
      <c r="S67" s="99">
        <f>RES_hhdet_fech!S67/RES_summary!S$19</f>
        <v>0.50882266665026987</v>
      </c>
      <c r="T67" s="99">
        <f>RES_hhdet_fech!T67/RES_summary!T$19</f>
        <v>0.44791295174149481</v>
      </c>
      <c r="U67" s="99">
        <f>RES_hhdet_fech!U67/RES_summary!U$19</f>
        <v>0.50959981457548198</v>
      </c>
      <c r="V67" s="99">
        <f>RES_hhdet_fech!V67/RES_summary!V$19</f>
        <v>0.54964823332243939</v>
      </c>
      <c r="W67" s="99">
        <f>RES_hhdet_fech!W67/RES_summary!W$19</f>
        <v>0.57573923919803804</v>
      </c>
      <c r="DA67" s="63" t="s">
        <v>2808</v>
      </c>
    </row>
    <row r="68" spans="1:105" ht="12" customHeight="1" x14ac:dyDescent="0.25">
      <c r="A68" s="121" t="s">
        <v>55</v>
      </c>
      <c r="B68" s="123">
        <v>15.653054564028634</v>
      </c>
      <c r="C68" s="123">
        <v>18.580687927985597</v>
      </c>
      <c r="D68" s="123">
        <v>15.022614083479185</v>
      </c>
      <c r="E68" s="123">
        <v>14.879049083954076</v>
      </c>
      <c r="F68" s="123">
        <v>14.675990904647056</v>
      </c>
      <c r="G68" s="123">
        <v>17.646198449540933</v>
      </c>
      <c r="H68" s="123">
        <v>18.552685450148761</v>
      </c>
      <c r="I68" s="123">
        <v>18.777044424616719</v>
      </c>
      <c r="J68" s="123">
        <v>20.169753209839126</v>
      </c>
      <c r="K68" s="123">
        <v>22.635775319266845</v>
      </c>
      <c r="L68" s="123">
        <v>21.695677125749771</v>
      </c>
      <c r="M68" s="123">
        <v>22.983379410636068</v>
      </c>
      <c r="N68" s="123">
        <v>21.758147043420582</v>
      </c>
      <c r="O68" s="123">
        <v>19.201590385906702</v>
      </c>
      <c r="P68" s="123">
        <v>17.784330133371149</v>
      </c>
      <c r="Q68" s="123">
        <v>19.995775432592307</v>
      </c>
      <c r="R68" s="123">
        <v>19.286914865757254</v>
      </c>
      <c r="S68" s="123">
        <v>18.389646142608406</v>
      </c>
      <c r="T68" s="123">
        <v>18.874614136657385</v>
      </c>
      <c r="U68" s="123">
        <v>18.183333452768697</v>
      </c>
      <c r="V68" s="123">
        <v>18.683850459512627</v>
      </c>
      <c r="W68" s="123">
        <v>19.6676007095597</v>
      </c>
      <c r="DA68" s="130" t="s">
        <v>2809</v>
      </c>
    </row>
    <row r="69" spans="1:105" ht="12" customHeight="1" x14ac:dyDescent="0.25">
      <c r="A69" s="97" t="s">
        <v>134</v>
      </c>
      <c r="B69" s="99">
        <v>13.255573626510705</v>
      </c>
      <c r="C69" s="99">
        <v>21.205604971019625</v>
      </c>
      <c r="D69" s="99">
        <v>12.526326473198729</v>
      </c>
      <c r="E69" s="99">
        <v>12.793845826308571</v>
      </c>
      <c r="F69" s="99">
        <v>12.842623097763193</v>
      </c>
      <c r="G69" s="99">
        <v>17.910899717990901</v>
      </c>
      <c r="H69" s="99">
        <v>19.249582154177702</v>
      </c>
      <c r="I69" s="99">
        <v>19.991150808395702</v>
      </c>
      <c r="J69" s="99">
        <v>20.656766590743338</v>
      </c>
      <c r="K69" s="99">
        <v>24.885884023827934</v>
      </c>
      <c r="L69" s="99">
        <v>22.226143730810577</v>
      </c>
      <c r="M69" s="99">
        <v>23.827932427179736</v>
      </c>
      <c r="N69" s="99">
        <v>23.185956036408893</v>
      </c>
      <c r="O69" s="99">
        <v>18.910313548764684</v>
      </c>
      <c r="P69" s="99">
        <v>16.60411125071299</v>
      </c>
      <c r="Q69" s="99">
        <v>21.017354145915245</v>
      </c>
      <c r="R69" s="99">
        <v>19.887865107102769</v>
      </c>
      <c r="S69" s="99">
        <v>18.189961761322277</v>
      </c>
      <c r="T69" s="99">
        <v>19.140489407850147</v>
      </c>
      <c r="U69" s="99">
        <v>18.308819523769042</v>
      </c>
      <c r="V69" s="99">
        <v>18.676676913128194</v>
      </c>
      <c r="W69" s="99">
        <v>19.683459186170932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15.278552833118217</v>
      </c>
      <c r="M70" s="99">
        <v>16.298132146146685</v>
      </c>
      <c r="N70" s="99">
        <v>15.670608098359978</v>
      </c>
      <c r="O70" s="99">
        <v>13.011121859741612</v>
      </c>
      <c r="P70" s="99">
        <v>11.774055445743032</v>
      </c>
      <c r="Q70" s="99">
        <v>14.970064521025167</v>
      </c>
      <c r="R70" s="99">
        <v>14.787925500911239</v>
      </c>
      <c r="S70" s="99">
        <v>14.080653212851768</v>
      </c>
      <c r="T70" s="99">
        <v>14.929037564761535</v>
      </c>
      <c r="U70" s="99">
        <v>14.4661957978286</v>
      </c>
      <c r="V70" s="99">
        <v>15.094501717289713</v>
      </c>
      <c r="W70" s="99">
        <v>16.111373737768915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7.2905231151530678</v>
      </c>
      <c r="M71" s="102">
        <v>7.5753401355975978</v>
      </c>
      <c r="N71" s="102">
        <v>6.8905150284750754</v>
      </c>
      <c r="O71" s="102">
        <v>5.912302227760553</v>
      </c>
      <c r="P71" s="102">
        <v>5.4388768585844307</v>
      </c>
      <c r="Q71" s="102">
        <v>6.2235729583665504</v>
      </c>
      <c r="R71" s="102">
        <v>6.4424355988288466</v>
      </c>
      <c r="S71" s="102">
        <v>6.4339512248401425</v>
      </c>
      <c r="T71" s="102">
        <v>6.3136811820218224</v>
      </c>
      <c r="U71" s="102">
        <v>5.9256004058063532</v>
      </c>
      <c r="V71" s="102">
        <v>6.1773730467188752</v>
      </c>
      <c r="W71" s="102">
        <v>6.5223989833635345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7.9880297179651532</v>
      </c>
      <c r="M72" s="105">
        <v>8.7227920105490888</v>
      </c>
      <c r="N72" s="105">
        <v>8.7800930698849058</v>
      </c>
      <c r="O72" s="105">
        <v>7.0988196319810601</v>
      </c>
      <c r="P72" s="105">
        <v>6.3351785871586026</v>
      </c>
      <c r="Q72" s="105">
        <v>8.746491562658619</v>
      </c>
      <c r="R72" s="105">
        <v>8.3454899020823916</v>
      </c>
      <c r="S72" s="105">
        <v>7.6467019880116229</v>
      </c>
      <c r="T72" s="105">
        <v>8.6153563827397139</v>
      </c>
      <c r="U72" s="105">
        <v>8.5405953920222473</v>
      </c>
      <c r="V72" s="105">
        <v>8.9171286705708397</v>
      </c>
      <c r="W72" s="105">
        <v>9.5889747544053776</v>
      </c>
      <c r="DA72" s="132" t="s">
        <v>2813</v>
      </c>
    </row>
    <row r="73" spans="1:105" ht="12" customHeight="1" x14ac:dyDescent="0.25">
      <c r="A73" s="106" t="s">
        <v>122</v>
      </c>
      <c r="B73" s="102">
        <v>16.943564638051441</v>
      </c>
      <c r="C73" s="102">
        <v>15.667989282226909</v>
      </c>
      <c r="D73" s="102">
        <v>17.461442388152165</v>
      </c>
      <c r="E73" s="102">
        <v>16.900938848816359</v>
      </c>
      <c r="F73" s="102">
        <v>16.443357470483104</v>
      </c>
      <c r="G73" s="102">
        <v>17.390887350729173</v>
      </c>
      <c r="H73" s="102">
        <v>17.880145594930436</v>
      </c>
      <c r="I73" s="102">
        <v>17.604923594295389</v>
      </c>
      <c r="J73" s="102">
        <v>19.700139514930751</v>
      </c>
      <c r="K73" s="102">
        <v>20.469574568598798</v>
      </c>
      <c r="L73" s="102">
        <v>21.40744022607749</v>
      </c>
      <c r="M73" s="102">
        <v>22.450110118318474</v>
      </c>
      <c r="N73" s="102">
        <v>20.667648901916756</v>
      </c>
      <c r="O73" s="102">
        <v>19.857713761768437</v>
      </c>
      <c r="P73" s="102">
        <v>19.603468602727705</v>
      </c>
      <c r="Q73" s="102">
        <v>18.79479249220681</v>
      </c>
      <c r="R73" s="102">
        <v>18.675986471114808</v>
      </c>
      <c r="S73" s="102">
        <v>19.161032827048697</v>
      </c>
      <c r="T73" s="102">
        <v>18.981790370801352</v>
      </c>
      <c r="U73" s="102">
        <v>18.475685985902249</v>
      </c>
      <c r="V73" s="102">
        <v>19.120588624808331</v>
      </c>
      <c r="W73" s="102">
        <v>20.065244390325066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15.538553461925456</v>
      </c>
      <c r="M74" s="105">
        <v>16.23235291537237</v>
      </c>
      <c r="N74" s="105">
        <v>14.80820824624657</v>
      </c>
      <c r="O74" s="105">
        <v>14.394840156482591</v>
      </c>
      <c r="P74" s="105">
        <v>14.402666702199802</v>
      </c>
      <c r="Q74" s="105">
        <v>13.819687173650152</v>
      </c>
      <c r="R74" s="105">
        <v>14.060853641181257</v>
      </c>
      <c r="S74" s="105">
        <v>14.704085816544055</v>
      </c>
      <c r="T74" s="105">
        <v>14.497563662370347</v>
      </c>
      <c r="U74" s="105">
        <v>14.275416467552521</v>
      </c>
      <c r="V74" s="105">
        <v>14.990682060405677</v>
      </c>
      <c r="W74" s="105">
        <v>15.907516490213693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7.3371898104626743</v>
      </c>
      <c r="M75" s="99">
        <v>7.4696800982996114</v>
      </c>
      <c r="N75" s="99">
        <v>6.4405419478099732</v>
      </c>
      <c r="O75" s="99">
        <v>6.4416277850291728</v>
      </c>
      <c r="P75" s="99">
        <v>6.5499935392840172</v>
      </c>
      <c r="Q75" s="99">
        <v>5.8424187195848933</v>
      </c>
      <c r="R75" s="99">
        <v>6.2054169165528039</v>
      </c>
      <c r="S75" s="99">
        <v>6.6964553835446274</v>
      </c>
      <c r="T75" s="99">
        <v>6.1150022405254489</v>
      </c>
      <c r="U75" s="99">
        <v>5.9027019918642996</v>
      </c>
      <c r="V75" s="99">
        <v>6.2225334467691109</v>
      </c>
      <c r="W75" s="99">
        <v>6.5998817538874119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8.2013636514627777</v>
      </c>
      <c r="M76" s="99">
        <v>8.7626728170727564</v>
      </c>
      <c r="N76" s="99">
        <v>8.3676662984365962</v>
      </c>
      <c r="O76" s="99">
        <v>7.9532123714534171</v>
      </c>
      <c r="P76" s="99">
        <v>7.8526731629157833</v>
      </c>
      <c r="Q76" s="99">
        <v>7.9772684540652596</v>
      </c>
      <c r="R76" s="99">
        <v>7.8554367246284524</v>
      </c>
      <c r="S76" s="99">
        <v>8.0076304329994308</v>
      </c>
      <c r="T76" s="99">
        <v>8.3825614218448994</v>
      </c>
      <c r="U76" s="99">
        <v>8.3727144756882215</v>
      </c>
      <c r="V76" s="99">
        <v>8.7681486136365656</v>
      </c>
      <c r="W76" s="99">
        <v>9.3076347363262819</v>
      </c>
      <c r="DA76" s="63" t="s">
        <v>2817</v>
      </c>
    </row>
    <row r="77" spans="1:105" ht="12" customHeight="1" x14ac:dyDescent="0.25">
      <c r="A77" s="121" t="s">
        <v>54</v>
      </c>
      <c r="B77" s="123">
        <v>6.5163149288772892</v>
      </c>
      <c r="C77" s="123">
        <v>9.8676151816182198</v>
      </c>
      <c r="D77" s="123">
        <v>7.7406145041336956</v>
      </c>
      <c r="E77" s="123">
        <v>8.0330222584397735</v>
      </c>
      <c r="F77" s="123">
        <v>8.4874455841493663</v>
      </c>
      <c r="G77" s="123">
        <v>9.8535764085320459</v>
      </c>
      <c r="H77" s="123">
        <v>10.506614486906795</v>
      </c>
      <c r="I77" s="123">
        <v>11.126995950379179</v>
      </c>
      <c r="J77" s="123">
        <v>11.007376991055414</v>
      </c>
      <c r="K77" s="123">
        <v>11.987982078936733</v>
      </c>
      <c r="L77" s="123">
        <v>10.977389045892091</v>
      </c>
      <c r="M77" s="123">
        <v>11.894465991025289</v>
      </c>
      <c r="N77" s="123">
        <v>11.358889894548414</v>
      </c>
      <c r="O77" s="123">
        <v>10.28897339024231</v>
      </c>
      <c r="P77" s="123">
        <v>10.206651438483171</v>
      </c>
      <c r="Q77" s="123">
        <v>10.695582554352736</v>
      </c>
      <c r="R77" s="123">
        <v>10.876867985984013</v>
      </c>
      <c r="S77" s="123">
        <v>10.749722195136213</v>
      </c>
      <c r="T77" s="123">
        <v>10.798497889960174</v>
      </c>
      <c r="U77" s="123">
        <v>10.485161175454786</v>
      </c>
      <c r="V77" s="123">
        <v>10.81260698413195</v>
      </c>
      <c r="W77" s="123">
        <v>11.279995813619477</v>
      </c>
      <c r="DA77" s="130" t="s">
        <v>2818</v>
      </c>
    </row>
    <row r="78" spans="1:105" ht="12" customHeight="1" x14ac:dyDescent="0.25">
      <c r="A78" s="97" t="s">
        <v>192</v>
      </c>
      <c r="B78" s="99">
        <v>4.6429243740382953</v>
      </c>
      <c r="C78" s="99">
        <v>11.343165773516189</v>
      </c>
      <c r="D78" s="99">
        <v>7.2817060075539795</v>
      </c>
      <c r="E78" s="99">
        <v>7.7352939707181454</v>
      </c>
      <c r="F78" s="99">
        <v>8.1915315293846565</v>
      </c>
      <c r="G78" s="99">
        <v>10.766317117424016</v>
      </c>
      <c r="H78" s="99">
        <v>11.901100227446271</v>
      </c>
      <c r="I78" s="99">
        <v>12.809760984770957</v>
      </c>
      <c r="J78" s="99">
        <v>12.328569135396506</v>
      </c>
      <c r="K78" s="99">
        <v>14.16549592720683</v>
      </c>
      <c r="L78" s="99">
        <v>12.206063222817788</v>
      </c>
      <c r="M78" s="99">
        <v>13.466858887776826</v>
      </c>
      <c r="N78" s="99">
        <v>13.097407532314685</v>
      </c>
      <c r="O78" s="99">
        <v>11.500238402769414</v>
      </c>
      <c r="P78" s="99">
        <v>11.678068891261619</v>
      </c>
      <c r="Q78" s="99">
        <v>12.401244313172006</v>
      </c>
      <c r="R78" s="99">
        <v>13.081605403249656</v>
      </c>
      <c r="S78" s="99">
        <v>12.569623021744663</v>
      </c>
      <c r="T78" s="99">
        <v>13.375422227071628</v>
      </c>
      <c r="U78" s="99">
        <v>13.003658225476093</v>
      </c>
      <c r="V78" s="99">
        <v>13.548642605409327</v>
      </c>
      <c r="W78" s="99">
        <v>14.370684408950247</v>
      </c>
      <c r="DA78" s="63" t="s">
        <v>2819</v>
      </c>
    </row>
    <row r="79" spans="1:105" ht="12" customHeight="1" x14ac:dyDescent="0.25">
      <c r="A79" s="109" t="s">
        <v>120</v>
      </c>
      <c r="B79" s="110">
        <v>8.3154552483110802</v>
      </c>
      <c r="C79" s="110">
        <v>8.3827404153638696</v>
      </c>
      <c r="D79" s="110">
        <v>8.222027459790219</v>
      </c>
      <c r="E79" s="110">
        <v>8.3470559734048901</v>
      </c>
      <c r="F79" s="110">
        <v>8.7998942532937932</v>
      </c>
      <c r="G79" s="110">
        <v>8.8890354972591332</v>
      </c>
      <c r="H79" s="110">
        <v>9.0315910835452797</v>
      </c>
      <c r="I79" s="110">
        <v>9.3453189241371817</v>
      </c>
      <c r="J79" s="110">
        <v>9.6103927579444601</v>
      </c>
      <c r="K79" s="110">
        <v>9.6902014879330221</v>
      </c>
      <c r="L79" s="110">
        <v>9.6728772858213912</v>
      </c>
      <c r="M79" s="110">
        <v>10.21418361774847</v>
      </c>
      <c r="N79" s="110">
        <v>9.4924033444970064</v>
      </c>
      <c r="O79" s="110">
        <v>9.097113533176973</v>
      </c>
      <c r="P79" s="110">
        <v>8.9535316794190525</v>
      </c>
      <c r="Q79" s="110">
        <v>9.5294786931649469</v>
      </c>
      <c r="R79" s="110">
        <v>9.5491113236649472</v>
      </c>
      <c r="S79" s="110">
        <v>9.7803791438109116</v>
      </c>
      <c r="T79" s="110">
        <v>9.4954422894818187</v>
      </c>
      <c r="U79" s="110">
        <v>9.2898734652099311</v>
      </c>
      <c r="V79" s="110">
        <v>9.6045511213877184</v>
      </c>
      <c r="W79" s="110">
        <v>10.059521784355679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125.3041473103812</v>
      </c>
      <c r="C81" s="118">
        <f t="shared" si="28"/>
        <v>115.40875167465271</v>
      </c>
      <c r="D81" s="118">
        <f t="shared" si="28"/>
        <v>125.87583248325473</v>
      </c>
      <c r="E81" s="118">
        <f t="shared" si="28"/>
        <v>122.13754763315814</v>
      </c>
      <c r="F81" s="118">
        <f t="shared" si="28"/>
        <v>121.52605013853906</v>
      </c>
      <c r="G81" s="118">
        <f t="shared" si="28"/>
        <v>119.22278414509582</v>
      </c>
      <c r="H81" s="118">
        <f t="shared" si="28"/>
        <v>122.1774018875131</v>
      </c>
      <c r="I81" s="118">
        <f t="shared" si="28"/>
        <v>111.91516409840321</v>
      </c>
      <c r="J81" s="118">
        <f t="shared" si="28"/>
        <v>115.65497134793668</v>
      </c>
      <c r="K81" s="118">
        <f t="shared" si="28"/>
        <v>117.17963337279471</v>
      </c>
      <c r="L81" s="118">
        <f t="shared" si="28"/>
        <v>123.19403579643173</v>
      </c>
      <c r="M81" s="118">
        <f t="shared" si="28"/>
        <v>129.56674368442714</v>
      </c>
      <c r="N81" s="118">
        <f t="shared" si="28"/>
        <v>120.7546083953887</v>
      </c>
      <c r="O81" s="118">
        <f t="shared" si="28"/>
        <v>113.44208618202765</v>
      </c>
      <c r="P81" s="118">
        <f t="shared" si="28"/>
        <v>107.06887894160621</v>
      </c>
      <c r="Q81" s="118">
        <f t="shared" si="28"/>
        <v>99.24173062748514</v>
      </c>
      <c r="R81" s="118">
        <f t="shared" ref="R81:V81" si="29">R82+R85+R87+R100</f>
        <v>103.13263686184209</v>
      </c>
      <c r="S81" s="118">
        <f t="shared" si="29"/>
        <v>104.3057033886319</v>
      </c>
      <c r="T81" s="118">
        <f t="shared" si="29"/>
        <v>99.79711431592186</v>
      </c>
      <c r="U81" s="118">
        <f t="shared" si="29"/>
        <v>96.217579489482304</v>
      </c>
      <c r="V81" s="118">
        <f t="shared" si="29"/>
        <v>109.55943992266128</v>
      </c>
      <c r="W81" s="118">
        <f t="shared" ref="W81" si="30">W82+W85+W87+W100</f>
        <v>102.11133008984436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99.293642472715689</v>
      </c>
      <c r="C82" s="123">
        <f t="shared" si="31"/>
        <v>90.05723195860709</v>
      </c>
      <c r="D82" s="123">
        <f t="shared" si="31"/>
        <v>98.848450845080649</v>
      </c>
      <c r="E82" s="123">
        <f t="shared" si="31"/>
        <v>95.506819886239128</v>
      </c>
      <c r="F82" s="123">
        <f t="shared" si="31"/>
        <v>94.607904431929811</v>
      </c>
      <c r="G82" s="123">
        <f t="shared" si="31"/>
        <v>91.480879621135514</v>
      </c>
      <c r="H82" s="123">
        <f t="shared" si="31"/>
        <v>93.882857533743689</v>
      </c>
      <c r="I82" s="123">
        <f t="shared" si="31"/>
        <v>83.51921592098617</v>
      </c>
      <c r="J82" s="123">
        <f t="shared" si="31"/>
        <v>85.236243456872117</v>
      </c>
      <c r="K82" s="123">
        <f t="shared" si="31"/>
        <v>85.723013083489562</v>
      </c>
      <c r="L82" s="123">
        <f t="shared" si="31"/>
        <v>91.496358358466679</v>
      </c>
      <c r="M82" s="123">
        <f t="shared" si="31"/>
        <v>96.349560657943613</v>
      </c>
      <c r="N82" s="123">
        <f t="shared" si="31"/>
        <v>89.556828282340064</v>
      </c>
      <c r="O82" s="123">
        <f t="shared" si="31"/>
        <v>83.92530708592497</v>
      </c>
      <c r="P82" s="123">
        <f t="shared" si="31"/>
        <v>78.115554938607801</v>
      </c>
      <c r="Q82" s="123">
        <f t="shared" si="31"/>
        <v>69.668955093061115</v>
      </c>
      <c r="R82" s="123">
        <f t="shared" ref="R82:V82" si="32">SUM(R83:R84)</f>
        <v>73.473421338024238</v>
      </c>
      <c r="S82" s="123">
        <f t="shared" si="32"/>
        <v>73.806343814250383</v>
      </c>
      <c r="T82" s="123">
        <f t="shared" si="32"/>
        <v>69.905348991948202</v>
      </c>
      <c r="U82" s="123">
        <f t="shared" si="32"/>
        <v>67.08811163549791</v>
      </c>
      <c r="V82" s="123">
        <f t="shared" si="32"/>
        <v>78.86766035399036</v>
      </c>
      <c r="W82" s="123">
        <f t="shared" ref="W82" si="33">SUM(W83:W84)</f>
        <v>70.568817725021546</v>
      </c>
      <c r="DA82" s="130" t="s">
        <v>2822</v>
      </c>
    </row>
    <row r="83" spans="1:105" ht="12" customHeight="1" x14ac:dyDescent="0.25">
      <c r="A83" s="97" t="s">
        <v>204</v>
      </c>
      <c r="B83" s="99">
        <v>98.931200778091252</v>
      </c>
      <c r="C83" s="99">
        <v>89.727157524002394</v>
      </c>
      <c r="D83" s="99">
        <v>98.475742147684571</v>
      </c>
      <c r="E83" s="99">
        <v>95.141367094536974</v>
      </c>
      <c r="F83" s="99">
        <v>94.241333921625312</v>
      </c>
      <c r="G83" s="99">
        <v>91.126060564366753</v>
      </c>
      <c r="H83" s="99">
        <v>93.513333821814513</v>
      </c>
      <c r="I83" s="99">
        <v>83.187126335391639</v>
      </c>
      <c r="J83" s="99">
        <v>84.89034221028291</v>
      </c>
      <c r="K83" s="99">
        <v>85.370971982772801</v>
      </c>
      <c r="L83" s="99">
        <v>91.111176113910091</v>
      </c>
      <c r="M83" s="99">
        <v>95.935090424144931</v>
      </c>
      <c r="N83" s="99">
        <v>89.16878591600566</v>
      </c>
      <c r="O83" s="99">
        <v>83.550497687955414</v>
      </c>
      <c r="P83" s="99">
        <v>77.7679671325741</v>
      </c>
      <c r="Q83" s="99">
        <v>69.355507386080248</v>
      </c>
      <c r="R83" s="99">
        <v>73.141608490591977</v>
      </c>
      <c r="S83" s="99">
        <v>73.467941552507995</v>
      </c>
      <c r="T83" s="99">
        <v>69.581411093750447</v>
      </c>
      <c r="U83" s="99">
        <v>66.774569749981453</v>
      </c>
      <c r="V83" s="99">
        <v>78.492685930085614</v>
      </c>
      <c r="W83" s="99">
        <v>70.228701570405377</v>
      </c>
      <c r="DA83" s="63" t="s">
        <v>2823</v>
      </c>
    </row>
    <row r="84" spans="1:105" ht="12" customHeight="1" x14ac:dyDescent="0.25">
      <c r="A84" s="97" t="s">
        <v>53</v>
      </c>
      <c r="B84" s="99">
        <v>0.36244169462443881</v>
      </c>
      <c r="C84" s="99">
        <v>0.33007443460469571</v>
      </c>
      <c r="D84" s="99">
        <v>0.37270869739608342</v>
      </c>
      <c r="E84" s="99">
        <v>0.36545279170214856</v>
      </c>
      <c r="F84" s="99">
        <v>0.36657051030449794</v>
      </c>
      <c r="G84" s="99">
        <v>0.35481905676876418</v>
      </c>
      <c r="H84" s="99">
        <v>0.36952371192917721</v>
      </c>
      <c r="I84" s="99">
        <v>0.33208958559453366</v>
      </c>
      <c r="J84" s="99">
        <v>0.34590124658921084</v>
      </c>
      <c r="K84" s="99">
        <v>0.35204110071676653</v>
      </c>
      <c r="L84" s="99">
        <v>0.38518224455658701</v>
      </c>
      <c r="M84" s="99">
        <v>0.41447023379868259</v>
      </c>
      <c r="N84" s="99">
        <v>0.38804236633439759</v>
      </c>
      <c r="O84" s="99">
        <v>0.37480939796955881</v>
      </c>
      <c r="P84" s="99">
        <v>0.34758780603370132</v>
      </c>
      <c r="Q84" s="99">
        <v>0.31344770698087343</v>
      </c>
      <c r="R84" s="99">
        <v>0.3318128474322628</v>
      </c>
      <c r="S84" s="99">
        <v>0.33840226174239302</v>
      </c>
      <c r="T84" s="99">
        <v>0.32393789819775293</v>
      </c>
      <c r="U84" s="99">
        <v>0.31354188551645462</v>
      </c>
      <c r="V84" s="99">
        <v>0.37497442390474856</v>
      </c>
      <c r="W84" s="99">
        <v>0.34011615461617528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6.3774426837117343E-2</v>
      </c>
      <c r="C85" s="123">
        <f t="shared" si="34"/>
        <v>8.1832995993926821E-2</v>
      </c>
      <c r="D85" s="123">
        <f t="shared" si="34"/>
        <v>7.0540504612159119E-2</v>
      </c>
      <c r="E85" s="123">
        <f t="shared" si="34"/>
        <v>0.11864041239751834</v>
      </c>
      <c r="F85" s="123">
        <f t="shared" si="34"/>
        <v>8.1001199397684215E-2</v>
      </c>
      <c r="G85" s="123">
        <f t="shared" si="34"/>
        <v>9.7056706746662724E-2</v>
      </c>
      <c r="H85" s="123">
        <f t="shared" si="34"/>
        <v>0.15232871034661735</v>
      </c>
      <c r="I85" s="123">
        <f t="shared" si="34"/>
        <v>0.33246525679411376</v>
      </c>
      <c r="J85" s="123">
        <f t="shared" si="34"/>
        <v>0.24242258695018004</v>
      </c>
      <c r="K85" s="123">
        <f t="shared" si="34"/>
        <v>0.2320351487674209</v>
      </c>
      <c r="L85" s="123">
        <f t="shared" si="34"/>
        <v>0.32949826178982344</v>
      </c>
      <c r="M85" s="123">
        <f t="shared" si="34"/>
        <v>0.24619183180310164</v>
      </c>
      <c r="N85" s="123">
        <f t="shared" si="34"/>
        <v>0.68282727792448661</v>
      </c>
      <c r="O85" s="123">
        <f t="shared" si="34"/>
        <v>0.32160607930486806</v>
      </c>
      <c r="P85" s="123">
        <f t="shared" si="34"/>
        <v>0.30279831756171094</v>
      </c>
      <c r="Q85" s="123">
        <f t="shared" si="34"/>
        <v>0.5233826695192203</v>
      </c>
      <c r="R85" s="123">
        <f t="shared" si="34"/>
        <v>0.55282523331135369</v>
      </c>
      <c r="S85" s="123">
        <f t="shared" si="34"/>
        <v>0.57854188377006077</v>
      </c>
      <c r="T85" s="123">
        <f t="shared" si="34"/>
        <v>0.50146818474211674</v>
      </c>
      <c r="U85" s="123">
        <f t="shared" si="34"/>
        <v>0.54507919217469181</v>
      </c>
      <c r="V85" s="123">
        <f t="shared" si="34"/>
        <v>0.55036502441489099</v>
      </c>
      <c r="W85" s="123">
        <f t="shared" si="34"/>
        <v>0.57031192274690534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6.3774426837117343E-2</v>
      </c>
      <c r="C86" s="99">
        <f>RES_hhdet_fech!C86/RES_summary!C$19</f>
        <v>8.1832995993926821E-2</v>
      </c>
      <c r="D86" s="99">
        <f>RES_hhdet_fech!D86/RES_summary!D$19</f>
        <v>7.0540504612159119E-2</v>
      </c>
      <c r="E86" s="99">
        <f>RES_hhdet_fech!E86/RES_summary!E$19</f>
        <v>0.11864041239751834</v>
      </c>
      <c r="F86" s="99">
        <f>RES_hhdet_fech!F86/RES_summary!F$19</f>
        <v>8.1001199397684215E-2</v>
      </c>
      <c r="G86" s="99">
        <f>RES_hhdet_fech!G86/RES_summary!G$19</f>
        <v>9.7056706746662724E-2</v>
      </c>
      <c r="H86" s="99">
        <f>RES_hhdet_fech!H86/RES_summary!H$19</f>
        <v>0.15232871034661735</v>
      </c>
      <c r="I86" s="99">
        <f>RES_hhdet_fech!I86/RES_summary!I$19</f>
        <v>0.33246525679411376</v>
      </c>
      <c r="J86" s="99">
        <f>RES_hhdet_fech!J86/RES_summary!J$19</f>
        <v>0.24242258695018004</v>
      </c>
      <c r="K86" s="99">
        <f>RES_hhdet_fech!K86/RES_summary!K$19</f>
        <v>0.2320351487674209</v>
      </c>
      <c r="L86" s="99">
        <f>RES_hhdet_fech!L86/RES_summary!L$19</f>
        <v>0.32949826178982344</v>
      </c>
      <c r="M86" s="99">
        <f>RES_hhdet_fech!M86/RES_summary!M$19</f>
        <v>0.24619183180310164</v>
      </c>
      <c r="N86" s="99">
        <f>RES_hhdet_fech!N86/RES_summary!N$19</f>
        <v>0.68282727792448661</v>
      </c>
      <c r="O86" s="99">
        <f>RES_hhdet_fech!O86/RES_summary!O$19</f>
        <v>0.32160607930486806</v>
      </c>
      <c r="P86" s="99">
        <f>RES_hhdet_fech!P86/RES_summary!P$19</f>
        <v>0.30279831756171094</v>
      </c>
      <c r="Q86" s="99">
        <f>RES_hhdet_fech!Q86/RES_summary!Q$19</f>
        <v>0.5233826695192203</v>
      </c>
      <c r="R86" s="99">
        <f>RES_hhdet_fech!R86/RES_summary!R$19</f>
        <v>0.55282523331135369</v>
      </c>
      <c r="S86" s="99">
        <f>RES_hhdet_fech!S86/RES_summary!S$19</f>
        <v>0.57854188377006077</v>
      </c>
      <c r="T86" s="99">
        <f>RES_hhdet_fech!T86/RES_summary!T$19</f>
        <v>0.50146818474211674</v>
      </c>
      <c r="U86" s="99">
        <f>RES_hhdet_fech!U86/RES_summary!U$19</f>
        <v>0.54507919217469181</v>
      </c>
      <c r="V86" s="99">
        <f>RES_hhdet_fech!V86/RES_summary!V$19</f>
        <v>0.55036502441489099</v>
      </c>
      <c r="W86" s="99">
        <f>RES_hhdet_fech!W86/RES_summary!W$19</f>
        <v>0.57031192274690534</v>
      </c>
      <c r="DA86" s="63" t="s">
        <v>2826</v>
      </c>
    </row>
    <row r="87" spans="1:105" ht="12" customHeight="1" x14ac:dyDescent="0.25">
      <c r="A87" s="121" t="s">
        <v>55</v>
      </c>
      <c r="B87" s="123">
        <v>17.268791669935414</v>
      </c>
      <c r="C87" s="123">
        <v>16.377065756675247</v>
      </c>
      <c r="D87" s="123">
        <v>18.05179543821372</v>
      </c>
      <c r="E87" s="123">
        <v>17.384466658736748</v>
      </c>
      <c r="F87" s="123">
        <v>17.078754349707062</v>
      </c>
      <c r="G87" s="123">
        <v>17.923537208279427</v>
      </c>
      <c r="H87" s="123">
        <v>18.237217232190179</v>
      </c>
      <c r="I87" s="123">
        <v>17.957888945606982</v>
      </c>
      <c r="J87" s="123">
        <v>19.95307359343413</v>
      </c>
      <c r="K87" s="123">
        <v>20.747974467247111</v>
      </c>
      <c r="L87" s="123">
        <v>21.137714817428318</v>
      </c>
      <c r="M87" s="123">
        <v>21.973418844575146</v>
      </c>
      <c r="N87" s="123">
        <v>20.28423642200897</v>
      </c>
      <c r="O87" s="123">
        <v>19.450340730710089</v>
      </c>
      <c r="P87" s="123">
        <v>19.268399077732948</v>
      </c>
      <c r="Q87" s="123">
        <v>18.126359045342184</v>
      </c>
      <c r="R87" s="123">
        <v>18.430612103202598</v>
      </c>
      <c r="S87" s="123">
        <v>19.153850363204096</v>
      </c>
      <c r="T87" s="123">
        <v>18.954095212931403</v>
      </c>
      <c r="U87" s="123">
        <v>18.444324259847729</v>
      </c>
      <c r="V87" s="123">
        <v>19.28838542709536</v>
      </c>
      <c r="W87" s="123">
        <v>19.999514357122255</v>
      </c>
      <c r="DA87" s="130" t="s">
        <v>2827</v>
      </c>
    </row>
    <row r="88" spans="1:105" ht="12" customHeight="1" x14ac:dyDescent="0.25">
      <c r="A88" s="97" t="s">
        <v>132</v>
      </c>
      <c r="B88" s="99">
        <v>20.736049861778906</v>
      </c>
      <c r="C88" s="99">
        <v>22.503388351466008</v>
      </c>
      <c r="D88" s="99">
        <v>21.405146821614156</v>
      </c>
      <c r="E88" s="99">
        <v>19.500441129548033</v>
      </c>
      <c r="F88" s="99">
        <v>21.062639759355754</v>
      </c>
      <c r="G88" s="99">
        <v>20.857182769180564</v>
      </c>
      <c r="H88" s="99">
        <v>20.012210114790754</v>
      </c>
      <c r="I88" s="99">
        <v>19.913109536266653</v>
      </c>
      <c r="J88" s="99">
        <v>21.011419276840474</v>
      </c>
      <c r="K88" s="99">
        <v>22.076423212159742</v>
      </c>
      <c r="L88" s="99">
        <v>21.878793110489688</v>
      </c>
      <c r="M88" s="99">
        <v>22.191078886496591</v>
      </c>
      <c r="N88" s="99">
        <v>21.762660373740239</v>
      </c>
      <c r="O88" s="99">
        <v>21.121795887692304</v>
      </c>
      <c r="P88" s="99">
        <v>21.027239636456738</v>
      </c>
      <c r="Q88" s="99">
        <v>16.445191658887737</v>
      </c>
      <c r="R88" s="99">
        <v>18.372013005162614</v>
      </c>
      <c r="S88" s="99">
        <v>19.200055204586885</v>
      </c>
      <c r="T88" s="99">
        <v>18.600070943686358</v>
      </c>
      <c r="U88" s="99">
        <v>17.886600264874705</v>
      </c>
      <c r="V88" s="99">
        <v>21.271693507934089</v>
      </c>
      <c r="W88" s="99">
        <v>18.97521536248064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15.014729119154223</v>
      </c>
      <c r="M89" s="99">
        <v>15.571676813203515</v>
      </c>
      <c r="N89" s="99">
        <v>15.617558457652162</v>
      </c>
      <c r="O89" s="99">
        <v>15.665563636743208</v>
      </c>
      <c r="P89" s="99">
        <v>15.705239808135254</v>
      </c>
      <c r="Q89" s="99">
        <v>12.211360358879277</v>
      </c>
      <c r="R89" s="99">
        <v>13.86897475900655</v>
      </c>
      <c r="S89" s="99">
        <v>14.85735238017625</v>
      </c>
      <c r="T89" s="99">
        <v>14.505858840903988</v>
      </c>
      <c r="U89" s="99">
        <v>14.172752962052948</v>
      </c>
      <c r="V89" s="99">
        <v>16.901351012387064</v>
      </c>
      <c r="W89" s="99">
        <v>15.242524421419802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6.7964816994827464</v>
      </c>
      <c r="M90" s="102">
        <v>6.8573394331746762</v>
      </c>
      <c r="N90" s="102">
        <v>6.4879036152945337</v>
      </c>
      <c r="O90" s="102">
        <v>6.7103714104897474</v>
      </c>
      <c r="P90" s="102">
        <v>6.8806185000148412</v>
      </c>
      <c r="Q90" s="102">
        <v>4.9862707721362982</v>
      </c>
      <c r="R90" s="102">
        <v>5.9942789064287885</v>
      </c>
      <c r="S90" s="102">
        <v>6.7345727298308589</v>
      </c>
      <c r="T90" s="102">
        <v>6.1737070042430684</v>
      </c>
      <c r="U90" s="102">
        <v>5.9768692387515525</v>
      </c>
      <c r="V90" s="102">
        <v>7.0406765023496192</v>
      </c>
      <c r="W90" s="102">
        <v>6.3782834943350002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8.2182474196714761</v>
      </c>
      <c r="M91" s="105">
        <v>8.7143373800288391</v>
      </c>
      <c r="N91" s="105">
        <v>9.1296548423576329</v>
      </c>
      <c r="O91" s="105">
        <v>8.9551922262534571</v>
      </c>
      <c r="P91" s="105">
        <v>8.824621308120415</v>
      </c>
      <c r="Q91" s="105">
        <v>7.2250895867429801</v>
      </c>
      <c r="R91" s="105">
        <v>7.8746958525777604</v>
      </c>
      <c r="S91" s="105">
        <v>8.1227796503453931</v>
      </c>
      <c r="T91" s="105">
        <v>8.3321518366609197</v>
      </c>
      <c r="U91" s="105">
        <v>8.1958837233013977</v>
      </c>
      <c r="V91" s="105">
        <v>9.8606745100374429</v>
      </c>
      <c r="W91" s="105">
        <v>8.8642409270848042</v>
      </c>
      <c r="DA91" s="132" t="s">
        <v>2831</v>
      </c>
    </row>
    <row r="92" spans="1:105" ht="12" customHeight="1" x14ac:dyDescent="0.25">
      <c r="A92" s="106" t="s">
        <v>124</v>
      </c>
      <c r="B92" s="102">
        <v>18.594689593324375</v>
      </c>
      <c r="C92" s="102">
        <v>19.295598357930714</v>
      </c>
      <c r="D92" s="102">
        <v>18.349487507199559</v>
      </c>
      <c r="E92" s="102">
        <v>18.925314104059613</v>
      </c>
      <c r="F92" s="102">
        <v>19.17304877938912</v>
      </c>
      <c r="G92" s="102">
        <v>19.633017756264721</v>
      </c>
      <c r="H92" s="102">
        <v>20.167102294663852</v>
      </c>
      <c r="I92" s="102">
        <v>20.658368782990316</v>
      </c>
      <c r="J92" s="102">
        <v>21.693944124164165</v>
      </c>
      <c r="K92" s="102">
        <v>22.798645129514906</v>
      </c>
      <c r="L92" s="102">
        <v>23.543985019775</v>
      </c>
      <c r="M92" s="102">
        <v>24.450764708248094</v>
      </c>
      <c r="N92" s="102">
        <v>23.135612009665017</v>
      </c>
      <c r="O92" s="102">
        <v>21.770696518300923</v>
      </c>
      <c r="P92" s="102">
        <v>21.730706593576361</v>
      </c>
      <c r="Q92" s="102">
        <v>21.521040436878657</v>
      </c>
      <c r="R92" s="102">
        <v>19.867259693643096</v>
      </c>
      <c r="S92" s="102">
        <v>20.18356123795569</v>
      </c>
      <c r="T92" s="102">
        <v>20.078951310867609</v>
      </c>
      <c r="U92" s="102">
        <v>18.795491784126156</v>
      </c>
      <c r="V92" s="102">
        <v>19.596104154318464</v>
      </c>
      <c r="W92" s="102">
        <v>20.128519227804478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15.866731334393167</v>
      </c>
      <c r="M93" s="105">
        <v>16.571128618639083</v>
      </c>
      <c r="N93" s="105">
        <v>15.691270787293236</v>
      </c>
      <c r="O93" s="105">
        <v>15.106817071270523</v>
      </c>
      <c r="P93" s="105">
        <v>15.461816508823283</v>
      </c>
      <c r="Q93" s="105">
        <v>15.260628519203561</v>
      </c>
      <c r="R93" s="105">
        <v>14.457732259725402</v>
      </c>
      <c r="S93" s="105">
        <v>14.63873025373524</v>
      </c>
      <c r="T93" s="105">
        <v>13.060053124399168</v>
      </c>
      <c r="U93" s="105">
        <v>25.697047911499567</v>
      </c>
      <c r="V93" s="105">
        <v>26.981673770696567</v>
      </c>
      <c r="W93" s="105">
        <v>28.336919761280736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7.8045748988687853</v>
      </c>
      <c r="M94" s="99">
        <v>7.9861558660031911</v>
      </c>
      <c r="N94" s="99">
        <v>7.1652093201347222</v>
      </c>
      <c r="O94" s="99">
        <v>7.0693520557730682</v>
      </c>
      <c r="P94" s="99">
        <v>7.3946222931017775</v>
      </c>
      <c r="Q94" s="99">
        <v>6.7971790728935151</v>
      </c>
      <c r="R94" s="99">
        <v>6.7607479286376648</v>
      </c>
      <c r="S94" s="99">
        <v>6.1704870361263362</v>
      </c>
      <c r="T94" s="99">
        <v>0.21931162593251818</v>
      </c>
      <c r="U94" s="99">
        <v>0.21206832014444979</v>
      </c>
      <c r="V94" s="99">
        <v>0.17164117955354039</v>
      </c>
      <c r="W94" s="99">
        <v>0.18208306771775548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8.0621564355243773</v>
      </c>
      <c r="M95" s="99">
        <v>8.5849727526358901</v>
      </c>
      <c r="N95" s="99">
        <v>8.5260614671585149</v>
      </c>
      <c r="O95" s="99">
        <v>8.037465015497455</v>
      </c>
      <c r="P95" s="99">
        <v>8.0671942157215035</v>
      </c>
      <c r="Q95" s="99">
        <v>8.4634494463100456</v>
      </c>
      <c r="R95" s="99">
        <v>7.6969843310877373</v>
      </c>
      <c r="S95" s="99">
        <v>8.4682432176089009</v>
      </c>
      <c r="T95" s="99">
        <v>12.840741498466647</v>
      </c>
      <c r="U95" s="99">
        <v>25.484979591355117</v>
      </c>
      <c r="V95" s="99">
        <v>26.810032591143024</v>
      </c>
      <c r="W95" s="99">
        <v>28.154836693562981</v>
      </c>
      <c r="DA95" s="63" t="s">
        <v>2835</v>
      </c>
    </row>
    <row r="96" spans="1:105" ht="12" customHeight="1" x14ac:dyDescent="0.25">
      <c r="A96" s="106" t="s">
        <v>122</v>
      </c>
      <c r="B96" s="102">
        <v>16.943564638051438</v>
      </c>
      <c r="C96" s="102">
        <v>15.788607693441445</v>
      </c>
      <c r="D96" s="102">
        <v>17.750464270430339</v>
      </c>
      <c r="E96" s="102">
        <v>17.184231279859141</v>
      </c>
      <c r="F96" s="102">
        <v>16.681243025898461</v>
      </c>
      <c r="G96" s="102">
        <v>17.602839178721773</v>
      </c>
      <c r="H96" s="102">
        <v>18.02454336858445</v>
      </c>
      <c r="I96" s="102">
        <v>17.713306895036148</v>
      </c>
      <c r="J96" s="102">
        <v>19.810858420723889</v>
      </c>
      <c r="K96" s="102">
        <v>20.557838600474291</v>
      </c>
      <c r="L96" s="102">
        <v>21.449916460594821</v>
      </c>
      <c r="M96" s="102">
        <v>22.446483177741051</v>
      </c>
      <c r="N96" s="102">
        <v>20.545187169856106</v>
      </c>
      <c r="O96" s="102">
        <v>19.706705568472596</v>
      </c>
      <c r="P96" s="102">
        <v>19.530383570035738</v>
      </c>
      <c r="Q96" s="102">
        <v>18.722995828360741</v>
      </c>
      <c r="R96" s="102">
        <v>18.850969614092037</v>
      </c>
      <c r="S96" s="102">
        <v>19.569014715401519</v>
      </c>
      <c r="T96" s="102">
        <v>19.423432922796529</v>
      </c>
      <c r="U96" s="102">
        <v>18.92734571978454</v>
      </c>
      <c r="V96" s="102">
        <v>19.529536439581527</v>
      </c>
      <c r="W96" s="102">
        <v>20.515617613356387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15.545829395078094</v>
      </c>
      <c r="M97" s="105">
        <v>16.239302234736073</v>
      </c>
      <c r="N97" s="105">
        <v>14.797475401849404</v>
      </c>
      <c r="O97" s="105">
        <v>14.385615921574411</v>
      </c>
      <c r="P97" s="105">
        <v>14.44866613281236</v>
      </c>
      <c r="Q97" s="105">
        <v>13.866533335062595</v>
      </c>
      <c r="R97" s="105">
        <v>14.222476067079796</v>
      </c>
      <c r="S97" s="105">
        <v>14.973181161343849</v>
      </c>
      <c r="T97" s="105">
        <v>14.697943727407633</v>
      </c>
      <c r="U97" s="105">
        <v>14.464777606028832</v>
      </c>
      <c r="V97" s="105">
        <v>15.17795714515983</v>
      </c>
      <c r="W97" s="105">
        <v>16.123475122075387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7.3406254521856926</v>
      </c>
      <c r="M98" s="99">
        <v>7.4743659464228829</v>
      </c>
      <c r="N98" s="99">
        <v>6.4363266111662112</v>
      </c>
      <c r="O98" s="99">
        <v>6.4427785007670195</v>
      </c>
      <c r="P98" s="99">
        <v>6.5855669385625628</v>
      </c>
      <c r="Q98" s="99">
        <v>5.8720555555034508</v>
      </c>
      <c r="R98" s="99">
        <v>6.3199001712183458</v>
      </c>
      <c r="S98" s="99">
        <v>6.899919223669233</v>
      </c>
      <c r="T98" s="99">
        <v>6.2462862488813622</v>
      </c>
      <c r="U98" s="99">
        <v>6.0194751232206576</v>
      </c>
      <c r="V98" s="99">
        <v>6.329456285128531</v>
      </c>
      <c r="W98" s="99">
        <v>6.7205121451699164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8.2052039428923997</v>
      </c>
      <c r="M99" s="99">
        <v>8.7649362883131907</v>
      </c>
      <c r="N99" s="99">
        <v>8.3611487906831936</v>
      </c>
      <c r="O99" s="99">
        <v>7.9428374208073933</v>
      </c>
      <c r="P99" s="99">
        <v>7.8630991942497968</v>
      </c>
      <c r="Q99" s="99">
        <v>7.9944777795591415</v>
      </c>
      <c r="R99" s="99">
        <v>7.9025758958614505</v>
      </c>
      <c r="S99" s="99">
        <v>8.0732619376746158</v>
      </c>
      <c r="T99" s="99">
        <v>8.4516574785262737</v>
      </c>
      <c r="U99" s="99">
        <v>8.4453024828081773</v>
      </c>
      <c r="V99" s="99">
        <v>8.8485008600312973</v>
      </c>
      <c r="W99" s="99">
        <v>9.402962976905469</v>
      </c>
      <c r="DA99" s="63" t="s">
        <v>2839</v>
      </c>
    </row>
    <row r="100" spans="1:105" ht="12" customHeight="1" x14ac:dyDescent="0.25">
      <c r="A100" s="121" t="s">
        <v>54</v>
      </c>
      <c r="B100" s="123">
        <v>8.6779387408929818</v>
      </c>
      <c r="C100" s="123">
        <v>8.8926209633764426</v>
      </c>
      <c r="D100" s="123">
        <v>8.9050456953482069</v>
      </c>
      <c r="E100" s="123">
        <v>9.1276206757847334</v>
      </c>
      <c r="F100" s="123">
        <v>9.7583901575044862</v>
      </c>
      <c r="G100" s="123">
        <v>9.7213106089342176</v>
      </c>
      <c r="H100" s="123">
        <v>9.9049984112326044</v>
      </c>
      <c r="I100" s="123">
        <v>10.105593975015957</v>
      </c>
      <c r="J100" s="123">
        <v>10.223231710680253</v>
      </c>
      <c r="K100" s="123">
        <v>10.476610673290621</v>
      </c>
      <c r="L100" s="123">
        <v>10.230464358746918</v>
      </c>
      <c r="M100" s="123">
        <v>10.997572350105278</v>
      </c>
      <c r="N100" s="123">
        <v>10.230716413115173</v>
      </c>
      <c r="O100" s="123">
        <v>9.744832286087723</v>
      </c>
      <c r="P100" s="123">
        <v>9.3821266077037553</v>
      </c>
      <c r="Q100" s="123">
        <v>10.923033819562622</v>
      </c>
      <c r="R100" s="123">
        <v>10.675778187303912</v>
      </c>
      <c r="S100" s="123">
        <v>10.766967327407361</v>
      </c>
      <c r="T100" s="123">
        <v>10.436201926300134</v>
      </c>
      <c r="U100" s="123">
        <v>10.140064401961967</v>
      </c>
      <c r="V100" s="123">
        <v>10.853029117160679</v>
      </c>
      <c r="W100" s="123">
        <v>10.972686084953645</v>
      </c>
      <c r="DA100" s="130" t="s">
        <v>2840</v>
      </c>
    </row>
    <row r="101" spans="1:105" ht="12" customHeight="1" x14ac:dyDescent="0.25">
      <c r="A101" s="97" t="s">
        <v>207</v>
      </c>
      <c r="B101" s="99">
        <v>10.241357358857595</v>
      </c>
      <c r="C101" s="99">
        <v>10.556689928087474</v>
      </c>
      <c r="D101" s="99">
        <v>11.16224816151966</v>
      </c>
      <c r="E101" s="99">
        <v>10.511160822483705</v>
      </c>
      <c r="F101" s="99">
        <v>12.127518909844108</v>
      </c>
      <c r="G101" s="99">
        <v>11.53751339067356</v>
      </c>
      <c r="H101" s="99">
        <v>11.631817002803176</v>
      </c>
      <c r="I101" s="99">
        <v>12.276343536353483</v>
      </c>
      <c r="J101" s="99">
        <v>12.436518385433104</v>
      </c>
      <c r="K101" s="99">
        <v>12.74559305620523</v>
      </c>
      <c r="L101" s="99">
        <v>12.49450992410881</v>
      </c>
      <c r="M101" s="99">
        <v>12.868753675811318</v>
      </c>
      <c r="N101" s="99">
        <v>12.614175632813859</v>
      </c>
      <c r="O101" s="99">
        <v>11.651221340290554</v>
      </c>
      <c r="P101" s="99">
        <v>10.331192250103845</v>
      </c>
      <c r="Q101" s="99">
        <v>14.025235132288076</v>
      </c>
      <c r="R101" s="99">
        <v>13.687824279462859</v>
      </c>
      <c r="S101" s="99">
        <v>13.34591519168324</v>
      </c>
      <c r="T101" s="99">
        <v>12.91889220240683</v>
      </c>
      <c r="U101" s="99">
        <v>12.514936546660872</v>
      </c>
      <c r="V101" s="99">
        <v>15.181644257507315</v>
      </c>
      <c r="W101" s="99">
        <v>13.482604836773646</v>
      </c>
      <c r="DA101" s="63" t="s">
        <v>2841</v>
      </c>
    </row>
    <row r="102" spans="1:105" ht="12" customHeight="1" x14ac:dyDescent="0.25">
      <c r="A102" s="97" t="s">
        <v>50</v>
      </c>
      <c r="B102" s="99">
        <v>9.9856133463746453</v>
      </c>
      <c r="C102" s="99">
        <v>10.674033233571683</v>
      </c>
      <c r="D102" s="99">
        <v>10.266110430889949</v>
      </c>
      <c r="E102" s="99">
        <v>11.839768261964666</v>
      </c>
      <c r="F102" s="99">
        <v>12.233785701359562</v>
      </c>
      <c r="G102" s="99">
        <v>12.064672042560712</v>
      </c>
      <c r="H102" s="99">
        <v>12.775921902051053</v>
      </c>
      <c r="I102" s="99">
        <v>12.097001486309226</v>
      </c>
      <c r="J102" s="99">
        <v>11.242015152201191</v>
      </c>
      <c r="K102" s="99">
        <v>12.583747944251384</v>
      </c>
      <c r="L102" s="99">
        <v>10.992957783625949</v>
      </c>
      <c r="M102" s="99">
        <v>13.770479968400791</v>
      </c>
      <c r="N102" s="99">
        <v>12.400512195771988</v>
      </c>
      <c r="O102" s="99">
        <v>11.733658408634785</v>
      </c>
      <c r="P102" s="99">
        <v>10.826196652849855</v>
      </c>
      <c r="Q102" s="99">
        <v>15.499905158847593</v>
      </c>
      <c r="R102" s="99">
        <v>12.968494221123262</v>
      </c>
      <c r="S102" s="99">
        <v>12.684921987573153</v>
      </c>
      <c r="T102" s="99">
        <v>12.87141413460243</v>
      </c>
      <c r="U102" s="99">
        <v>12.361612698017368</v>
      </c>
      <c r="V102" s="99">
        <v>13.438984096445134</v>
      </c>
      <c r="W102" s="99">
        <v>13.996922316216299</v>
      </c>
      <c r="DA102" s="63" t="s">
        <v>2842</v>
      </c>
    </row>
    <row r="103" spans="1:105" ht="12" customHeight="1" x14ac:dyDescent="0.25">
      <c r="A103" s="109" t="s">
        <v>120</v>
      </c>
      <c r="B103" s="110">
        <v>8.3154552483110837</v>
      </c>
      <c r="C103" s="110">
        <v>8.4426839592491909</v>
      </c>
      <c r="D103" s="110">
        <v>8.3044920522609988</v>
      </c>
      <c r="E103" s="110">
        <v>8.4281647562541586</v>
      </c>
      <c r="F103" s="110">
        <v>8.8725268959180283</v>
      </c>
      <c r="G103" s="110">
        <v>8.9470325013621448</v>
      </c>
      <c r="H103" s="110">
        <v>9.0650222132873104</v>
      </c>
      <c r="I103" s="110">
        <v>9.3676150845317228</v>
      </c>
      <c r="J103" s="110">
        <v>9.6302380201705216</v>
      </c>
      <c r="K103" s="110">
        <v>9.7024934122966151</v>
      </c>
      <c r="L103" s="110">
        <v>9.6713308890337846</v>
      </c>
      <c r="M103" s="110">
        <v>10.204744823976245</v>
      </c>
      <c r="N103" s="110">
        <v>9.4694678494344746</v>
      </c>
      <c r="O103" s="110">
        <v>9.0849068744446342</v>
      </c>
      <c r="P103" s="110">
        <v>8.9714384565063288</v>
      </c>
      <c r="Q103" s="110">
        <v>9.5766557833269115</v>
      </c>
      <c r="R103" s="110">
        <v>9.6338504710411392</v>
      </c>
      <c r="S103" s="110">
        <v>9.8900736562626204</v>
      </c>
      <c r="T103" s="110">
        <v>9.5789059088960435</v>
      </c>
      <c r="U103" s="110">
        <v>9.3610744538767587</v>
      </c>
      <c r="V103" s="110">
        <v>9.6471016158670171</v>
      </c>
      <c r="W103" s="110">
        <v>10.122026338038427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80.870103347330883</v>
      </c>
      <c r="C124" s="118">
        <f t="shared" si="42"/>
        <v>79.834751014244262</v>
      </c>
      <c r="D124" s="118">
        <f t="shared" si="42"/>
        <v>81.241432915748206</v>
      </c>
      <c r="E124" s="118">
        <f t="shared" si="42"/>
        <v>89.928443750547274</v>
      </c>
      <c r="F124" s="118">
        <f t="shared" si="42"/>
        <v>83.763493808100407</v>
      </c>
      <c r="G124" s="118">
        <f t="shared" si="42"/>
        <v>87.381194351386867</v>
      </c>
      <c r="H124" s="118">
        <f t="shared" si="42"/>
        <v>88.105146932284256</v>
      </c>
      <c r="I124" s="118">
        <f t="shared" si="42"/>
        <v>83.97271591462669</v>
      </c>
      <c r="J124" s="118">
        <f t="shared" si="42"/>
        <v>83.976299766632764</v>
      </c>
      <c r="K124" s="118">
        <f t="shared" si="42"/>
        <v>90.003614916131042</v>
      </c>
      <c r="L124" s="118">
        <f t="shared" si="42"/>
        <v>93.93426632955557</v>
      </c>
      <c r="M124" s="118">
        <f t="shared" si="42"/>
        <v>100.38600253874934</v>
      </c>
      <c r="N124" s="118">
        <f t="shared" si="42"/>
        <v>98.17134547924131</v>
      </c>
      <c r="O124" s="118">
        <f t="shared" si="42"/>
        <v>89.899957616176749</v>
      </c>
      <c r="P124" s="118">
        <f t="shared" si="42"/>
        <v>85.278814286510567</v>
      </c>
      <c r="Q124" s="118">
        <f t="shared" si="42"/>
        <v>88.426441154023735</v>
      </c>
      <c r="R124" s="118">
        <f t="shared" ref="R124:V124" si="43">R125+R128+R130+R139</f>
        <v>86.050914594366958</v>
      </c>
      <c r="S124" s="118">
        <f t="shared" si="43"/>
        <v>89.786283247446704</v>
      </c>
      <c r="T124" s="118">
        <f t="shared" si="43"/>
        <v>86.957553692276875</v>
      </c>
      <c r="U124" s="118">
        <f t="shared" si="43"/>
        <v>84.060842135452006</v>
      </c>
      <c r="V124" s="118">
        <f t="shared" si="43"/>
        <v>91.701146702112126</v>
      </c>
      <c r="W124" s="118">
        <f t="shared" ref="W124" si="44">W125+W128+W130+W139</f>
        <v>94.373327765064488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59.755752616927126</v>
      </c>
      <c r="C125" s="123">
        <f t="shared" si="45"/>
        <v>56.915465596768726</v>
      </c>
      <c r="D125" s="123">
        <f t="shared" si="45"/>
        <v>60.332830428497147</v>
      </c>
      <c r="E125" s="123">
        <f t="shared" si="45"/>
        <v>68.028556565382488</v>
      </c>
      <c r="F125" s="123">
        <f t="shared" si="45"/>
        <v>61.035128595324224</v>
      </c>
      <c r="G125" s="123">
        <f t="shared" si="45"/>
        <v>63.411468384335876</v>
      </c>
      <c r="H125" s="123">
        <f t="shared" si="45"/>
        <v>64.451064909659607</v>
      </c>
      <c r="I125" s="123">
        <f t="shared" si="45"/>
        <v>59.816729697981025</v>
      </c>
      <c r="J125" s="123">
        <f t="shared" si="45"/>
        <v>59.093946550811829</v>
      </c>
      <c r="K125" s="123">
        <f t="shared" si="45"/>
        <v>62.929734988686661</v>
      </c>
      <c r="L125" s="123">
        <f t="shared" si="45"/>
        <v>67.24190044687802</v>
      </c>
      <c r="M125" s="123">
        <f t="shared" si="45"/>
        <v>72.648989461327176</v>
      </c>
      <c r="N125" s="123">
        <f t="shared" si="45"/>
        <v>71.339698797092268</v>
      </c>
      <c r="O125" s="123">
        <f t="shared" si="45"/>
        <v>65.050551354259099</v>
      </c>
      <c r="P125" s="123">
        <f t="shared" si="45"/>
        <v>60.852643339095458</v>
      </c>
      <c r="Q125" s="123">
        <f t="shared" si="45"/>
        <v>61.175967315809103</v>
      </c>
      <c r="R125" s="123">
        <f t="shared" ref="R125:V125" si="46">SUM(R126:R127)</f>
        <v>60.251117106436261</v>
      </c>
      <c r="S125" s="123">
        <f t="shared" si="46"/>
        <v>62.744486116637511</v>
      </c>
      <c r="T125" s="123">
        <f t="shared" si="46"/>
        <v>60.05745905026923</v>
      </c>
      <c r="U125" s="123">
        <f t="shared" si="46"/>
        <v>57.904158771045395</v>
      </c>
      <c r="V125" s="123">
        <f t="shared" si="46"/>
        <v>64.544153598276679</v>
      </c>
      <c r="W125" s="123">
        <f t="shared" ref="W125" si="47">SUM(W126:W127)</f>
        <v>65.339558593825586</v>
      </c>
      <c r="DA125" s="130" t="s">
        <v>2863</v>
      </c>
    </row>
    <row r="126" spans="1:105" ht="12" customHeight="1" x14ac:dyDescent="0.25">
      <c r="A126" s="97" t="s">
        <v>203</v>
      </c>
      <c r="B126" s="99">
        <v>59.570471242760284</v>
      </c>
      <c r="C126" s="99">
        <v>56.742645079795508</v>
      </c>
      <c r="D126" s="99">
        <v>60.150654047115246</v>
      </c>
      <c r="E126" s="99">
        <v>67.82580191989868</v>
      </c>
      <c r="F126" s="99">
        <v>60.855125049089999</v>
      </c>
      <c r="G126" s="99">
        <v>63.22726037863923</v>
      </c>
      <c r="H126" s="99">
        <v>64.265131585074414</v>
      </c>
      <c r="I126" s="99">
        <v>59.647039414854042</v>
      </c>
      <c r="J126" s="99">
        <v>58.926560063567202</v>
      </c>
      <c r="K126" s="99">
        <v>62.752852761509565</v>
      </c>
      <c r="L126" s="99">
        <v>67.05243806838692</v>
      </c>
      <c r="M126" s="99">
        <v>72.443931375734437</v>
      </c>
      <c r="N126" s="99">
        <v>71.142699662490259</v>
      </c>
      <c r="O126" s="99">
        <v>64.869236866733132</v>
      </c>
      <c r="P126" s="99">
        <v>60.685131005175549</v>
      </c>
      <c r="Q126" s="99">
        <v>61.007733999839971</v>
      </c>
      <c r="R126" s="99">
        <v>60.086336967189311</v>
      </c>
      <c r="S126" s="99">
        <v>62.572305801561704</v>
      </c>
      <c r="T126" s="99">
        <v>59.893315631122185</v>
      </c>
      <c r="U126" s="99">
        <v>57.746250748414639</v>
      </c>
      <c r="V126" s="99">
        <v>64.366927915116463</v>
      </c>
      <c r="W126" s="99">
        <v>65.158972370693377</v>
      </c>
      <c r="DA126" s="63" t="s">
        <v>2864</v>
      </c>
    </row>
    <row r="127" spans="1:105" ht="12" customHeight="1" x14ac:dyDescent="0.25">
      <c r="A127" s="97" t="s">
        <v>53</v>
      </c>
      <c r="B127" s="99">
        <v>0.1852813741668381</v>
      </c>
      <c r="C127" s="99">
        <v>0.17282051697321982</v>
      </c>
      <c r="D127" s="99">
        <v>0.18217638138190201</v>
      </c>
      <c r="E127" s="99">
        <v>0.20275464548380678</v>
      </c>
      <c r="F127" s="99">
        <v>0.18000354623422479</v>
      </c>
      <c r="G127" s="99">
        <v>0.18420800569664736</v>
      </c>
      <c r="H127" s="99">
        <v>0.18593332458519718</v>
      </c>
      <c r="I127" s="99">
        <v>0.16969028312698364</v>
      </c>
      <c r="J127" s="99">
        <v>0.16738648724462829</v>
      </c>
      <c r="K127" s="99">
        <v>0.17688222717709379</v>
      </c>
      <c r="L127" s="99">
        <v>0.1894623784910984</v>
      </c>
      <c r="M127" s="99">
        <v>0.20505808559273758</v>
      </c>
      <c r="N127" s="99">
        <v>0.19699913460201457</v>
      </c>
      <c r="O127" s="99">
        <v>0.18131448752596541</v>
      </c>
      <c r="P127" s="99">
        <v>0.16751233391990594</v>
      </c>
      <c r="Q127" s="99">
        <v>0.16823331596913327</v>
      </c>
      <c r="R127" s="99">
        <v>0.16478013924694987</v>
      </c>
      <c r="S127" s="99">
        <v>0.17218031507580847</v>
      </c>
      <c r="T127" s="99">
        <v>0.16414341914704281</v>
      </c>
      <c r="U127" s="99">
        <v>0.15790802263075712</v>
      </c>
      <c r="V127" s="99">
        <v>0.17722568316021722</v>
      </c>
      <c r="W127" s="99">
        <v>0.18058622313220868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6.3775161389870577E-2</v>
      </c>
      <c r="C128" s="123">
        <f t="shared" si="48"/>
        <v>7.613762136756938E-2</v>
      </c>
      <c r="D128" s="123">
        <f t="shared" si="48"/>
        <v>5.3924862634136268E-2</v>
      </c>
      <c r="E128" s="123">
        <f t="shared" si="48"/>
        <v>6.8780184322569798E-2</v>
      </c>
      <c r="F128" s="123">
        <f t="shared" si="48"/>
        <v>3.907422111088138E-2</v>
      </c>
      <c r="G128" s="123">
        <f t="shared" si="48"/>
        <v>4.6435878978996169E-2</v>
      </c>
      <c r="H128" s="123">
        <f t="shared" si="48"/>
        <v>8.1418049351483862E-2</v>
      </c>
      <c r="I128" s="123">
        <f t="shared" si="48"/>
        <v>0.20014177350732229</v>
      </c>
      <c r="J128" s="123">
        <f t="shared" si="48"/>
        <v>0.15791714843591004</v>
      </c>
      <c r="K128" s="123">
        <f t="shared" si="48"/>
        <v>0.16297164691027158</v>
      </c>
      <c r="L128" s="123">
        <f t="shared" si="48"/>
        <v>0.27924727697109852</v>
      </c>
      <c r="M128" s="123">
        <f t="shared" si="48"/>
        <v>0.22860326385904842</v>
      </c>
      <c r="N128" s="123">
        <f t="shared" si="48"/>
        <v>0.72093808876129939</v>
      </c>
      <c r="O128" s="123">
        <f t="shared" si="48"/>
        <v>0.32475793143655496</v>
      </c>
      <c r="P128" s="123">
        <f t="shared" si="48"/>
        <v>0.30912722567292283</v>
      </c>
      <c r="Q128" s="123">
        <f t="shared" si="48"/>
        <v>0.52756569509333195</v>
      </c>
      <c r="R128" s="123">
        <f t="shared" si="48"/>
        <v>0.52457919442933343</v>
      </c>
      <c r="S128" s="123">
        <f t="shared" si="48"/>
        <v>0.53765472968279737</v>
      </c>
      <c r="T128" s="123">
        <f t="shared" si="48"/>
        <v>0.47506933594617623</v>
      </c>
      <c r="U128" s="123">
        <f t="shared" si="48"/>
        <v>0.50134093126482593</v>
      </c>
      <c r="V128" s="123">
        <f t="shared" si="48"/>
        <v>0.51860587650931478</v>
      </c>
      <c r="W128" s="123">
        <f t="shared" si="48"/>
        <v>0.52554137168142201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6.3775161389870577E-2</v>
      </c>
      <c r="C129" s="99">
        <f>RES_hhdet_fech!C129/RES_summary!C$19</f>
        <v>7.613762136756938E-2</v>
      </c>
      <c r="D129" s="99">
        <f>RES_hhdet_fech!D129/RES_summary!D$19</f>
        <v>5.3924862634136268E-2</v>
      </c>
      <c r="E129" s="99">
        <f>RES_hhdet_fech!E129/RES_summary!E$19</f>
        <v>6.8780184322569798E-2</v>
      </c>
      <c r="F129" s="99">
        <f>RES_hhdet_fech!F129/RES_summary!F$19</f>
        <v>3.907422111088138E-2</v>
      </c>
      <c r="G129" s="99">
        <f>RES_hhdet_fech!G129/RES_summary!G$19</f>
        <v>4.6435878978996169E-2</v>
      </c>
      <c r="H129" s="99">
        <f>RES_hhdet_fech!H129/RES_summary!H$19</f>
        <v>8.1418049351483862E-2</v>
      </c>
      <c r="I129" s="99">
        <f>RES_hhdet_fech!I129/RES_summary!I$19</f>
        <v>0.20014177350732229</v>
      </c>
      <c r="J129" s="99">
        <f>RES_hhdet_fech!J129/RES_summary!J$19</f>
        <v>0.15791714843591004</v>
      </c>
      <c r="K129" s="99">
        <f>RES_hhdet_fech!K129/RES_summary!K$19</f>
        <v>0.16297164691027158</v>
      </c>
      <c r="L129" s="99">
        <f>RES_hhdet_fech!L129/RES_summary!L$19</f>
        <v>0.27924727697109852</v>
      </c>
      <c r="M129" s="99">
        <f>RES_hhdet_fech!M129/RES_summary!M$19</f>
        <v>0.22860326385904842</v>
      </c>
      <c r="N129" s="99">
        <f>RES_hhdet_fech!N129/RES_summary!N$19</f>
        <v>0.72093808876129939</v>
      </c>
      <c r="O129" s="99">
        <f>RES_hhdet_fech!O129/RES_summary!O$19</f>
        <v>0.32475793143655496</v>
      </c>
      <c r="P129" s="99">
        <f>RES_hhdet_fech!P129/RES_summary!P$19</f>
        <v>0.30912722567292283</v>
      </c>
      <c r="Q129" s="99">
        <f>RES_hhdet_fech!Q129/RES_summary!Q$19</f>
        <v>0.52756569509333195</v>
      </c>
      <c r="R129" s="99">
        <f>RES_hhdet_fech!R129/RES_summary!R$19</f>
        <v>0.52457919442933343</v>
      </c>
      <c r="S129" s="99">
        <f>RES_hhdet_fech!S129/RES_summary!S$19</f>
        <v>0.53765472968279737</v>
      </c>
      <c r="T129" s="99">
        <f>RES_hhdet_fech!T129/RES_summary!T$19</f>
        <v>0.47506933594617623</v>
      </c>
      <c r="U129" s="99">
        <f>RES_hhdet_fech!U129/RES_summary!U$19</f>
        <v>0.50134093126482593</v>
      </c>
      <c r="V129" s="99">
        <f>RES_hhdet_fech!V129/RES_summary!V$19</f>
        <v>0.51860587650931478</v>
      </c>
      <c r="W129" s="99">
        <f>RES_hhdet_fech!W129/RES_summary!W$19</f>
        <v>0.52554137168142201</v>
      </c>
      <c r="DA129" s="63" t="s">
        <v>2867</v>
      </c>
    </row>
    <row r="130" spans="1:105" ht="12" customHeight="1" x14ac:dyDescent="0.25">
      <c r="A130" s="121" t="s">
        <v>55</v>
      </c>
      <c r="B130" s="123">
        <v>12.623444838896322</v>
      </c>
      <c r="C130" s="123">
        <v>14.222631525661775</v>
      </c>
      <c r="D130" s="123">
        <v>12.350594555497191</v>
      </c>
      <c r="E130" s="123">
        <v>13.011519843743477</v>
      </c>
      <c r="F130" s="123">
        <v>13.393703536141928</v>
      </c>
      <c r="G130" s="123">
        <v>14.581607983483488</v>
      </c>
      <c r="H130" s="123">
        <v>14.041685426521704</v>
      </c>
      <c r="I130" s="123">
        <v>14.249570130732508</v>
      </c>
      <c r="J130" s="123">
        <v>14.89115341673598</v>
      </c>
      <c r="K130" s="123">
        <v>16.843535389848956</v>
      </c>
      <c r="L130" s="123">
        <v>16.562764218143126</v>
      </c>
      <c r="M130" s="123">
        <v>16.845398567429026</v>
      </c>
      <c r="N130" s="123">
        <v>16.273476573309747</v>
      </c>
      <c r="O130" s="123">
        <v>15.106417439278998</v>
      </c>
      <c r="P130" s="123">
        <v>14.907332715490222</v>
      </c>
      <c r="Q130" s="123">
        <v>16.379617912435691</v>
      </c>
      <c r="R130" s="123">
        <v>15.219595343271067</v>
      </c>
      <c r="S130" s="123">
        <v>16.292905691057236</v>
      </c>
      <c r="T130" s="123">
        <v>16.47919329769859</v>
      </c>
      <c r="U130" s="123">
        <v>15.990213608721923</v>
      </c>
      <c r="V130" s="123">
        <v>16.62950973926943</v>
      </c>
      <c r="W130" s="123">
        <v>18.047368877126988</v>
      </c>
      <c r="DA130" s="130" t="s">
        <v>2868</v>
      </c>
    </row>
    <row r="131" spans="1:105" ht="12" customHeight="1" x14ac:dyDescent="0.25">
      <c r="A131" s="97" t="s">
        <v>128</v>
      </c>
      <c r="B131" s="99">
        <v>12.064385324120304</v>
      </c>
      <c r="C131" s="99">
        <v>14.023430452816715</v>
      </c>
      <c r="D131" s="99">
        <v>11.941799624822053</v>
      </c>
      <c r="E131" s="99">
        <v>12.748577204133863</v>
      </c>
      <c r="F131" s="99">
        <v>13.23782036605842</v>
      </c>
      <c r="G131" s="99">
        <v>14.490041060727776</v>
      </c>
      <c r="H131" s="99">
        <v>13.94920614576993</v>
      </c>
      <c r="I131" s="99">
        <v>14.18096323101026</v>
      </c>
      <c r="J131" s="99">
        <v>14.795609115568167</v>
      </c>
      <c r="K131" s="99">
        <v>16.773125332779266</v>
      </c>
      <c r="L131" s="99">
        <v>16.473966119948837</v>
      </c>
      <c r="M131" s="99">
        <v>16.73617194905605</v>
      </c>
      <c r="N131" s="99">
        <v>16.173147824657747</v>
      </c>
      <c r="O131" s="99">
        <v>14.964280491282269</v>
      </c>
      <c r="P131" s="99">
        <v>14.743919520257222</v>
      </c>
      <c r="Q131" s="99">
        <v>16.31722882742778</v>
      </c>
      <c r="R131" s="99">
        <v>15.107282907948264</v>
      </c>
      <c r="S131" s="99">
        <v>16.193344761983877</v>
      </c>
      <c r="T131" s="99">
        <v>16.378331275836921</v>
      </c>
      <c r="U131" s="99">
        <v>15.878786907557849</v>
      </c>
      <c r="V131" s="99">
        <v>16.519078831184622</v>
      </c>
      <c r="W131" s="99">
        <v>17.971752462223211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13.628095605262999</v>
      </c>
      <c r="M132" s="99">
        <v>13.895428193203662</v>
      </c>
      <c r="N132" s="99">
        <v>13.462002072695908</v>
      </c>
      <c r="O132" s="99">
        <v>12.589712163951084</v>
      </c>
      <c r="P132" s="99">
        <v>12.452978918687478</v>
      </c>
      <c r="Q132" s="99">
        <v>13.70691458989026</v>
      </c>
      <c r="R132" s="99">
        <v>12.802016964025173</v>
      </c>
      <c r="S132" s="99">
        <v>13.848522925821046</v>
      </c>
      <c r="T132" s="99">
        <v>13.953408304909052</v>
      </c>
      <c r="U132" s="99">
        <v>13.550465714136676</v>
      </c>
      <c r="V132" s="99">
        <v>14.178583663985204</v>
      </c>
      <c r="W132" s="99">
        <v>15.490269974924546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5.5607965497041061</v>
      </c>
      <c r="M133" s="102">
        <v>5.5068894882886008</v>
      </c>
      <c r="N133" s="102">
        <v>5.0235425892412122</v>
      </c>
      <c r="O133" s="102">
        <v>4.8677275963613429</v>
      </c>
      <c r="P133" s="102">
        <v>4.9308679298272127</v>
      </c>
      <c r="Q133" s="102">
        <v>5.0304789693633882</v>
      </c>
      <c r="R133" s="102">
        <v>4.9934551991756386</v>
      </c>
      <c r="S133" s="102">
        <v>5.697882329793992</v>
      </c>
      <c r="T133" s="102">
        <v>5.3756983082046412</v>
      </c>
      <c r="U133" s="102">
        <v>5.1436465552607666</v>
      </c>
      <c r="V133" s="102">
        <v>5.4350037189155191</v>
      </c>
      <c r="W133" s="102">
        <v>5.9592626238832933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8.0672990555588928</v>
      </c>
      <c r="M134" s="105">
        <v>8.3885387049150619</v>
      </c>
      <c r="N134" s="105">
        <v>8.4384594834546984</v>
      </c>
      <c r="O134" s="105">
        <v>7.7219845675897423</v>
      </c>
      <c r="P134" s="105">
        <v>7.5221109888602635</v>
      </c>
      <c r="Q134" s="105">
        <v>8.6764356205268722</v>
      </c>
      <c r="R134" s="105">
        <v>7.808561764849534</v>
      </c>
      <c r="S134" s="105">
        <v>8.1506405960270527</v>
      </c>
      <c r="T134" s="105">
        <v>8.5777099967044137</v>
      </c>
      <c r="U134" s="105">
        <v>8.406819158875912</v>
      </c>
      <c r="V134" s="105">
        <v>8.7435799450696852</v>
      </c>
      <c r="W134" s="105">
        <v>9.5310073510412519</v>
      </c>
      <c r="DA134" s="132" t="s">
        <v>2872</v>
      </c>
    </row>
    <row r="135" spans="1:105" ht="12" customHeight="1" x14ac:dyDescent="0.25">
      <c r="A135" s="106" t="s">
        <v>122</v>
      </c>
      <c r="B135" s="102">
        <v>16.943564638051441</v>
      </c>
      <c r="C135" s="102">
        <v>15.849505910122929</v>
      </c>
      <c r="D135" s="102">
        <v>17.92304358376116</v>
      </c>
      <c r="E135" s="102">
        <v>17.448575427578781</v>
      </c>
      <c r="F135" s="102">
        <v>17.001145686113965</v>
      </c>
      <c r="G135" s="102">
        <v>17.961191861503988</v>
      </c>
      <c r="H135" s="102">
        <v>18.418389627788716</v>
      </c>
      <c r="I135" s="102">
        <v>17.673963216333103</v>
      </c>
      <c r="J135" s="102">
        <v>19.741263202845861</v>
      </c>
      <c r="K135" s="102">
        <v>20.393215288349726</v>
      </c>
      <c r="L135" s="102">
        <v>21.346810829352581</v>
      </c>
      <c r="M135" s="102">
        <v>22.43190220876118</v>
      </c>
      <c r="N135" s="102">
        <v>20.560118729353423</v>
      </c>
      <c r="O135" s="102">
        <v>19.542682142717997</v>
      </c>
      <c r="P135" s="102">
        <v>19.143861919470741</v>
      </c>
      <c r="Q135" s="102">
        <v>18.524953535885704</v>
      </c>
      <c r="R135" s="102">
        <v>18.71084244970363</v>
      </c>
      <c r="S135" s="102">
        <v>19.511224400206103</v>
      </c>
      <c r="T135" s="102">
        <v>19.314521701539554</v>
      </c>
      <c r="U135" s="102">
        <v>18.777980442095529</v>
      </c>
      <c r="V135" s="102">
        <v>19.389951953851615</v>
      </c>
      <c r="W135" s="102">
        <v>20.290640081465639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16.114677751328774</v>
      </c>
      <c r="N136" s="105">
        <v>14.565050727974057</v>
      </c>
      <c r="O136" s="105">
        <v>14.066438606664944</v>
      </c>
      <c r="P136" s="105">
        <v>14.006332409588749</v>
      </c>
      <c r="Q136" s="105">
        <v>13.522786063244999</v>
      </c>
      <c r="R136" s="105">
        <v>13.914722908447978</v>
      </c>
      <c r="S136" s="105">
        <v>14.765659257994098</v>
      </c>
      <c r="T136" s="105">
        <v>14.581839681287164</v>
      </c>
      <c r="U136" s="105">
        <v>14.341462433227944</v>
      </c>
      <c r="V136" s="105">
        <v>15.045838979753876</v>
      </c>
      <c r="W136" s="105">
        <v>15.966625691737736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7.3872758535931755</v>
      </c>
      <c r="N137" s="99">
        <v>6.2805123014584003</v>
      </c>
      <c r="O137" s="99">
        <v>6.2049480261518486</v>
      </c>
      <c r="P137" s="99">
        <v>6.2735129069857791</v>
      </c>
      <c r="Q137" s="99">
        <v>5.6450322364316508</v>
      </c>
      <c r="R137" s="99">
        <v>6.1198153697082027</v>
      </c>
      <c r="S137" s="99">
        <v>6.7838357139629686</v>
      </c>
      <c r="T137" s="99">
        <v>6.2073828398623769</v>
      </c>
      <c r="U137" s="99">
        <v>5.9747155806981054</v>
      </c>
      <c r="V137" s="99">
        <v>6.2816754593444069</v>
      </c>
      <c r="W137" s="99">
        <v>6.6556749590847053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8.7274018977355965</v>
      </c>
      <c r="N138" s="99">
        <v>8.2845384265156561</v>
      </c>
      <c r="O138" s="99">
        <v>7.8614905805130935</v>
      </c>
      <c r="P138" s="99">
        <v>7.7328195026029718</v>
      </c>
      <c r="Q138" s="99">
        <v>7.8777538268133487</v>
      </c>
      <c r="R138" s="99">
        <v>7.7949075387397739</v>
      </c>
      <c r="S138" s="99">
        <v>7.9818235440311316</v>
      </c>
      <c r="T138" s="99">
        <v>8.3744568414247897</v>
      </c>
      <c r="U138" s="99">
        <v>8.3667468525298361</v>
      </c>
      <c r="V138" s="99">
        <v>8.7641635204094666</v>
      </c>
      <c r="W138" s="99">
        <v>9.3109507326530316</v>
      </c>
      <c r="DA138" s="63" t="s">
        <v>2876</v>
      </c>
    </row>
    <row r="139" spans="1:105" ht="12" customHeight="1" x14ac:dyDescent="0.25">
      <c r="A139" s="121" t="s">
        <v>54</v>
      </c>
      <c r="B139" s="123">
        <v>8.4271307301175629</v>
      </c>
      <c r="C139" s="123">
        <v>8.6205162704461848</v>
      </c>
      <c r="D139" s="123">
        <v>8.5040830691197264</v>
      </c>
      <c r="E139" s="123">
        <v>8.8195871570987521</v>
      </c>
      <c r="F139" s="123">
        <v>9.2955874555233819</v>
      </c>
      <c r="G139" s="123">
        <v>9.3416821045884966</v>
      </c>
      <c r="H139" s="123">
        <v>9.5309785467514541</v>
      </c>
      <c r="I139" s="123">
        <v>9.7062743124058404</v>
      </c>
      <c r="J139" s="123">
        <v>9.8332826506490498</v>
      </c>
      <c r="K139" s="123">
        <v>10.067372890685148</v>
      </c>
      <c r="L139" s="123">
        <v>9.8503543875633106</v>
      </c>
      <c r="M139" s="123">
        <v>10.663011246134095</v>
      </c>
      <c r="N139" s="123">
        <v>9.8372320200779892</v>
      </c>
      <c r="O139" s="123">
        <v>9.4182308912020964</v>
      </c>
      <c r="P139" s="123">
        <v>9.2097110062519594</v>
      </c>
      <c r="Q139" s="123">
        <v>10.343290230685616</v>
      </c>
      <c r="R139" s="123">
        <v>10.055622950230282</v>
      </c>
      <c r="S139" s="123">
        <v>10.211236710069153</v>
      </c>
      <c r="T139" s="123">
        <v>9.9458320083628902</v>
      </c>
      <c r="U139" s="123">
        <v>9.6651288244198579</v>
      </c>
      <c r="V139" s="123">
        <v>10.008877488056708</v>
      </c>
      <c r="W139" s="123">
        <v>10.460858922430488</v>
      </c>
      <c r="DA139" s="130" t="s">
        <v>2877</v>
      </c>
    </row>
    <row r="140" spans="1:105" ht="12" customHeight="1" x14ac:dyDescent="0.25">
      <c r="A140" s="97" t="s">
        <v>50</v>
      </c>
      <c r="B140" s="99">
        <v>9.9856133463746453</v>
      </c>
      <c r="C140" s="99">
        <v>10.685114250393815</v>
      </c>
      <c r="D140" s="99">
        <v>10.309091479994539</v>
      </c>
      <c r="E140" s="99">
        <v>11.873510108650876</v>
      </c>
      <c r="F140" s="99">
        <v>12.25556582092719</v>
      </c>
      <c r="G140" s="99">
        <v>12.072826349154361</v>
      </c>
      <c r="H140" s="99">
        <v>12.772904661630005</v>
      </c>
      <c r="I140" s="99">
        <v>12.09270388924241</v>
      </c>
      <c r="J140" s="99">
        <v>11.242796695091155</v>
      </c>
      <c r="K140" s="99">
        <v>12.588153908843005</v>
      </c>
      <c r="L140" s="99">
        <v>11.005401331229896</v>
      </c>
      <c r="M140" s="99">
        <v>13.780444740481304</v>
      </c>
      <c r="N140" s="99">
        <v>12.403770389129205</v>
      </c>
      <c r="O140" s="99">
        <v>11.731588499036746</v>
      </c>
      <c r="P140" s="99">
        <v>10.824987842887605</v>
      </c>
      <c r="Q140" s="99">
        <v>15.499328616059291</v>
      </c>
      <c r="R140" s="99">
        <v>12.967950212040275</v>
      </c>
      <c r="S140" s="99">
        <v>12.683338355416167</v>
      </c>
      <c r="T140" s="99">
        <v>12.876344198185469</v>
      </c>
      <c r="U140" s="99">
        <v>12.365276969006468</v>
      </c>
      <c r="V140" s="99">
        <v>13.448084593168364</v>
      </c>
      <c r="W140" s="99">
        <v>13.985467085777325</v>
      </c>
      <c r="DA140" s="63" t="s">
        <v>2878</v>
      </c>
    </row>
    <row r="141" spans="1:105" ht="12" customHeight="1" x14ac:dyDescent="0.25">
      <c r="A141" s="109" t="s">
        <v>120</v>
      </c>
      <c r="B141" s="110">
        <v>8.315455248311082</v>
      </c>
      <c r="C141" s="110">
        <v>8.4523535506012486</v>
      </c>
      <c r="D141" s="110">
        <v>8.3382817485036718</v>
      </c>
      <c r="E141" s="110">
        <v>8.4662410950150555</v>
      </c>
      <c r="F141" s="110">
        <v>8.9078381236516524</v>
      </c>
      <c r="G141" s="110">
        <v>8.9665164749323427</v>
      </c>
      <c r="H141" s="110">
        <v>9.0688457544626253</v>
      </c>
      <c r="I141" s="110">
        <v>9.3681431436481954</v>
      </c>
      <c r="J141" s="110">
        <v>9.6359300232370035</v>
      </c>
      <c r="K141" s="110">
        <v>9.7113342917472689</v>
      </c>
      <c r="L141" s="110">
        <v>9.6885401573382506</v>
      </c>
      <c r="M141" s="110">
        <v>10.218703980919637</v>
      </c>
      <c r="N141" s="110">
        <v>9.475909071427516</v>
      </c>
      <c r="O141" s="110">
        <v>9.0741406272331666</v>
      </c>
      <c r="P141" s="110">
        <v>8.9660645130816885</v>
      </c>
      <c r="Q141" s="110">
        <v>9.5852164279820311</v>
      </c>
      <c r="R141" s="110">
        <v>9.6414222780282781</v>
      </c>
      <c r="S141" s="110">
        <v>9.8927170564002562</v>
      </c>
      <c r="T141" s="110">
        <v>9.6058991918993701</v>
      </c>
      <c r="U141" s="110">
        <v>9.3775441783657065</v>
      </c>
      <c r="V141" s="110">
        <v>9.6666691520382688</v>
      </c>
      <c r="W141" s="110">
        <v>10.111882748611981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2881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</v>
      </c>
      <c r="C147" s="99">
        <f>RES_hhdet_fech!C147/RES_summary!C$19</f>
        <v>0</v>
      </c>
      <c r="D147" s="99">
        <f>RES_hhdet_fech!D147/RES_summary!D$19</f>
        <v>0</v>
      </c>
      <c r="E147" s="99">
        <f>RES_hhdet_fech!E147/RES_summary!E$19</f>
        <v>0</v>
      </c>
      <c r="F147" s="99">
        <f>RES_hhdet_fech!F147/RES_summary!F$19</f>
        <v>0</v>
      </c>
      <c r="G147" s="99">
        <f>RES_hhdet_fech!G147/RES_summary!G$19</f>
        <v>0</v>
      </c>
      <c r="H147" s="99">
        <f>RES_hhdet_fech!H147/RES_summary!H$19</f>
        <v>0</v>
      </c>
      <c r="I147" s="99">
        <f>RES_hhdet_fech!I147/RES_summary!I$19</f>
        <v>0</v>
      </c>
      <c r="J147" s="99">
        <f>RES_hhdet_fech!J147/RES_summary!J$19</f>
        <v>0</v>
      </c>
      <c r="K147" s="99">
        <f>RES_hhdet_fech!K147/RES_summary!K$19</f>
        <v>0</v>
      </c>
      <c r="L147" s="99">
        <f>RES_hhdet_fech!L147/RES_summary!L$19</f>
        <v>0</v>
      </c>
      <c r="M147" s="99">
        <f>RES_hhdet_fech!M147/RES_summary!M$19</f>
        <v>0</v>
      </c>
      <c r="N147" s="99">
        <f>RES_hhdet_fech!N147/RES_summary!N$19</f>
        <v>0</v>
      </c>
      <c r="O147" s="99">
        <f>RES_hhdet_fech!O147/RES_summary!O$19</f>
        <v>0</v>
      </c>
      <c r="P147" s="99">
        <f>RES_hhdet_fech!P147/RES_summary!P$19</f>
        <v>0</v>
      </c>
      <c r="Q147" s="99">
        <f>RES_hhdet_fech!Q147/RES_summary!Q$19</f>
        <v>0</v>
      </c>
      <c r="R147" s="99">
        <f>RES_hhdet_fech!R147/RES_summary!R$19</f>
        <v>0</v>
      </c>
      <c r="S147" s="99">
        <f>RES_hhdet_fech!S147/RES_summary!S$19</f>
        <v>0</v>
      </c>
      <c r="T147" s="99">
        <f>RES_hhdet_fech!T147/RES_summary!T$19</f>
        <v>0</v>
      </c>
      <c r="U147" s="99">
        <f>RES_hhdet_fech!U147/RES_summary!U$19</f>
        <v>0</v>
      </c>
      <c r="V147" s="99">
        <f>RES_hhdet_fech!V147/RES_summary!V$19</f>
        <v>0</v>
      </c>
      <c r="W147" s="99">
        <f>RES_hhdet_fech!W147/RES_summary!W$19</f>
        <v>0</v>
      </c>
      <c r="DA147" s="63" t="s">
        <v>2884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2893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2895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98.742454977045611</v>
      </c>
      <c r="C161" s="118">
        <f t="shared" si="54"/>
        <v>101.14661935242592</v>
      </c>
      <c r="D161" s="118">
        <f t="shared" si="54"/>
        <v>91.030608268887022</v>
      </c>
      <c r="E161" s="118">
        <f t="shared" si="54"/>
        <v>102.58526823125256</v>
      </c>
      <c r="F161" s="118">
        <f t="shared" si="54"/>
        <v>88.894197178677601</v>
      </c>
      <c r="G161" s="118">
        <f t="shared" si="54"/>
        <v>95.387107634316322</v>
      </c>
      <c r="H161" s="118">
        <f t="shared" si="54"/>
        <v>100.26006991438103</v>
      </c>
      <c r="I161" s="118">
        <f t="shared" si="54"/>
        <v>87.697153013587183</v>
      </c>
      <c r="J161" s="118">
        <f t="shared" si="54"/>
        <v>98.615663309071891</v>
      </c>
      <c r="K161" s="118">
        <f t="shared" si="54"/>
        <v>98.953982771236454</v>
      </c>
      <c r="L161" s="118">
        <f t="shared" si="54"/>
        <v>104.64216246135064</v>
      </c>
      <c r="M161" s="118">
        <f t="shared" si="54"/>
        <v>114.29892879009695</v>
      </c>
      <c r="N161" s="118">
        <f t="shared" si="54"/>
        <v>106.29039724801106</v>
      </c>
      <c r="O161" s="118">
        <f t="shared" si="54"/>
        <v>96.842770373921354</v>
      </c>
      <c r="P161" s="118">
        <f t="shared" si="54"/>
        <v>98.79232215756349</v>
      </c>
      <c r="Q161" s="118">
        <f t="shared" si="54"/>
        <v>87.602380582937371</v>
      </c>
      <c r="R161" s="118">
        <f t="shared" ref="R161:V161" si="55">R162+R164+R166+R175</f>
        <v>90.523104681365766</v>
      </c>
      <c r="S161" s="118">
        <f t="shared" si="55"/>
        <v>94.870186184599277</v>
      </c>
      <c r="T161" s="118">
        <f t="shared" si="55"/>
        <v>90.618747726684177</v>
      </c>
      <c r="U161" s="118">
        <f t="shared" si="55"/>
        <v>90.329728062681482</v>
      </c>
      <c r="V161" s="118">
        <f t="shared" si="55"/>
        <v>93.860894197886836</v>
      </c>
      <c r="W161" s="118">
        <f t="shared" ref="W161" si="56">W162+W164+W166+W175</f>
        <v>97.913466964703787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73.040915591175079</v>
      </c>
      <c r="C162" s="123">
        <f t="shared" si="57"/>
        <v>76.308150134133655</v>
      </c>
      <c r="D162" s="123">
        <f t="shared" si="57"/>
        <v>64.383877165326865</v>
      </c>
      <c r="E162" s="123">
        <f t="shared" si="57"/>
        <v>76.056900797771647</v>
      </c>
      <c r="F162" s="123">
        <f t="shared" si="57"/>
        <v>62.501111440920134</v>
      </c>
      <c r="G162" s="123">
        <f t="shared" si="57"/>
        <v>68.120350632928208</v>
      </c>
      <c r="H162" s="123">
        <f t="shared" si="57"/>
        <v>72.504305973210833</v>
      </c>
      <c r="I162" s="123">
        <f t="shared" si="57"/>
        <v>59.946596189700522</v>
      </c>
      <c r="J162" s="123">
        <f t="shared" si="57"/>
        <v>68.717113579921843</v>
      </c>
      <c r="K162" s="123">
        <f t="shared" si="57"/>
        <v>68.089692757216653</v>
      </c>
      <c r="L162" s="123">
        <f t="shared" si="57"/>
        <v>73.199141054510946</v>
      </c>
      <c r="M162" s="123">
        <f t="shared" si="57"/>
        <v>81.142793926100424</v>
      </c>
      <c r="N162" s="123">
        <f t="shared" si="57"/>
        <v>74.73086144475441</v>
      </c>
      <c r="O162" s="123">
        <f t="shared" si="57"/>
        <v>67.440461062739303</v>
      </c>
      <c r="P162" s="123">
        <f t="shared" si="57"/>
        <v>69.740888119927604</v>
      </c>
      <c r="Q162" s="123">
        <f t="shared" si="57"/>
        <v>57.668593511455306</v>
      </c>
      <c r="R162" s="123">
        <f t="shared" si="57"/>
        <v>60.986561016020993</v>
      </c>
      <c r="S162" s="123">
        <f t="shared" si="57"/>
        <v>64.566954913797005</v>
      </c>
      <c r="T162" s="123">
        <f t="shared" si="57"/>
        <v>60.786403815800348</v>
      </c>
      <c r="U162" s="123">
        <f t="shared" si="57"/>
        <v>61.199277853278431</v>
      </c>
      <c r="V162" s="123">
        <f t="shared" si="57"/>
        <v>63.578308554395974</v>
      </c>
      <c r="W162" s="123">
        <f t="shared" si="57"/>
        <v>66.110208843002042</v>
      </c>
      <c r="DA162" s="130" t="s">
        <v>2898</v>
      </c>
    </row>
    <row r="163" spans="1:105" ht="12" customHeight="1" x14ac:dyDescent="0.25">
      <c r="A163" s="97" t="s">
        <v>53</v>
      </c>
      <c r="B163" s="110">
        <v>73.040915591175079</v>
      </c>
      <c r="C163" s="110">
        <v>76.308150134133655</v>
      </c>
      <c r="D163" s="110">
        <v>64.383877165326865</v>
      </c>
      <c r="E163" s="110">
        <v>76.056900797771647</v>
      </c>
      <c r="F163" s="110">
        <v>62.501111440920134</v>
      </c>
      <c r="G163" s="110">
        <v>68.120350632928208</v>
      </c>
      <c r="H163" s="110">
        <v>72.504305973210833</v>
      </c>
      <c r="I163" s="110">
        <v>59.946596189700522</v>
      </c>
      <c r="J163" s="110">
        <v>68.717113579921843</v>
      </c>
      <c r="K163" s="110">
        <v>68.089692757216653</v>
      </c>
      <c r="L163" s="110">
        <v>73.199141054510946</v>
      </c>
      <c r="M163" s="110">
        <v>81.142793926100424</v>
      </c>
      <c r="N163" s="110">
        <v>74.73086144475441</v>
      </c>
      <c r="O163" s="110">
        <v>67.440461062739303</v>
      </c>
      <c r="P163" s="110">
        <v>69.740888119927604</v>
      </c>
      <c r="Q163" s="110">
        <v>57.668593511455306</v>
      </c>
      <c r="R163" s="110">
        <v>60.986561016020993</v>
      </c>
      <c r="S163" s="110">
        <v>64.566954913797005</v>
      </c>
      <c r="T163" s="110">
        <v>60.786403815800348</v>
      </c>
      <c r="U163" s="110">
        <v>61.199277853278431</v>
      </c>
      <c r="V163" s="110">
        <v>63.578308554395974</v>
      </c>
      <c r="W163" s="110">
        <v>66.110208843002042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0.31887125446044046</v>
      </c>
      <c r="C164" s="123">
        <f t="shared" si="58"/>
        <v>0.34802537925567856</v>
      </c>
      <c r="D164" s="123">
        <f t="shared" si="58"/>
        <v>0.2325820877287354</v>
      </c>
      <c r="E164" s="123">
        <f t="shared" si="58"/>
        <v>0.3004117420995302</v>
      </c>
      <c r="F164" s="123">
        <f t="shared" si="58"/>
        <v>0.15904836668792366</v>
      </c>
      <c r="G164" s="123">
        <f t="shared" si="58"/>
        <v>0.13365978672348794</v>
      </c>
      <c r="H164" s="123">
        <f t="shared" si="58"/>
        <v>0.14666190312624763</v>
      </c>
      <c r="I164" s="123">
        <f t="shared" si="58"/>
        <v>0.34230082512793475</v>
      </c>
      <c r="J164" s="123">
        <f t="shared" si="58"/>
        <v>0.29355851012932482</v>
      </c>
      <c r="K164" s="123">
        <f t="shared" si="58"/>
        <v>0.28542000237623405</v>
      </c>
      <c r="L164" s="123">
        <f t="shared" si="58"/>
        <v>0.51616360555447693</v>
      </c>
      <c r="M164" s="123">
        <f t="shared" si="58"/>
        <v>0.46122978468334519</v>
      </c>
      <c r="N164" s="123">
        <f t="shared" si="58"/>
        <v>1.5114183872539348</v>
      </c>
      <c r="O164" s="123">
        <f t="shared" si="58"/>
        <v>0.63002631277378451</v>
      </c>
      <c r="P164" s="123">
        <f t="shared" si="58"/>
        <v>0.56062490983700985</v>
      </c>
      <c r="Q164" s="123">
        <f t="shared" si="58"/>
        <v>0.89579817835068776</v>
      </c>
      <c r="R164" s="123">
        <f t="shared" si="58"/>
        <v>0.7518590460466118</v>
      </c>
      <c r="S164" s="123">
        <f t="shared" si="58"/>
        <v>0.71711391373250311</v>
      </c>
      <c r="T164" s="123">
        <f t="shared" si="58"/>
        <v>0.70961833674369612</v>
      </c>
      <c r="U164" s="123">
        <f t="shared" si="58"/>
        <v>0.86787093770447121</v>
      </c>
      <c r="V164" s="123">
        <f t="shared" si="58"/>
        <v>1.020364741406615</v>
      </c>
      <c r="W164" s="123">
        <f t="shared" si="58"/>
        <v>1.1390636787958177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0.31887125446044046</v>
      </c>
      <c r="C165" s="99">
        <f>RES_hhdet_fech!C165/RES_summary!C$19</f>
        <v>0.34802537925567856</v>
      </c>
      <c r="D165" s="99">
        <f>RES_hhdet_fech!D165/RES_summary!D$19</f>
        <v>0.2325820877287354</v>
      </c>
      <c r="E165" s="99">
        <f>RES_hhdet_fech!E165/RES_summary!E$19</f>
        <v>0.3004117420995302</v>
      </c>
      <c r="F165" s="99">
        <f>RES_hhdet_fech!F165/RES_summary!F$19</f>
        <v>0.15904836668792366</v>
      </c>
      <c r="G165" s="99">
        <f>RES_hhdet_fech!G165/RES_summary!G$19</f>
        <v>0.13365978672348794</v>
      </c>
      <c r="H165" s="99">
        <f>RES_hhdet_fech!H165/RES_summary!H$19</f>
        <v>0.14666190312624763</v>
      </c>
      <c r="I165" s="99">
        <f>RES_hhdet_fech!I165/RES_summary!I$19</f>
        <v>0.34230082512793475</v>
      </c>
      <c r="J165" s="99">
        <f>RES_hhdet_fech!J165/RES_summary!J$19</f>
        <v>0.29355851012932482</v>
      </c>
      <c r="K165" s="99">
        <f>RES_hhdet_fech!K165/RES_summary!K$19</f>
        <v>0.28542000237623405</v>
      </c>
      <c r="L165" s="99">
        <f>RES_hhdet_fech!L165/RES_summary!L$19</f>
        <v>0.51616360555447693</v>
      </c>
      <c r="M165" s="99">
        <f>RES_hhdet_fech!M165/RES_summary!M$19</f>
        <v>0.46122978468334519</v>
      </c>
      <c r="N165" s="99">
        <f>RES_hhdet_fech!N165/RES_summary!N$19</f>
        <v>1.5114183872539348</v>
      </c>
      <c r="O165" s="99">
        <f>RES_hhdet_fech!O165/RES_summary!O$19</f>
        <v>0.63002631277378451</v>
      </c>
      <c r="P165" s="99">
        <f>RES_hhdet_fech!P165/RES_summary!P$19</f>
        <v>0.56062490983700985</v>
      </c>
      <c r="Q165" s="99">
        <f>RES_hhdet_fech!Q165/RES_summary!Q$19</f>
        <v>0.89579817835068776</v>
      </c>
      <c r="R165" s="99">
        <f>RES_hhdet_fech!R165/RES_summary!R$19</f>
        <v>0.7518590460466118</v>
      </c>
      <c r="S165" s="99">
        <f>RES_hhdet_fech!S165/RES_summary!S$19</f>
        <v>0.71711391373250311</v>
      </c>
      <c r="T165" s="99">
        <f>RES_hhdet_fech!T165/RES_summary!T$19</f>
        <v>0.70961833674369612</v>
      </c>
      <c r="U165" s="99">
        <f>RES_hhdet_fech!U165/RES_summary!U$19</f>
        <v>0.86787093770447121</v>
      </c>
      <c r="V165" s="99">
        <f>RES_hhdet_fech!V165/RES_summary!V$19</f>
        <v>1.020364741406615</v>
      </c>
      <c r="W165" s="99">
        <f>RES_hhdet_fech!W165/RES_summary!W$19</f>
        <v>1.1390636787958177</v>
      </c>
      <c r="DA165" s="63" t="s">
        <v>2901</v>
      </c>
    </row>
    <row r="166" spans="1:105" ht="12" customHeight="1" x14ac:dyDescent="0.25">
      <c r="A166" s="121" t="s">
        <v>55</v>
      </c>
      <c r="B166" s="123">
        <v>16.955536161763181</v>
      </c>
      <c r="C166" s="123">
        <v>15.869215267856651</v>
      </c>
      <c r="D166" s="123">
        <v>17.898763324334734</v>
      </c>
      <c r="E166" s="123">
        <v>17.404757755994147</v>
      </c>
      <c r="F166" s="123">
        <v>16.925781131613515</v>
      </c>
      <c r="G166" s="123">
        <v>17.778553942600613</v>
      </c>
      <c r="H166" s="123">
        <v>18.086215393557705</v>
      </c>
      <c r="I166" s="123">
        <v>17.725623522905359</v>
      </c>
      <c r="J166" s="123">
        <v>19.792528711445364</v>
      </c>
      <c r="K166" s="123">
        <v>20.531211584001035</v>
      </c>
      <c r="L166" s="123">
        <v>21.093834734301453</v>
      </c>
      <c r="M166" s="123">
        <v>22.025157447715515</v>
      </c>
      <c r="N166" s="123">
        <v>20.186027557061358</v>
      </c>
      <c r="O166" s="123">
        <v>19.320988566325692</v>
      </c>
      <c r="P166" s="123">
        <v>19.250525369538209</v>
      </c>
      <c r="Q166" s="123">
        <v>18.637001233253347</v>
      </c>
      <c r="R166" s="123">
        <v>18.710657913614497</v>
      </c>
      <c r="S166" s="123">
        <v>19.380589191599963</v>
      </c>
      <c r="T166" s="123">
        <v>19.219369939060698</v>
      </c>
      <c r="U166" s="123">
        <v>18.647563966257067</v>
      </c>
      <c r="V166" s="123">
        <v>19.286041863382795</v>
      </c>
      <c r="W166" s="123">
        <v>20.213051223179786</v>
      </c>
      <c r="DA166" s="130" t="s">
        <v>2902</v>
      </c>
    </row>
    <row r="167" spans="1:105" ht="12" customHeight="1" x14ac:dyDescent="0.25">
      <c r="A167" s="97" t="s">
        <v>124</v>
      </c>
      <c r="B167" s="99">
        <v>18.594689593324379</v>
      </c>
      <c r="C167" s="99">
        <v>19.347058962952094</v>
      </c>
      <c r="D167" s="99">
        <v>18.458838848254572</v>
      </c>
      <c r="E167" s="99">
        <v>19.128745195694133</v>
      </c>
      <c r="F167" s="99">
        <v>19.438140171408151</v>
      </c>
      <c r="G167" s="99">
        <v>19.828030690403093</v>
      </c>
      <c r="H167" s="99">
        <v>20.22355737100559</v>
      </c>
      <c r="I167" s="99">
        <v>20.645481259538439</v>
      </c>
      <c r="J167" s="99">
        <v>21.660722144225485</v>
      </c>
      <c r="K167" s="99">
        <v>22.755140742668619</v>
      </c>
      <c r="L167" s="99">
        <v>23.527659793600233</v>
      </c>
      <c r="M167" s="99">
        <v>24.463646868268125</v>
      </c>
      <c r="N167" s="99">
        <v>23.266780763023732</v>
      </c>
      <c r="O167" s="99">
        <v>21.910011796003214</v>
      </c>
      <c r="P167" s="99">
        <v>22.02040818834092</v>
      </c>
      <c r="Q167" s="99">
        <v>21.912381876139182</v>
      </c>
      <c r="R167" s="99">
        <v>20.185543008944965</v>
      </c>
      <c r="S167" s="99">
        <v>20.462930616483373</v>
      </c>
      <c r="T167" s="99">
        <v>20.337508312881884</v>
      </c>
      <c r="U167" s="99">
        <v>18.888662735791339</v>
      </c>
      <c r="V167" s="99">
        <v>19.742850697357518</v>
      </c>
      <c r="W167" s="99">
        <v>20.223000102152568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16.124584488956327</v>
      </c>
      <c r="M168" s="99">
        <v>16.798822190805943</v>
      </c>
      <c r="N168" s="99">
        <v>15.936998742170791</v>
      </c>
      <c r="O168" s="99">
        <v>15.425663544640278</v>
      </c>
      <c r="P168" s="99">
        <v>15.793144163294526</v>
      </c>
      <c r="Q168" s="99">
        <v>15.571933750789389</v>
      </c>
      <c r="R168" s="99">
        <v>14.762726728014997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7.931408473805269</v>
      </c>
      <c r="M169" s="102">
        <v>8.1213399256607115</v>
      </c>
      <c r="N169" s="102">
        <v>7.3422163803342979</v>
      </c>
      <c r="O169" s="102">
        <v>7.3364557322035902</v>
      </c>
      <c r="P169" s="102">
        <v>7.6740157629304084</v>
      </c>
      <c r="Q169" s="102">
        <v>7.0539991471241983</v>
      </c>
      <c r="R169" s="102">
        <v>7.0161915128462731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8.1931760151510602</v>
      </c>
      <c r="M170" s="105">
        <v>8.677482265145235</v>
      </c>
      <c r="N170" s="105">
        <v>8.5947823618364936</v>
      </c>
      <c r="O170" s="105">
        <v>8.0892078124366833</v>
      </c>
      <c r="P170" s="105">
        <v>8.1191284003641204</v>
      </c>
      <c r="Q170" s="105">
        <v>8.5179346036651911</v>
      </c>
      <c r="R170" s="105">
        <v>7.7465352151687243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16.943564638051438</v>
      </c>
      <c r="C171" s="102">
        <v>15.84454083787503</v>
      </c>
      <c r="D171" s="102">
        <v>17.894979795000825</v>
      </c>
      <c r="E171" s="102">
        <v>17.393417980466545</v>
      </c>
      <c r="F171" s="102">
        <v>16.909789894773652</v>
      </c>
      <c r="G171" s="102">
        <v>17.765951024558841</v>
      </c>
      <c r="H171" s="102">
        <v>18.073594329111828</v>
      </c>
      <c r="I171" s="102">
        <v>17.709609777627165</v>
      </c>
      <c r="J171" s="102">
        <v>19.783161861347438</v>
      </c>
      <c r="K171" s="102">
        <v>20.520665826164251</v>
      </c>
      <c r="L171" s="102">
        <v>21.425982890644654</v>
      </c>
      <c r="M171" s="102">
        <v>22.435202796681992</v>
      </c>
      <c r="N171" s="102">
        <v>20.602274635510941</v>
      </c>
      <c r="O171" s="102">
        <v>19.778034511530489</v>
      </c>
      <c r="P171" s="102">
        <v>19.724493072811416</v>
      </c>
      <c r="Q171" s="102">
        <v>19.115097714341591</v>
      </c>
      <c r="R171" s="102">
        <v>19.189841501889362</v>
      </c>
      <c r="S171" s="102">
        <v>19.859166026119492</v>
      </c>
      <c r="T171" s="102">
        <v>19.688768329036492</v>
      </c>
      <c r="U171" s="102">
        <v>19.104145943246436</v>
      </c>
      <c r="V171" s="102">
        <v>19.727594825473979</v>
      </c>
      <c r="W171" s="102">
        <v>20.65337732584393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15.50381172027506</v>
      </c>
      <c r="M172" s="105">
        <v>16.195271945008834</v>
      </c>
      <c r="N172" s="105">
        <v>14.769387958210217</v>
      </c>
      <c r="O172" s="105">
        <v>14.376868476106541</v>
      </c>
      <c r="P172" s="105">
        <v>14.497145933431765</v>
      </c>
      <c r="Q172" s="105">
        <v>13.972578381881057</v>
      </c>
      <c r="R172" s="105">
        <v>14.359833115278473</v>
      </c>
      <c r="S172" s="105">
        <v>15.14757074943223</v>
      </c>
      <c r="T172" s="105">
        <v>14.886945422361928</v>
      </c>
      <c r="U172" s="105">
        <v>14.626555891697524</v>
      </c>
      <c r="V172" s="105">
        <v>15.350643694573359</v>
      </c>
      <c r="W172" s="105">
        <v>16.272605978127672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7.3207850174773066</v>
      </c>
      <c r="M173" s="99">
        <v>7.4539524170328813</v>
      </c>
      <c r="N173" s="99">
        <v>6.4265606622721201</v>
      </c>
      <c r="O173" s="99">
        <v>6.4444609484558608</v>
      </c>
      <c r="P173" s="99">
        <v>6.6219364978490285</v>
      </c>
      <c r="Q173" s="99">
        <v>5.9427939698394097</v>
      </c>
      <c r="R173" s="99">
        <v>6.4034467934355872</v>
      </c>
      <c r="S173" s="99">
        <v>6.9947292258156875</v>
      </c>
      <c r="T173" s="99">
        <v>6.3260009010657461</v>
      </c>
      <c r="U173" s="99">
        <v>6.0790248339903235</v>
      </c>
      <c r="V173" s="99">
        <v>6.398212995645574</v>
      </c>
      <c r="W173" s="99">
        <v>6.7782881837537543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8.1830267027977577</v>
      </c>
      <c r="M174" s="110">
        <v>8.7413195279759517</v>
      </c>
      <c r="N174" s="110">
        <v>8.3428272959380987</v>
      </c>
      <c r="O174" s="110">
        <v>7.9324075276506809</v>
      </c>
      <c r="P174" s="110">
        <v>7.8752094355827378</v>
      </c>
      <c r="Q174" s="110">
        <v>8.0297844120416464</v>
      </c>
      <c r="R174" s="110">
        <v>7.9563863218428867</v>
      </c>
      <c r="S174" s="110">
        <v>8.1528415236165426</v>
      </c>
      <c r="T174" s="110">
        <v>8.5609445212961841</v>
      </c>
      <c r="U174" s="110">
        <v>8.5475310577071966</v>
      </c>
      <c r="V174" s="110">
        <v>8.9524306989277829</v>
      </c>
      <c r="W174" s="110">
        <v>9.4943177943739219</v>
      </c>
      <c r="DA174" s="60" t="s">
        <v>2910</v>
      </c>
    </row>
    <row r="175" spans="1:105" ht="12" customHeight="1" x14ac:dyDescent="0.25">
      <c r="A175" s="121" t="s">
        <v>54</v>
      </c>
      <c r="B175" s="123">
        <v>8.4271319696469114</v>
      </c>
      <c r="C175" s="123">
        <v>8.6212285711799339</v>
      </c>
      <c r="D175" s="123">
        <v>8.5153856914966948</v>
      </c>
      <c r="E175" s="123">
        <v>8.8231979353872241</v>
      </c>
      <c r="F175" s="123">
        <v>9.3082562394560284</v>
      </c>
      <c r="G175" s="123">
        <v>9.3545432720640278</v>
      </c>
      <c r="H175" s="123">
        <v>9.5228866444862419</v>
      </c>
      <c r="I175" s="123">
        <v>9.6826324758533655</v>
      </c>
      <c r="J175" s="123">
        <v>9.8124625075753613</v>
      </c>
      <c r="K175" s="123">
        <v>10.047658427642528</v>
      </c>
      <c r="L175" s="123">
        <v>9.8330230669837526</v>
      </c>
      <c r="M175" s="123">
        <v>10.669747631597671</v>
      </c>
      <c r="N175" s="123">
        <v>9.8620898589413528</v>
      </c>
      <c r="O175" s="123">
        <v>9.4512944320825749</v>
      </c>
      <c r="P175" s="123">
        <v>9.2402837582606701</v>
      </c>
      <c r="Q175" s="123">
        <v>10.400987659878034</v>
      </c>
      <c r="R175" s="123">
        <v>10.07402670568367</v>
      </c>
      <c r="S175" s="123">
        <v>10.205528165469795</v>
      </c>
      <c r="T175" s="123">
        <v>9.9033556350794409</v>
      </c>
      <c r="U175" s="123">
        <v>9.6150153054415171</v>
      </c>
      <c r="V175" s="123">
        <v>9.9761790387014528</v>
      </c>
      <c r="W175" s="123">
        <v>10.451143219726141</v>
      </c>
      <c r="DA175" s="130" t="s">
        <v>2911</v>
      </c>
    </row>
    <row r="176" spans="1:105" ht="12" customHeight="1" x14ac:dyDescent="0.25">
      <c r="A176" s="97" t="s">
        <v>50</v>
      </c>
      <c r="B176" s="99">
        <v>9.9856133463746453</v>
      </c>
      <c r="C176" s="99">
        <v>10.691486697041791</v>
      </c>
      <c r="D176" s="99">
        <v>10.300551226643503</v>
      </c>
      <c r="E176" s="99">
        <v>11.885728028761912</v>
      </c>
      <c r="F176" s="99">
        <v>12.276041171023921</v>
      </c>
      <c r="G176" s="99">
        <v>12.086548457550434</v>
      </c>
      <c r="H176" s="99">
        <v>12.775779229384435</v>
      </c>
      <c r="I176" s="99">
        <v>12.088552234559895</v>
      </c>
      <c r="J176" s="99">
        <v>11.229234080103884</v>
      </c>
      <c r="K176" s="99">
        <v>12.569961104952924</v>
      </c>
      <c r="L176" s="99">
        <v>10.988464149917188</v>
      </c>
      <c r="M176" s="99">
        <v>13.771293049013861</v>
      </c>
      <c r="N176" s="99">
        <v>12.404385537303616</v>
      </c>
      <c r="O176" s="99">
        <v>11.736627207811051</v>
      </c>
      <c r="P176" s="99">
        <v>10.829331060752887</v>
      </c>
      <c r="Q176" s="99">
        <v>15.503859100959948</v>
      </c>
      <c r="R176" s="99">
        <v>12.968148667555225</v>
      </c>
      <c r="S176" s="99">
        <v>12.680969419047301</v>
      </c>
      <c r="T176" s="99">
        <v>12.866624352496046</v>
      </c>
      <c r="U176" s="99">
        <v>12.348885672003721</v>
      </c>
      <c r="V176" s="99">
        <v>13.435383051334737</v>
      </c>
      <c r="W176" s="99">
        <v>13.984987545979887</v>
      </c>
      <c r="DA176" s="63" t="s">
        <v>2912</v>
      </c>
    </row>
    <row r="177" spans="1:105" ht="12" customHeight="1" x14ac:dyDescent="0.25">
      <c r="A177" s="109" t="s">
        <v>120</v>
      </c>
      <c r="B177" s="110">
        <v>8.315455248311082</v>
      </c>
      <c r="C177" s="110">
        <v>8.457475286882735</v>
      </c>
      <c r="D177" s="110">
        <v>8.3370042715435737</v>
      </c>
      <c r="E177" s="110">
        <v>8.4802803613512214</v>
      </c>
      <c r="F177" s="110">
        <v>8.9368394196398224</v>
      </c>
      <c r="G177" s="110">
        <v>8.9880761153935875</v>
      </c>
      <c r="H177" s="110">
        <v>9.0707173222119426</v>
      </c>
      <c r="I177" s="110">
        <v>9.3590379518467177</v>
      </c>
      <c r="J177" s="110">
        <v>9.6188516933053645</v>
      </c>
      <c r="K177" s="110">
        <v>9.6925264746425093</v>
      </c>
      <c r="L177" s="110">
        <v>9.6686173841292415</v>
      </c>
      <c r="M177" s="110">
        <v>10.207174260507101</v>
      </c>
      <c r="N177" s="110">
        <v>9.482845755946542</v>
      </c>
      <c r="O177" s="110">
        <v>9.0984345843687748</v>
      </c>
      <c r="P177" s="110">
        <v>8.9920586833076612</v>
      </c>
      <c r="Q177" s="110">
        <v>9.6156397282892669</v>
      </c>
      <c r="R177" s="110">
        <v>9.65008280632739</v>
      </c>
      <c r="S177" s="110">
        <v>9.8839069526943337</v>
      </c>
      <c r="T177" s="110">
        <v>9.568590495939759</v>
      </c>
      <c r="U177" s="110">
        <v>9.333087797583163</v>
      </c>
      <c r="V177" s="110">
        <v>9.6408626961147235</v>
      </c>
      <c r="W177" s="110">
        <v>10.108135275021802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55.816544895260975</v>
      </c>
      <c r="C3" s="118">
        <f t="shared" si="0"/>
        <v>41.030023358737253</v>
      </c>
      <c r="D3" s="118">
        <f t="shared" si="0"/>
        <v>65.288690483225125</v>
      </c>
      <c r="E3" s="118">
        <f t="shared" si="0"/>
        <v>74.502539084709596</v>
      </c>
      <c r="F3" s="118">
        <f t="shared" si="0"/>
        <v>59.660032757606849</v>
      </c>
      <c r="G3" s="118">
        <f t="shared" si="0"/>
        <v>56.547004058777766</v>
      </c>
      <c r="H3" s="118">
        <f t="shared" si="0"/>
        <v>62.832747059506978</v>
      </c>
      <c r="I3" s="118">
        <f t="shared" si="0"/>
        <v>59.798942980695848</v>
      </c>
      <c r="J3" s="118">
        <f t="shared" si="0"/>
        <v>62.284019651520111</v>
      </c>
      <c r="K3" s="118">
        <f t="shared" si="0"/>
        <v>51.559603456020255</v>
      </c>
      <c r="L3" s="118">
        <f t="shared" si="0"/>
        <v>66.330181372211499</v>
      </c>
      <c r="M3" s="118">
        <f t="shared" si="0"/>
        <v>78.702233875439234</v>
      </c>
      <c r="N3" s="118">
        <f t="shared" si="0"/>
        <v>77.181612562167103</v>
      </c>
      <c r="O3" s="118">
        <f t="shared" si="0"/>
        <v>68.163760802206838</v>
      </c>
      <c r="P3" s="118">
        <f t="shared" si="0"/>
        <v>56.933892397649636</v>
      </c>
      <c r="Q3" s="118">
        <f t="shared" si="0"/>
        <v>59.76898832918048</v>
      </c>
      <c r="R3" s="118">
        <f t="shared" ref="R3:V3" si="1">R4+R7+R9+R19</f>
        <v>65.734506901013987</v>
      </c>
      <c r="S3" s="118">
        <f t="shared" si="1"/>
        <v>70.843961610307986</v>
      </c>
      <c r="T3" s="118">
        <f t="shared" si="1"/>
        <v>61.592544726428599</v>
      </c>
      <c r="U3" s="118">
        <f t="shared" si="1"/>
        <v>60.214092088886559</v>
      </c>
      <c r="V3" s="118">
        <f t="shared" si="1"/>
        <v>61.553563990924403</v>
      </c>
      <c r="W3" s="118">
        <f t="shared" ref="W3" si="2">W4+W7+W9+W19</f>
        <v>79.914880483434288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40.144652891703196</v>
      </c>
      <c r="C4" s="123">
        <f t="shared" si="3"/>
        <v>26.329087651051108</v>
      </c>
      <c r="D4" s="123">
        <f t="shared" si="3"/>
        <v>48.774051888304079</v>
      </c>
      <c r="E4" s="123">
        <f t="shared" si="3"/>
        <v>57.774155814803102</v>
      </c>
      <c r="F4" s="123">
        <f t="shared" si="3"/>
        <v>43.311584577386881</v>
      </c>
      <c r="G4" s="123">
        <f t="shared" si="3"/>
        <v>39.739901184020596</v>
      </c>
      <c r="H4" s="123">
        <f t="shared" si="3"/>
        <v>45.251366147424633</v>
      </c>
      <c r="I4" s="123">
        <f t="shared" si="3"/>
        <v>41.752096579324295</v>
      </c>
      <c r="J4" s="123">
        <f t="shared" si="3"/>
        <v>43.112812443955796</v>
      </c>
      <c r="K4" s="123">
        <f t="shared" si="3"/>
        <v>32.504308943213523</v>
      </c>
      <c r="L4" s="123">
        <f t="shared" si="3"/>
        <v>45.987972032748836</v>
      </c>
      <c r="M4" s="123">
        <f t="shared" si="3"/>
        <v>57.140237644931901</v>
      </c>
      <c r="N4" s="123">
        <f t="shared" si="3"/>
        <v>55.878275787724704</v>
      </c>
      <c r="O4" s="123">
        <f t="shared" si="3"/>
        <v>48.462799251160163</v>
      </c>
      <c r="P4" s="123">
        <f t="shared" si="3"/>
        <v>37.648892650230017</v>
      </c>
      <c r="Q4" s="123">
        <f t="shared" si="3"/>
        <v>39.716235232642681</v>
      </c>
      <c r="R4" s="123">
        <f t="shared" ref="R4:V4" si="4">SUM(R5:R6)</f>
        <v>45.073962985682684</v>
      </c>
      <c r="S4" s="123">
        <f t="shared" si="4"/>
        <v>48.969156056935468</v>
      </c>
      <c r="T4" s="123">
        <f t="shared" si="4"/>
        <v>40.06060673378613</v>
      </c>
      <c r="U4" s="123">
        <f t="shared" si="4"/>
        <v>38.902416247671738</v>
      </c>
      <c r="V4" s="123">
        <f t="shared" si="4"/>
        <v>39.21784749595988</v>
      </c>
      <c r="W4" s="123">
        <f t="shared" ref="W4" si="5">SUM(W5:W6)</f>
        <v>55.674170032913821</v>
      </c>
      <c r="DA4" s="130" t="s">
        <v>2916</v>
      </c>
    </row>
    <row r="5" spans="1:105" ht="12" customHeight="1" x14ac:dyDescent="0.25">
      <c r="A5" s="97" t="s">
        <v>51</v>
      </c>
      <c r="B5" s="99">
        <v>39.776199760382852</v>
      </c>
      <c r="C5" s="99">
        <v>26.092834572378539</v>
      </c>
      <c r="D5" s="99">
        <v>48.338890162319927</v>
      </c>
      <c r="E5" s="99">
        <v>57.265533505082047</v>
      </c>
      <c r="F5" s="99">
        <v>42.935154656541236</v>
      </c>
      <c r="G5" s="99">
        <v>39.400690189549728</v>
      </c>
      <c r="H5" s="99">
        <v>44.86869379616865</v>
      </c>
      <c r="I5" s="99">
        <v>41.405860552795005</v>
      </c>
      <c r="J5" s="99">
        <v>42.756856045271348</v>
      </c>
      <c r="K5" s="99">
        <v>32.23905671430046</v>
      </c>
      <c r="L5" s="99">
        <v>45.613401465596603</v>
      </c>
      <c r="M5" s="99">
        <v>56.676635706891574</v>
      </c>
      <c r="N5" s="99">
        <v>55.43786248765722</v>
      </c>
      <c r="O5" s="99">
        <v>48.080054018188896</v>
      </c>
      <c r="P5" s="99">
        <v>37.355586647432638</v>
      </c>
      <c r="Q5" s="99">
        <v>39.407683959472806</v>
      </c>
      <c r="R5" s="99">
        <v>44.726271119091564</v>
      </c>
      <c r="S5" s="99">
        <v>48.590958995788547</v>
      </c>
      <c r="T5" s="99">
        <v>39.752964656872408</v>
      </c>
      <c r="U5" s="99">
        <v>38.605018163497625</v>
      </c>
      <c r="V5" s="99">
        <v>38.916833135047007</v>
      </c>
      <c r="W5" s="99">
        <v>55.245534579746121</v>
      </c>
      <c r="DA5" s="63" t="s">
        <v>2917</v>
      </c>
    </row>
    <row r="6" spans="1:105" ht="12" customHeight="1" x14ac:dyDescent="0.25">
      <c r="A6" s="97" t="s">
        <v>53</v>
      </c>
      <c r="B6" s="99">
        <v>0.36845313132034241</v>
      </c>
      <c r="C6" s="99">
        <v>0.23625307867256676</v>
      </c>
      <c r="D6" s="99">
        <v>0.43516172598415409</v>
      </c>
      <c r="E6" s="99">
        <v>0.50862230972105371</v>
      </c>
      <c r="F6" s="99">
        <v>0.3764299208456483</v>
      </c>
      <c r="G6" s="99">
        <v>0.33921099447087094</v>
      </c>
      <c r="H6" s="99">
        <v>0.38267235125598287</v>
      </c>
      <c r="I6" s="99">
        <v>0.34623602652928986</v>
      </c>
      <c r="J6" s="99">
        <v>0.35595639868444906</v>
      </c>
      <c r="K6" s="99">
        <v>0.26525222891306194</v>
      </c>
      <c r="L6" s="99">
        <v>0.37457056715223325</v>
      </c>
      <c r="M6" s="99">
        <v>0.46360193804032623</v>
      </c>
      <c r="N6" s="99">
        <v>0.44041330006748031</v>
      </c>
      <c r="O6" s="99">
        <v>0.38274523297126911</v>
      </c>
      <c r="P6" s="99">
        <v>0.29330600279737956</v>
      </c>
      <c r="Q6" s="99">
        <v>0.3085512731698774</v>
      </c>
      <c r="R6" s="99">
        <v>0.34769186659112161</v>
      </c>
      <c r="S6" s="99">
        <v>0.37819706114691948</v>
      </c>
      <c r="T6" s="99">
        <v>0.30764207691372247</v>
      </c>
      <c r="U6" s="99">
        <v>0.29739808417411484</v>
      </c>
      <c r="V6" s="99">
        <v>0.30101436091287653</v>
      </c>
      <c r="W6" s="99">
        <v>0.4286354531677023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0.10381106563028539</v>
      </c>
      <c r="C7" s="123">
        <f t="shared" si="6"/>
        <v>0.1358836976237387</v>
      </c>
      <c r="D7" s="123">
        <f t="shared" si="6"/>
        <v>0.11399247937614361</v>
      </c>
      <c r="E7" s="123">
        <f t="shared" si="6"/>
        <v>0.18826294956715003</v>
      </c>
      <c r="F7" s="123">
        <f t="shared" si="6"/>
        <v>0.130902486739639</v>
      </c>
      <c r="G7" s="123">
        <f t="shared" si="6"/>
        <v>0.16517246239387265</v>
      </c>
      <c r="H7" s="123">
        <f t="shared" si="6"/>
        <v>0.28184473536992816</v>
      </c>
      <c r="I7" s="123">
        <f t="shared" si="6"/>
        <v>0.6624927351793114</v>
      </c>
      <c r="J7" s="123">
        <f t="shared" si="6"/>
        <v>0.44674212746206793</v>
      </c>
      <c r="K7" s="123">
        <f t="shared" si="6"/>
        <v>0.35677786327477018</v>
      </c>
      <c r="L7" s="123">
        <f t="shared" si="6"/>
        <v>0.54940278152648725</v>
      </c>
      <c r="M7" s="123">
        <f t="shared" si="6"/>
        <v>0.47807396708279787</v>
      </c>
      <c r="N7" s="123">
        <f t="shared" si="6"/>
        <v>1.6144729783227316</v>
      </c>
      <c r="O7" s="123">
        <f t="shared" si="6"/>
        <v>0.79520625747614293</v>
      </c>
      <c r="P7" s="123">
        <f t="shared" si="6"/>
        <v>0.7566913100577195</v>
      </c>
      <c r="Q7" s="123">
        <f t="shared" si="6"/>
        <v>1.2772686034299006</v>
      </c>
      <c r="R7" s="123">
        <f t="shared" si="6"/>
        <v>1.3530857689634352</v>
      </c>
      <c r="S7" s="123">
        <f t="shared" si="6"/>
        <v>1.5473255453335752</v>
      </c>
      <c r="T7" s="123">
        <f t="shared" si="6"/>
        <v>1.4195476955343982</v>
      </c>
      <c r="U7" s="123">
        <f t="shared" si="6"/>
        <v>1.4030058669663101</v>
      </c>
      <c r="V7" s="123">
        <f t="shared" si="6"/>
        <v>1.4166124870004797</v>
      </c>
      <c r="W7" s="123">
        <f t="shared" si="6"/>
        <v>1.5823103378108709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0.10381106563028539</v>
      </c>
      <c r="C8" s="99">
        <f>RES_hhdet_tesh!C8/RES_summary!C$19</f>
        <v>0.1358836976237387</v>
      </c>
      <c r="D8" s="99">
        <f>RES_hhdet_tesh!D8/RES_summary!D$19</f>
        <v>0.11399247937614361</v>
      </c>
      <c r="E8" s="99">
        <f>RES_hhdet_tesh!E8/RES_summary!E$19</f>
        <v>0.18826294956715003</v>
      </c>
      <c r="F8" s="99">
        <f>RES_hhdet_tesh!F8/RES_summary!F$19</f>
        <v>0.130902486739639</v>
      </c>
      <c r="G8" s="99">
        <f>RES_hhdet_tesh!G8/RES_summary!G$19</f>
        <v>0.16517246239387265</v>
      </c>
      <c r="H8" s="99">
        <f>RES_hhdet_tesh!H8/RES_summary!H$19</f>
        <v>0.28184473536992816</v>
      </c>
      <c r="I8" s="99">
        <f>RES_hhdet_tesh!I8/RES_summary!I$19</f>
        <v>0.6624927351793114</v>
      </c>
      <c r="J8" s="99">
        <f>RES_hhdet_tesh!J8/RES_summary!J$19</f>
        <v>0.44674212746206793</v>
      </c>
      <c r="K8" s="99">
        <f>RES_hhdet_tesh!K8/RES_summary!K$19</f>
        <v>0.35677786327477018</v>
      </c>
      <c r="L8" s="99">
        <f>RES_hhdet_tesh!L8/RES_summary!L$19</f>
        <v>0.54940278152648725</v>
      </c>
      <c r="M8" s="99">
        <f>RES_hhdet_tesh!M8/RES_summary!M$19</f>
        <v>0.47807396708279787</v>
      </c>
      <c r="N8" s="99">
        <f>RES_hhdet_tesh!N8/RES_summary!N$19</f>
        <v>1.6144729783227316</v>
      </c>
      <c r="O8" s="99">
        <f>RES_hhdet_tesh!O8/RES_summary!O$19</f>
        <v>0.79520625747614293</v>
      </c>
      <c r="P8" s="99">
        <f>RES_hhdet_tesh!P8/RES_summary!P$19</f>
        <v>0.7566913100577195</v>
      </c>
      <c r="Q8" s="99">
        <f>RES_hhdet_tesh!Q8/RES_summary!Q$19</f>
        <v>1.2772686034299006</v>
      </c>
      <c r="R8" s="99">
        <f>RES_hhdet_tesh!R8/RES_summary!R$19</f>
        <v>1.3530857689634352</v>
      </c>
      <c r="S8" s="99">
        <f>RES_hhdet_tesh!S8/RES_summary!S$19</f>
        <v>1.5473255453335752</v>
      </c>
      <c r="T8" s="99">
        <f>RES_hhdet_tesh!T8/RES_summary!T$19</f>
        <v>1.4195476955343982</v>
      </c>
      <c r="U8" s="99">
        <f>RES_hhdet_tesh!U8/RES_summary!U$19</f>
        <v>1.4030058669663101</v>
      </c>
      <c r="V8" s="99">
        <f>RES_hhdet_tesh!V8/RES_summary!V$19</f>
        <v>1.4166124870004797</v>
      </c>
      <c r="W8" s="99">
        <f>RES_hhdet_tesh!W8/RES_summary!W$19</f>
        <v>1.5823103378108709</v>
      </c>
      <c r="DA8" s="63" t="s">
        <v>2920</v>
      </c>
    </row>
    <row r="9" spans="1:105" ht="12" customHeight="1" x14ac:dyDescent="0.25">
      <c r="A9" s="121" t="s">
        <v>55</v>
      </c>
      <c r="B9" s="123">
        <v>9.3910169417271128</v>
      </c>
      <c r="C9" s="123">
        <v>8.7915573133791316</v>
      </c>
      <c r="D9" s="123">
        <v>9.9816424515696642</v>
      </c>
      <c r="E9" s="123">
        <v>9.7628097863488641</v>
      </c>
      <c r="F9" s="123">
        <v>9.5092459981673318</v>
      </c>
      <c r="G9" s="123">
        <v>10.085506880539524</v>
      </c>
      <c r="H9" s="123">
        <v>10.419634270651668</v>
      </c>
      <c r="I9" s="123">
        <v>10.306707040030203</v>
      </c>
      <c r="J9" s="123">
        <v>11.544761963496587</v>
      </c>
      <c r="K9" s="123">
        <v>11.85999154917614</v>
      </c>
      <c r="L9" s="123">
        <v>12.562797969721379</v>
      </c>
      <c r="M9" s="123">
        <v>13.331747700858001</v>
      </c>
      <c r="N9" s="123">
        <v>12.35228235910667</v>
      </c>
      <c r="O9" s="123">
        <v>11.857791238567936</v>
      </c>
      <c r="P9" s="123">
        <v>11.689271984770951</v>
      </c>
      <c r="Q9" s="123">
        <v>11.645805018065751</v>
      </c>
      <c r="R9" s="123">
        <v>11.935789211156695</v>
      </c>
      <c r="S9" s="123">
        <v>12.592767616714772</v>
      </c>
      <c r="T9" s="123">
        <v>12.584337640000617</v>
      </c>
      <c r="U9" s="123">
        <v>12.46811414196981</v>
      </c>
      <c r="V9" s="123">
        <v>13.088977008337144</v>
      </c>
      <c r="W9" s="123">
        <v>14.232912922227772</v>
      </c>
      <c r="DA9" s="130" t="s">
        <v>2921</v>
      </c>
    </row>
    <row r="10" spans="1:105" ht="12" customHeight="1" x14ac:dyDescent="0.25">
      <c r="A10" s="97" t="s">
        <v>143</v>
      </c>
      <c r="B10" s="99">
        <v>9.7123516523247488</v>
      </c>
      <c r="C10" s="99">
        <v>7.7494609732384498</v>
      </c>
      <c r="D10" s="99">
        <v>9.9825303846491682</v>
      </c>
      <c r="E10" s="99">
        <v>10.627880065817298</v>
      </c>
      <c r="F10" s="99">
        <v>9.4247949649747724</v>
      </c>
      <c r="G10" s="99">
        <v>9.8266989757500145</v>
      </c>
      <c r="H10" s="99">
        <v>10.639439560912106</v>
      </c>
      <c r="I10" s="99">
        <v>10.837366854138182</v>
      </c>
      <c r="J10" s="99">
        <v>11.84656216565906</v>
      </c>
      <c r="K10" s="99">
        <v>9.2425112225913075</v>
      </c>
      <c r="L10" s="99">
        <v>12.500240803943781</v>
      </c>
      <c r="M10" s="99">
        <v>15.512825340083598</v>
      </c>
      <c r="N10" s="99">
        <v>15.077450331598191</v>
      </c>
      <c r="O10" s="99">
        <v>12.754402819947307</v>
      </c>
      <c r="P10" s="99">
        <v>8.9912082980645618</v>
      </c>
      <c r="Q10" s="99">
        <v>11.625312860132347</v>
      </c>
      <c r="R10" s="99">
        <v>12.810360274678152</v>
      </c>
      <c r="S10" s="99">
        <v>13.861394033931273</v>
      </c>
      <c r="T10" s="99">
        <v>11.656166844721374</v>
      </c>
      <c r="U10" s="99">
        <v>11.18053961398946</v>
      </c>
      <c r="V10" s="99">
        <v>11.23272926245118</v>
      </c>
      <c r="W10" s="99">
        <v>16.225013658410454</v>
      </c>
      <c r="DA10" s="63" t="s">
        <v>2922</v>
      </c>
    </row>
    <row r="11" spans="1:105" ht="12" customHeight="1" x14ac:dyDescent="0.25">
      <c r="A11" s="97" t="s">
        <v>124</v>
      </c>
      <c r="B11" s="99">
        <v>9.1939111060179819</v>
      </c>
      <c r="C11" s="99">
        <v>9.5914491390175645</v>
      </c>
      <c r="D11" s="99">
        <v>9.1715468332597609</v>
      </c>
      <c r="E11" s="99">
        <v>9.5269417981148088</v>
      </c>
      <c r="F11" s="99">
        <v>9.724119981366437</v>
      </c>
      <c r="G11" s="99">
        <v>10.032770606421213</v>
      </c>
      <c r="H11" s="99">
        <v>10.404787207940354</v>
      </c>
      <c r="I11" s="99">
        <v>10.718869043182803</v>
      </c>
      <c r="J11" s="99">
        <v>11.288501885673421</v>
      </c>
      <c r="K11" s="99">
        <v>11.920452941218592</v>
      </c>
      <c r="L11" s="99">
        <v>12.380479948666148</v>
      </c>
      <c r="M11" s="99">
        <v>12.965294690509786</v>
      </c>
      <c r="N11" s="99">
        <v>12.466215913212441</v>
      </c>
      <c r="O11" s="99">
        <v>11.959262321063026</v>
      </c>
      <c r="P11" s="99">
        <v>12.178372703150126</v>
      </c>
      <c r="Q11" s="99">
        <v>12.253048358093396</v>
      </c>
      <c r="R11" s="99">
        <v>11.46109172035907</v>
      </c>
      <c r="S11" s="99">
        <v>11.939454621899655</v>
      </c>
      <c r="T11" s="99">
        <v>12.421930484127252</v>
      </c>
      <c r="U11" s="99">
        <v>12.237202608705374</v>
      </c>
      <c r="V11" s="99">
        <v>13.361350950820505</v>
      </c>
      <c r="W11" s="99">
        <v>14.107896326874133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12.447819668336491</v>
      </c>
      <c r="M12" s="99">
        <v>13.034010804079005</v>
      </c>
      <c r="N12" s="99">
        <v>12.533365833621307</v>
      </c>
      <c r="O12" s="99">
        <v>12.024701101048041</v>
      </c>
      <c r="P12" s="99">
        <v>12.235698939887998</v>
      </c>
      <c r="Q12" s="99">
        <v>12.301909770245961</v>
      </c>
      <c r="R12" s="99">
        <v>11.510229241047462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4.2546436531854326</v>
      </c>
      <c r="M13" s="102">
        <v>4.3565285389337713</v>
      </c>
      <c r="N13" s="102">
        <v>3.9385834717848134</v>
      </c>
      <c r="O13" s="102">
        <v>3.9354932886113589</v>
      </c>
      <c r="P13" s="102">
        <v>4.1165705395238792</v>
      </c>
      <c r="Q13" s="102">
        <v>3.7839751665807704</v>
      </c>
      <c r="R13" s="102">
        <v>3.7636940258787388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8.1931760151510602</v>
      </c>
      <c r="M14" s="105">
        <v>8.677482265145235</v>
      </c>
      <c r="N14" s="105">
        <v>8.5947823618364936</v>
      </c>
      <c r="O14" s="105">
        <v>8.0892078124366833</v>
      </c>
      <c r="P14" s="105">
        <v>8.1191284003641204</v>
      </c>
      <c r="Q14" s="105">
        <v>8.5179346036651911</v>
      </c>
      <c r="R14" s="105">
        <v>7.7465352151687243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9.3855957200602766</v>
      </c>
      <c r="C15" s="102">
        <v>8.8096442595399349</v>
      </c>
      <c r="D15" s="102">
        <v>9.9868682567734215</v>
      </c>
      <c r="E15" s="102">
        <v>9.7357541751603325</v>
      </c>
      <c r="F15" s="102">
        <v>9.510886316809998</v>
      </c>
      <c r="G15" s="102">
        <v>10.095203296475411</v>
      </c>
      <c r="H15" s="102">
        <v>10.41080850162426</v>
      </c>
      <c r="I15" s="102">
        <v>10.280580299653289</v>
      </c>
      <c r="J15" s="102">
        <v>11.53106387985172</v>
      </c>
      <c r="K15" s="102">
        <v>12.010375482401425</v>
      </c>
      <c r="L15" s="102">
        <v>12.569735265088612</v>
      </c>
      <c r="M15" s="102">
        <v>13.202440200696536</v>
      </c>
      <c r="N15" s="102">
        <v>12.186309429794198</v>
      </c>
      <c r="O15" s="102">
        <v>11.800803686603327</v>
      </c>
      <c r="P15" s="102">
        <v>11.874173251792929</v>
      </c>
      <c r="Q15" s="102">
        <v>11.646215163523621</v>
      </c>
      <c r="R15" s="102">
        <v>11.876597717493542</v>
      </c>
      <c r="S15" s="102">
        <v>12.50593946915772</v>
      </c>
      <c r="T15" s="102">
        <v>12.647895394457771</v>
      </c>
      <c r="U15" s="102">
        <v>12.558413093334643</v>
      </c>
      <c r="V15" s="102">
        <v>13.21864410234806</v>
      </c>
      <c r="W15" s="102">
        <v>14.092163233776914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12.545515068363255</v>
      </c>
      <c r="M16" s="105">
        <v>13.187602941031345</v>
      </c>
      <c r="N16" s="105">
        <v>12.182909825005087</v>
      </c>
      <c r="O16" s="105">
        <v>11.805030710372023</v>
      </c>
      <c r="P16" s="105">
        <v>11.875212240492104</v>
      </c>
      <c r="Q16" s="105">
        <v>11.634692889388162</v>
      </c>
      <c r="R16" s="105">
        <v>11.871264997287666</v>
      </c>
      <c r="S16" s="105">
        <v>12.503665501851449</v>
      </c>
      <c r="T16" s="105">
        <v>12.65646075806012</v>
      </c>
      <c r="U16" s="105">
        <v>12.56711544131957</v>
      </c>
      <c r="V16" s="105">
        <v>13.231700406077449</v>
      </c>
      <c r="W16" s="105">
        <v>14.109719303509644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4.3436417991503333</v>
      </c>
      <c r="M17" s="99">
        <v>4.4272411383450674</v>
      </c>
      <c r="N17" s="99">
        <v>3.8226806116100613</v>
      </c>
      <c r="O17" s="99">
        <v>3.8562147891163225</v>
      </c>
      <c r="P17" s="99">
        <v>3.9858503624256918</v>
      </c>
      <c r="Q17" s="99">
        <v>3.594023416738251</v>
      </c>
      <c r="R17" s="99">
        <v>3.9245030118074964</v>
      </c>
      <c r="S17" s="99">
        <v>4.3861854401408236</v>
      </c>
      <c r="T17" s="99">
        <v>4.1312921309959254</v>
      </c>
      <c r="U17" s="99">
        <v>4.040571323047387</v>
      </c>
      <c r="V17" s="99">
        <v>4.3004895339544884</v>
      </c>
      <c r="W17" s="99">
        <v>4.6244600027324685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8.201873269212923</v>
      </c>
      <c r="M18" s="99">
        <v>8.7603618026862797</v>
      </c>
      <c r="N18" s="99">
        <v>8.3602292133950264</v>
      </c>
      <c r="O18" s="99">
        <v>7.9488159212556999</v>
      </c>
      <c r="P18" s="99">
        <v>7.8893618780664108</v>
      </c>
      <c r="Q18" s="99">
        <v>8.0406694726499115</v>
      </c>
      <c r="R18" s="99">
        <v>7.946761985480169</v>
      </c>
      <c r="S18" s="99">
        <v>8.1174800617106264</v>
      </c>
      <c r="T18" s="99">
        <v>8.5251686270641951</v>
      </c>
      <c r="U18" s="99">
        <v>8.5265441182721826</v>
      </c>
      <c r="V18" s="99">
        <v>8.9312108721229606</v>
      </c>
      <c r="W18" s="99">
        <v>9.4852593007771731</v>
      </c>
      <c r="DA18" s="63" t="s">
        <v>2930</v>
      </c>
    </row>
    <row r="19" spans="1:105" ht="12" customHeight="1" x14ac:dyDescent="0.25">
      <c r="A19" s="121" t="s">
        <v>54</v>
      </c>
      <c r="B19" s="123">
        <v>6.1770639962003893</v>
      </c>
      <c r="C19" s="123">
        <v>5.7734946966832732</v>
      </c>
      <c r="D19" s="123">
        <v>6.4190036639752401</v>
      </c>
      <c r="E19" s="123">
        <v>6.77731053399049</v>
      </c>
      <c r="F19" s="123">
        <v>6.7082996953130003</v>
      </c>
      <c r="G19" s="123">
        <v>6.5564235318237687</v>
      </c>
      <c r="H19" s="123">
        <v>6.8799019060607423</v>
      </c>
      <c r="I19" s="123">
        <v>7.0776466261620339</v>
      </c>
      <c r="J19" s="123">
        <v>7.1797031166056655</v>
      </c>
      <c r="K19" s="123">
        <v>6.8385251003558221</v>
      </c>
      <c r="L19" s="123">
        <v>7.2300085882147958</v>
      </c>
      <c r="M19" s="123">
        <v>7.7521745625665366</v>
      </c>
      <c r="N19" s="123">
        <v>7.3365814370129963</v>
      </c>
      <c r="O19" s="123">
        <v>7.0479640550025966</v>
      </c>
      <c r="P19" s="123">
        <v>6.8390364525909542</v>
      </c>
      <c r="Q19" s="123">
        <v>7.1296794750421464</v>
      </c>
      <c r="R19" s="123">
        <v>7.371668935211166</v>
      </c>
      <c r="S19" s="123">
        <v>7.7347123913241704</v>
      </c>
      <c r="T19" s="123">
        <v>7.5280526571074518</v>
      </c>
      <c r="U19" s="123">
        <v>7.440555832278708</v>
      </c>
      <c r="V19" s="123">
        <v>7.8301269996268976</v>
      </c>
      <c r="W19" s="123">
        <v>8.4254871904818209</v>
      </c>
      <c r="DA19" s="130" t="s">
        <v>2931</v>
      </c>
    </row>
    <row r="20" spans="1:105" ht="12" customHeight="1" x14ac:dyDescent="0.25">
      <c r="A20" s="97" t="s">
        <v>51</v>
      </c>
      <c r="B20" s="99">
        <v>6.6195990152982134</v>
      </c>
      <c r="C20" s="99">
        <v>4.8070754987609918</v>
      </c>
      <c r="D20" s="99">
        <v>7.1988089431777587</v>
      </c>
      <c r="E20" s="99">
        <v>7.8589693202470183</v>
      </c>
      <c r="F20" s="99">
        <v>6.9313964723335602</v>
      </c>
      <c r="G20" s="99">
        <v>6.3335287992687448</v>
      </c>
      <c r="H20" s="99">
        <v>7.0032553740314807</v>
      </c>
      <c r="I20" s="99">
        <v>7.2799731758243915</v>
      </c>
      <c r="J20" s="99">
        <v>7.3527427892613719</v>
      </c>
      <c r="K20" s="99">
        <v>5.8740208763905271</v>
      </c>
      <c r="L20" s="99">
        <v>7.4291644951321176</v>
      </c>
      <c r="M20" s="99">
        <v>7.8332095072832848</v>
      </c>
      <c r="N20" s="99">
        <v>7.7887639392825694</v>
      </c>
      <c r="O20" s="99">
        <v>7.555891318508583</v>
      </c>
      <c r="P20" s="99">
        <v>7.1421530525122812</v>
      </c>
      <c r="Q20" s="99">
        <v>4.0775296125116007</v>
      </c>
      <c r="R20" s="99">
        <v>6.5489207140731844</v>
      </c>
      <c r="S20" s="99">
        <v>8.5836945347524747</v>
      </c>
      <c r="T20" s="99">
        <v>7.0732394960303369</v>
      </c>
      <c r="U20" s="99">
        <v>6.9382367907703024</v>
      </c>
      <c r="V20" s="99">
        <v>7.1965712463867675</v>
      </c>
      <c r="W20" s="99">
        <v>9.0901920703337993</v>
      </c>
      <c r="DA20" s="63" t="s">
        <v>2932</v>
      </c>
    </row>
    <row r="21" spans="1:105" ht="12" customHeight="1" x14ac:dyDescent="0.25">
      <c r="A21" s="97" t="s">
        <v>50</v>
      </c>
      <c r="B21" s="99">
        <v>5.6505041407526022</v>
      </c>
      <c r="C21" s="99">
        <v>6.0628839791103726</v>
      </c>
      <c r="D21" s="99">
        <v>5.8593078961941076</v>
      </c>
      <c r="E21" s="99">
        <v>6.771872398549851</v>
      </c>
      <c r="F21" s="99">
        <v>7.0073359747400419</v>
      </c>
      <c r="G21" s="99">
        <v>6.9184160059145592</v>
      </c>
      <c r="H21" s="99">
        <v>7.3365420405665791</v>
      </c>
      <c r="I21" s="99">
        <v>6.9544334524414717</v>
      </c>
      <c r="J21" s="99">
        <v>6.4715463447964838</v>
      </c>
      <c r="K21" s="99">
        <v>7.2579373051722573</v>
      </c>
      <c r="L21" s="99">
        <v>6.354702154599881</v>
      </c>
      <c r="M21" s="99">
        <v>7.9722648096553081</v>
      </c>
      <c r="N21" s="99">
        <v>7.1864115690060553</v>
      </c>
      <c r="O21" s="99">
        <v>6.8043372629264942</v>
      </c>
      <c r="P21" s="99">
        <v>6.2807156745831243</v>
      </c>
      <c r="Q21" s="99">
        <v>8.9952100353905422</v>
      </c>
      <c r="R21" s="99">
        <v>7.5315613522843856</v>
      </c>
      <c r="S21" s="99">
        <v>7.3755316345456166</v>
      </c>
      <c r="T21" s="99">
        <v>7.5012022228361968</v>
      </c>
      <c r="U21" s="99">
        <v>7.2322119970914063</v>
      </c>
      <c r="V21" s="99">
        <v>7.9111857421383958</v>
      </c>
      <c r="W21" s="99">
        <v>8.3045498504611075</v>
      </c>
      <c r="DA21" s="63" t="s">
        <v>2933</v>
      </c>
    </row>
    <row r="22" spans="1:105" ht="12" customHeight="1" x14ac:dyDescent="0.25">
      <c r="A22" s="109" t="s">
        <v>120</v>
      </c>
      <c r="B22" s="110">
        <v>6.0381803376406182</v>
      </c>
      <c r="C22" s="110">
        <v>6.1530528158920941</v>
      </c>
      <c r="D22" s="110">
        <v>6.0764609274599897</v>
      </c>
      <c r="E22" s="110">
        <v>6.1911486500065971</v>
      </c>
      <c r="F22" s="110">
        <v>6.5430845767910863</v>
      </c>
      <c r="G22" s="110">
        <v>6.6231362587751299</v>
      </c>
      <c r="H22" s="110">
        <v>6.740866001769005</v>
      </c>
      <c r="I22" s="110">
        <v>6.9860747061020456</v>
      </c>
      <c r="J22" s="110">
        <v>7.1939026822798526</v>
      </c>
      <c r="K22" s="110">
        <v>7.2646215210262497</v>
      </c>
      <c r="L22" s="110">
        <v>7.2601314917040352</v>
      </c>
      <c r="M22" s="110">
        <v>7.6800858759181718</v>
      </c>
      <c r="N22" s="110">
        <v>7.1561281489264381</v>
      </c>
      <c r="O22" s="110">
        <v>6.8929723151472553</v>
      </c>
      <c r="P22" s="110">
        <v>6.8368936520162817</v>
      </c>
      <c r="Q22" s="110">
        <v>7.3492139001908274</v>
      </c>
      <c r="R22" s="110">
        <v>7.4385538168006171</v>
      </c>
      <c r="S22" s="110">
        <v>7.7069823668565514</v>
      </c>
      <c r="T22" s="110">
        <v>7.5697125754478387</v>
      </c>
      <c r="U22" s="110">
        <v>7.5038263468946047</v>
      </c>
      <c r="V22" s="110">
        <v>7.8724462045063142</v>
      </c>
      <c r="W22" s="110">
        <v>8.3781505468828534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52.940970173400451</v>
      </c>
      <c r="C24" s="118">
        <f t="shared" si="7"/>
        <v>54.648013794481869</v>
      </c>
      <c r="D24" s="118">
        <f t="shared" si="7"/>
        <v>58.250087100515948</v>
      </c>
      <c r="E24" s="118">
        <f t="shared" si="7"/>
        <v>58.408139553158279</v>
      </c>
      <c r="F24" s="118">
        <f t="shared" si="7"/>
        <v>59.072788743120292</v>
      </c>
      <c r="G24" s="118">
        <f t="shared" si="7"/>
        <v>59.246625615565094</v>
      </c>
      <c r="H24" s="118">
        <f t="shared" si="7"/>
        <v>59.196289297126455</v>
      </c>
      <c r="I24" s="118">
        <f t="shared" si="7"/>
        <v>58.531223124679777</v>
      </c>
      <c r="J24" s="118">
        <f t="shared" si="7"/>
        <v>58.163283718395057</v>
      </c>
      <c r="K24" s="118">
        <f t="shared" si="7"/>
        <v>43.915440640008626</v>
      </c>
      <c r="L24" s="118">
        <f t="shared" si="7"/>
        <v>35.927978675699912</v>
      </c>
      <c r="M24" s="118">
        <f t="shared" si="7"/>
        <v>91.987717658453619</v>
      </c>
      <c r="N24" s="118">
        <f t="shared" si="7"/>
        <v>67.675608919953135</v>
      </c>
      <c r="O24" s="118">
        <f t="shared" si="7"/>
        <v>57.117668735043281</v>
      </c>
      <c r="P24" s="118">
        <f t="shared" si="7"/>
        <v>44.459420579991466</v>
      </c>
      <c r="Q24" s="118">
        <f t="shared" si="7"/>
        <v>97.175252503223859</v>
      </c>
      <c r="R24" s="118">
        <f t="shared" ref="R24:V24" si="8">R25+R28+R30+R39</f>
        <v>83.102465647840106</v>
      </c>
      <c r="S24" s="118">
        <f t="shared" si="8"/>
        <v>63.937783743546767</v>
      </c>
      <c r="T24" s="118">
        <f t="shared" si="8"/>
        <v>62.503667299468063</v>
      </c>
      <c r="U24" s="118">
        <f t="shared" si="8"/>
        <v>62.946103220019609</v>
      </c>
      <c r="V24" s="118">
        <f t="shared" si="8"/>
        <v>68.290611122225087</v>
      </c>
      <c r="W24" s="118">
        <f t="shared" ref="W24" si="9">W25+W28+W30+W39</f>
        <v>71.484794874524056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37.447519092155886</v>
      </c>
      <c r="C25" s="123">
        <f t="shared" si="10"/>
        <v>39.608116779170949</v>
      </c>
      <c r="D25" s="123">
        <f t="shared" si="10"/>
        <v>42.156886215148482</v>
      </c>
      <c r="E25" s="123">
        <f t="shared" si="10"/>
        <v>42.333700319236407</v>
      </c>
      <c r="F25" s="123">
        <f t="shared" si="10"/>
        <v>42.954510500987745</v>
      </c>
      <c r="G25" s="123">
        <f t="shared" si="10"/>
        <v>42.485650203635764</v>
      </c>
      <c r="H25" s="123">
        <f t="shared" si="10"/>
        <v>41.863399409239499</v>
      </c>
      <c r="I25" s="123">
        <f t="shared" si="10"/>
        <v>41.067175985782498</v>
      </c>
      <c r="J25" s="123">
        <f t="shared" si="10"/>
        <v>39.208749275689989</v>
      </c>
      <c r="K25" s="123">
        <f t="shared" si="10"/>
        <v>24.253659373712953</v>
      </c>
      <c r="L25" s="123">
        <f t="shared" si="10"/>
        <v>15.410623436439403</v>
      </c>
      <c r="M25" s="123">
        <f t="shared" si="10"/>
        <v>70.520688350236071</v>
      </c>
      <c r="N25" s="123">
        <f t="shared" si="10"/>
        <v>46.124897586677818</v>
      </c>
      <c r="O25" s="123">
        <f t="shared" si="10"/>
        <v>37.640001273071086</v>
      </c>
      <c r="P25" s="123">
        <f t="shared" si="10"/>
        <v>24.865008698695622</v>
      </c>
      <c r="Q25" s="123">
        <f t="shared" si="10"/>
        <v>75.855429985858464</v>
      </c>
      <c r="R25" s="123">
        <f t="shared" ref="R25:V25" si="11">SUM(R26:R27)</f>
        <v>61.580775292783386</v>
      </c>
      <c r="S25" s="123">
        <f t="shared" si="11"/>
        <v>41.505777972632202</v>
      </c>
      <c r="T25" s="123">
        <f t="shared" si="11"/>
        <v>40.349530257255978</v>
      </c>
      <c r="U25" s="123">
        <f t="shared" si="11"/>
        <v>40.846914763030419</v>
      </c>
      <c r="V25" s="123">
        <f t="shared" si="11"/>
        <v>45.108365617279411</v>
      </c>
      <c r="W25" s="123">
        <f t="shared" ref="W25" si="12">SUM(W26:W27)</f>
        <v>46.99769559209868</v>
      </c>
      <c r="DA25" s="130" t="s">
        <v>2936</v>
      </c>
    </row>
    <row r="26" spans="1:105" ht="12" customHeight="1" x14ac:dyDescent="0.25">
      <c r="A26" s="97" t="s">
        <v>74</v>
      </c>
      <c r="B26" s="99">
        <v>36.599941696289918</v>
      </c>
      <c r="C26" s="99">
        <v>38.731399799781997</v>
      </c>
      <c r="D26" s="99">
        <v>41.228995606344476</v>
      </c>
      <c r="E26" s="99">
        <v>41.414118191884548</v>
      </c>
      <c r="F26" s="99">
        <v>42.033205093290462</v>
      </c>
      <c r="G26" s="99">
        <v>41.590491271342117</v>
      </c>
      <c r="H26" s="99">
        <v>40.989431351293462</v>
      </c>
      <c r="I26" s="99">
        <v>40.226245781954482</v>
      </c>
      <c r="J26" s="99">
        <v>38.409342324716548</v>
      </c>
      <c r="K26" s="99">
        <v>23.764836461109894</v>
      </c>
      <c r="L26" s="99">
        <v>15.100613377153797</v>
      </c>
      <c r="M26" s="99">
        <v>69.107479839053553</v>
      </c>
      <c r="N26" s="99">
        <v>45.226665577707365</v>
      </c>
      <c r="O26" s="99">
        <v>36.905527538377477</v>
      </c>
      <c r="P26" s="99">
        <v>24.386321629241205</v>
      </c>
      <c r="Q26" s="99">
        <v>74.399118647876321</v>
      </c>
      <c r="R26" s="99">
        <v>60.406803391017768</v>
      </c>
      <c r="S26" s="99">
        <v>40.713565231941679</v>
      </c>
      <c r="T26" s="99">
        <v>39.583699850699531</v>
      </c>
      <c r="U26" s="99">
        <v>40.075107066033908</v>
      </c>
      <c r="V26" s="99">
        <v>44.252650856897638</v>
      </c>
      <c r="W26" s="99">
        <v>46.103434779455355</v>
      </c>
      <c r="DA26" s="63" t="s">
        <v>2937</v>
      </c>
    </row>
    <row r="27" spans="1:105" ht="12" customHeight="1" x14ac:dyDescent="0.25">
      <c r="A27" s="97" t="s">
        <v>53</v>
      </c>
      <c r="B27" s="99">
        <v>0.84757739586597081</v>
      </c>
      <c r="C27" s="99">
        <v>0.87671697938895199</v>
      </c>
      <c r="D27" s="99">
        <v>0.92789060880400454</v>
      </c>
      <c r="E27" s="99">
        <v>0.91958212735186018</v>
      </c>
      <c r="F27" s="99">
        <v>0.92130540769728142</v>
      </c>
      <c r="G27" s="99">
        <v>0.89515893229364629</v>
      </c>
      <c r="H27" s="99">
        <v>0.87396805794603682</v>
      </c>
      <c r="I27" s="99">
        <v>0.84093020382801587</v>
      </c>
      <c r="J27" s="99">
        <v>0.79940695097344172</v>
      </c>
      <c r="K27" s="99">
        <v>0.48882291260305771</v>
      </c>
      <c r="L27" s="99">
        <v>0.31001005928560571</v>
      </c>
      <c r="M27" s="99">
        <v>1.4132085111825143</v>
      </c>
      <c r="N27" s="99">
        <v>0.89823200897045274</v>
      </c>
      <c r="O27" s="99">
        <v>0.7344737346936091</v>
      </c>
      <c r="P27" s="99">
        <v>0.47868706945441653</v>
      </c>
      <c r="Q27" s="99">
        <v>1.4563113379821493</v>
      </c>
      <c r="R27" s="99">
        <v>1.1739719017656212</v>
      </c>
      <c r="S27" s="99">
        <v>0.79221274069052139</v>
      </c>
      <c r="T27" s="99">
        <v>0.76583040655644463</v>
      </c>
      <c r="U27" s="99">
        <v>0.77180769699651086</v>
      </c>
      <c r="V27" s="99">
        <v>0.85571476038177507</v>
      </c>
      <c r="W27" s="99">
        <v>0.89426081264332502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9.2040957979511132E-2</v>
      </c>
      <c r="C28" s="123">
        <f t="shared" si="13"/>
        <v>8.5449531339578277E-2</v>
      </c>
      <c r="D28" s="123">
        <f t="shared" si="13"/>
        <v>5.2902197707102104E-2</v>
      </c>
      <c r="E28" s="123">
        <f t="shared" si="13"/>
        <v>6.868687278219221E-2</v>
      </c>
      <c r="F28" s="123">
        <f t="shared" si="13"/>
        <v>0</v>
      </c>
      <c r="G28" s="123">
        <f t="shared" si="13"/>
        <v>0</v>
      </c>
      <c r="H28" s="123">
        <f t="shared" si="13"/>
        <v>9.892673524344843E-2</v>
      </c>
      <c r="I28" s="123">
        <f t="shared" si="13"/>
        <v>0.20289121598173726</v>
      </c>
      <c r="J28" s="123">
        <f t="shared" si="13"/>
        <v>0.3130510814105491</v>
      </c>
      <c r="K28" s="123">
        <f t="shared" si="13"/>
        <v>0.42983658098775424</v>
      </c>
      <c r="L28" s="123">
        <f t="shared" si="13"/>
        <v>0.85830029468340663</v>
      </c>
      <c r="M28" s="123">
        <f t="shared" si="13"/>
        <v>0.6007280177824611</v>
      </c>
      <c r="N28" s="123">
        <f t="shared" si="13"/>
        <v>2.2517384496568753</v>
      </c>
      <c r="O28" s="123">
        <f t="shared" si="13"/>
        <v>0.86164978370462553</v>
      </c>
      <c r="P28" s="123">
        <f t="shared" si="13"/>
        <v>1.1155044136178891</v>
      </c>
      <c r="Q28" s="123">
        <f t="shared" si="13"/>
        <v>2.3235859069946541</v>
      </c>
      <c r="R28" s="123">
        <f t="shared" si="13"/>
        <v>2.3680374783962486</v>
      </c>
      <c r="S28" s="123">
        <f t="shared" si="13"/>
        <v>2.4079203891959886</v>
      </c>
      <c r="T28" s="123">
        <f t="shared" si="13"/>
        <v>2.0808712765794772</v>
      </c>
      <c r="U28" s="123">
        <f t="shared" si="13"/>
        <v>2.1798471901160781</v>
      </c>
      <c r="V28" s="123">
        <f t="shared" si="13"/>
        <v>2.1593808106222481</v>
      </c>
      <c r="W28" s="123">
        <f t="shared" si="13"/>
        <v>2.0530487939733875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9.2040957979511132E-2</v>
      </c>
      <c r="C29" s="99">
        <f>RES_hhdet_tesh!C29/RES_summary!C$19</f>
        <v>8.5449531339578277E-2</v>
      </c>
      <c r="D29" s="99">
        <f>RES_hhdet_tesh!D29/RES_summary!D$19</f>
        <v>5.2902197707102104E-2</v>
      </c>
      <c r="E29" s="99">
        <f>RES_hhdet_tesh!E29/RES_summary!E$19</f>
        <v>6.868687278219221E-2</v>
      </c>
      <c r="F29" s="99">
        <f>RES_hhdet_tesh!F29/RES_summary!F$19</f>
        <v>0</v>
      </c>
      <c r="G29" s="99">
        <f>RES_hhdet_tesh!G29/RES_summary!G$19</f>
        <v>0</v>
      </c>
      <c r="H29" s="99">
        <f>RES_hhdet_tesh!H29/RES_summary!H$19</f>
        <v>9.892673524344843E-2</v>
      </c>
      <c r="I29" s="99">
        <f>RES_hhdet_tesh!I29/RES_summary!I$19</f>
        <v>0.20289121598173726</v>
      </c>
      <c r="J29" s="99">
        <f>RES_hhdet_tesh!J29/RES_summary!J$19</f>
        <v>0.3130510814105491</v>
      </c>
      <c r="K29" s="99">
        <f>RES_hhdet_tesh!K29/RES_summary!K$19</f>
        <v>0.42983658098775424</v>
      </c>
      <c r="L29" s="99">
        <f>RES_hhdet_tesh!L29/RES_summary!L$19</f>
        <v>0.85830029468340663</v>
      </c>
      <c r="M29" s="99">
        <f>RES_hhdet_tesh!M29/RES_summary!M$19</f>
        <v>0.6007280177824611</v>
      </c>
      <c r="N29" s="99">
        <f>RES_hhdet_tesh!N29/RES_summary!N$19</f>
        <v>2.2517384496568753</v>
      </c>
      <c r="O29" s="99">
        <f>RES_hhdet_tesh!O29/RES_summary!O$19</f>
        <v>0.86164978370462553</v>
      </c>
      <c r="P29" s="99">
        <f>RES_hhdet_tesh!P29/RES_summary!P$19</f>
        <v>1.1155044136178891</v>
      </c>
      <c r="Q29" s="99">
        <f>RES_hhdet_tesh!Q29/RES_summary!Q$19</f>
        <v>2.3235859069946541</v>
      </c>
      <c r="R29" s="99">
        <f>RES_hhdet_tesh!R29/RES_summary!R$19</f>
        <v>2.3680374783962486</v>
      </c>
      <c r="S29" s="99">
        <f>RES_hhdet_tesh!S29/RES_summary!S$19</f>
        <v>2.4079203891959886</v>
      </c>
      <c r="T29" s="99">
        <f>RES_hhdet_tesh!T29/RES_summary!T$19</f>
        <v>2.0808712765794772</v>
      </c>
      <c r="U29" s="99">
        <f>RES_hhdet_tesh!U29/RES_summary!U$19</f>
        <v>2.1798471901160781</v>
      </c>
      <c r="V29" s="99">
        <f>RES_hhdet_tesh!V29/RES_summary!V$19</f>
        <v>2.1593808106222481</v>
      </c>
      <c r="W29" s="99">
        <f>RES_hhdet_tesh!W29/RES_summary!W$19</f>
        <v>2.0530487939733875</v>
      </c>
      <c r="DA29" s="63" t="s">
        <v>2940</v>
      </c>
    </row>
    <row r="30" spans="1:105" ht="12" customHeight="1" x14ac:dyDescent="0.25">
      <c r="A30" s="121" t="s">
        <v>55</v>
      </c>
      <c r="B30" s="123">
        <v>9.3855957200602784</v>
      </c>
      <c r="C30" s="123">
        <v>8.8094454570776151</v>
      </c>
      <c r="D30" s="123">
        <v>9.9879658747854663</v>
      </c>
      <c r="E30" s="123">
        <v>9.7379043481179366</v>
      </c>
      <c r="F30" s="123">
        <v>9.5138774429708448</v>
      </c>
      <c r="G30" s="123">
        <v>10.099562148895384</v>
      </c>
      <c r="H30" s="123">
        <v>10.414422957071046</v>
      </c>
      <c r="I30" s="123">
        <v>10.279036373521064</v>
      </c>
      <c r="J30" s="123">
        <v>11.522307196685357</v>
      </c>
      <c r="K30" s="123">
        <v>11.968113117064417</v>
      </c>
      <c r="L30" s="123">
        <v>12.519350014950961</v>
      </c>
      <c r="M30" s="123">
        <v>13.145815364419924</v>
      </c>
      <c r="N30" s="123">
        <v>12.138950321745112</v>
      </c>
      <c r="O30" s="123">
        <v>11.734264989983709</v>
      </c>
      <c r="P30" s="123">
        <v>11.713152859286845</v>
      </c>
      <c r="Q30" s="123">
        <v>11.449252036592688</v>
      </c>
      <c r="R30" s="123">
        <v>11.704230363184569</v>
      </c>
      <c r="S30" s="123">
        <v>12.35462573927459</v>
      </c>
      <c r="T30" s="123">
        <v>12.510946393704025</v>
      </c>
      <c r="U30" s="123">
        <v>12.443338828982721</v>
      </c>
      <c r="V30" s="123">
        <v>13.146758061064485</v>
      </c>
      <c r="W30" s="123">
        <v>14.062419046655199</v>
      </c>
      <c r="DA30" s="130" t="s">
        <v>2941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13.022683752071588</v>
      </c>
      <c r="N31" s="99">
        <v>12.552295212725232</v>
      </c>
      <c r="O31" s="99">
        <v>11.873378724960295</v>
      </c>
      <c r="P31" s="99">
        <v>11.979270099080559</v>
      </c>
      <c r="Q31" s="99">
        <v>12.05954336843195</v>
      </c>
      <c r="R31" s="99">
        <v>11.290976700867079</v>
      </c>
      <c r="S31" s="99">
        <v>11.783747931582875</v>
      </c>
      <c r="T31" s="99">
        <v>12.170655561719203</v>
      </c>
      <c r="U31" s="99">
        <v>12.020373645318431</v>
      </c>
      <c r="V31" s="99">
        <v>12.918767601157809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9.3855957200602784</v>
      </c>
      <c r="C35" s="102">
        <v>8.8094454570776151</v>
      </c>
      <c r="D35" s="102">
        <v>9.9879658747854663</v>
      </c>
      <c r="E35" s="102">
        <v>9.7379043481179366</v>
      </c>
      <c r="F35" s="102">
        <v>9.5138774429708448</v>
      </c>
      <c r="G35" s="102">
        <v>10.099562148895384</v>
      </c>
      <c r="H35" s="102">
        <v>10.414422957071046</v>
      </c>
      <c r="I35" s="102">
        <v>10.279036373521064</v>
      </c>
      <c r="J35" s="102">
        <v>11.522307196685357</v>
      </c>
      <c r="K35" s="102">
        <v>11.968113117064417</v>
      </c>
      <c r="L35" s="102">
        <v>12.519737233348541</v>
      </c>
      <c r="M35" s="102">
        <v>13.144785958853936</v>
      </c>
      <c r="N35" s="102">
        <v>12.136555294578152</v>
      </c>
      <c r="O35" s="102">
        <v>11.732678811439531</v>
      </c>
      <c r="P35" s="102">
        <v>11.711548466077179</v>
      </c>
      <c r="Q35" s="102">
        <v>11.448011126966522</v>
      </c>
      <c r="R35" s="102">
        <v>11.705640548518568</v>
      </c>
      <c r="S35" s="102">
        <v>12.35571674431192</v>
      </c>
      <c r="T35" s="102">
        <v>12.508296973927232</v>
      </c>
      <c r="U35" s="102">
        <v>12.440683140808911</v>
      </c>
      <c r="V35" s="102">
        <v>13.14513253217619</v>
      </c>
      <c r="W35" s="102">
        <v>14.062040775232484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12.517612764842898</v>
      </c>
      <c r="M36" s="105">
        <v>13.155354811030572</v>
      </c>
      <c r="N36" s="105">
        <v>12.151413673789566</v>
      </c>
      <c r="O36" s="105">
        <v>11.744063209229175</v>
      </c>
      <c r="P36" s="105">
        <v>11.720309700361881</v>
      </c>
      <c r="Q36" s="105">
        <v>11.443892975934039</v>
      </c>
      <c r="R36" s="105">
        <v>11.700942302002016</v>
      </c>
      <c r="S36" s="105">
        <v>12.361796960452974</v>
      </c>
      <c r="T36" s="105">
        <v>12.554332441832775</v>
      </c>
      <c r="U36" s="105">
        <v>12.487843817269942</v>
      </c>
      <c r="V36" s="105">
        <v>13.169090514363987</v>
      </c>
      <c r="W36" s="105">
        <v>14.067006687281809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4.3339811665495045</v>
      </c>
      <c r="M37" s="99">
        <v>4.4164150429270785</v>
      </c>
      <c r="N37" s="99">
        <v>3.8127979375755903</v>
      </c>
      <c r="O37" s="99">
        <v>3.8362992306285388</v>
      </c>
      <c r="P37" s="99">
        <v>3.933858167826136</v>
      </c>
      <c r="Q37" s="99">
        <v>3.5350842282796342</v>
      </c>
      <c r="R37" s="99">
        <v>3.8681962971666839</v>
      </c>
      <c r="S37" s="99">
        <v>4.3364190951755068</v>
      </c>
      <c r="T37" s="99">
        <v>4.0979556463935332</v>
      </c>
      <c r="U37" s="99">
        <v>4.0150839586349312</v>
      </c>
      <c r="V37" s="99">
        <v>4.2801404347629672</v>
      </c>
      <c r="W37" s="99">
        <v>4.6104609442743358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8.1836315982933936</v>
      </c>
      <c r="M38" s="99">
        <v>8.7389397681034922</v>
      </c>
      <c r="N38" s="99">
        <v>8.3386157362139759</v>
      </c>
      <c r="O38" s="99">
        <v>7.9077639786006353</v>
      </c>
      <c r="P38" s="99">
        <v>7.7864515325357431</v>
      </c>
      <c r="Q38" s="99">
        <v>7.9088087476544038</v>
      </c>
      <c r="R38" s="99">
        <v>7.8327460048353306</v>
      </c>
      <c r="S38" s="99">
        <v>8.0253778652774681</v>
      </c>
      <c r="T38" s="99">
        <v>8.4563767954392421</v>
      </c>
      <c r="U38" s="99">
        <v>8.4727598586350101</v>
      </c>
      <c r="V38" s="99">
        <v>8.8889500796010186</v>
      </c>
      <c r="W38" s="99">
        <v>9.4565457430074762</v>
      </c>
      <c r="DA38" s="63" t="s">
        <v>2949</v>
      </c>
    </row>
    <row r="39" spans="1:105" ht="12" customHeight="1" x14ac:dyDescent="0.25">
      <c r="A39" s="121" t="s">
        <v>54</v>
      </c>
      <c r="B39" s="123">
        <v>6.0158144032047707</v>
      </c>
      <c r="C39" s="123">
        <v>6.1450020268937271</v>
      </c>
      <c r="D39" s="123">
        <v>6.0523328128748934</v>
      </c>
      <c r="E39" s="123">
        <v>6.2678480130217427</v>
      </c>
      <c r="F39" s="123">
        <v>6.6044007991617049</v>
      </c>
      <c r="G39" s="123">
        <v>6.6614132630339471</v>
      </c>
      <c r="H39" s="123">
        <v>6.8195401955724613</v>
      </c>
      <c r="I39" s="123">
        <v>6.9821195493944765</v>
      </c>
      <c r="J39" s="123">
        <v>7.1191761646091631</v>
      </c>
      <c r="K39" s="123">
        <v>7.2638315682435044</v>
      </c>
      <c r="L39" s="123">
        <v>7.1397049296261423</v>
      </c>
      <c r="M39" s="123">
        <v>7.7204859260151606</v>
      </c>
      <c r="N39" s="123">
        <v>7.1600225618733333</v>
      </c>
      <c r="O39" s="123">
        <v>6.8817526882838642</v>
      </c>
      <c r="P39" s="123">
        <v>6.765754608391112</v>
      </c>
      <c r="Q39" s="123">
        <v>7.5469845737780661</v>
      </c>
      <c r="R39" s="123">
        <v>7.4494225134759109</v>
      </c>
      <c r="S39" s="123">
        <v>7.6694596424439911</v>
      </c>
      <c r="T39" s="123">
        <v>7.5623193719285844</v>
      </c>
      <c r="U39" s="123">
        <v>7.4760024378903891</v>
      </c>
      <c r="V39" s="123">
        <v>7.8761066332589449</v>
      </c>
      <c r="W39" s="123">
        <v>8.371631441796783</v>
      </c>
      <c r="DA39" s="130" t="s">
        <v>2950</v>
      </c>
    </row>
    <row r="40" spans="1:105" ht="12" customHeight="1" x14ac:dyDescent="0.25">
      <c r="A40" s="97" t="s">
        <v>50</v>
      </c>
      <c r="B40" s="99">
        <v>5.6505041407526022</v>
      </c>
      <c r="C40" s="99">
        <v>6.0628839791103735</v>
      </c>
      <c r="D40" s="99">
        <v>5.8593078961941059</v>
      </c>
      <c r="E40" s="99">
        <v>6.771872398549851</v>
      </c>
      <c r="F40" s="99">
        <v>7.0073359747400428</v>
      </c>
      <c r="G40" s="99">
        <v>6.9184160059145592</v>
      </c>
      <c r="H40" s="99">
        <v>7.3365420405665791</v>
      </c>
      <c r="I40" s="99">
        <v>6.9544334524414699</v>
      </c>
      <c r="J40" s="99">
        <v>6.4715463447964856</v>
      </c>
      <c r="K40" s="99">
        <v>7.2579373051722538</v>
      </c>
      <c r="L40" s="99">
        <v>6.3547021545998854</v>
      </c>
      <c r="M40" s="99">
        <v>7.9722648096552957</v>
      </c>
      <c r="N40" s="99">
        <v>7.1864115690060633</v>
      </c>
      <c r="O40" s="99">
        <v>6.8043372629265004</v>
      </c>
      <c r="P40" s="99">
        <v>6.2807156745831207</v>
      </c>
      <c r="Q40" s="99">
        <v>8.9952100353905386</v>
      </c>
      <c r="R40" s="99">
        <v>7.5315613522843874</v>
      </c>
      <c r="S40" s="99">
        <v>7.3755316345456023</v>
      </c>
      <c r="T40" s="99">
        <v>7.5012022228362065</v>
      </c>
      <c r="U40" s="99">
        <v>7.2322119970913796</v>
      </c>
      <c r="V40" s="99">
        <v>7.9111857421384286</v>
      </c>
      <c r="W40" s="99">
        <v>8.3045498504611306</v>
      </c>
      <c r="DA40" s="63" t="s">
        <v>2951</v>
      </c>
    </row>
    <row r="41" spans="1:105" ht="12" customHeight="1" x14ac:dyDescent="0.25">
      <c r="A41" s="109" t="s">
        <v>120</v>
      </c>
      <c r="B41" s="110">
        <v>6.0381803376406173</v>
      </c>
      <c r="C41" s="110">
        <v>6.1530528158920941</v>
      </c>
      <c r="D41" s="110">
        <v>6.0764609274599906</v>
      </c>
      <c r="E41" s="110">
        <v>6.1911486500065953</v>
      </c>
      <c r="F41" s="110">
        <v>6.5430845767910881</v>
      </c>
      <c r="G41" s="110">
        <v>6.6231362587751335</v>
      </c>
      <c r="H41" s="110">
        <v>6.7408660017690094</v>
      </c>
      <c r="I41" s="110">
        <v>6.9860747061020474</v>
      </c>
      <c r="J41" s="110">
        <v>7.1939026822798571</v>
      </c>
      <c r="K41" s="110">
        <v>7.2646215210262497</v>
      </c>
      <c r="L41" s="110">
        <v>7.2601314917040334</v>
      </c>
      <c r="M41" s="110">
        <v>7.6800858759181745</v>
      </c>
      <c r="N41" s="110">
        <v>7.1561281489264319</v>
      </c>
      <c r="O41" s="110">
        <v>6.8929723151472517</v>
      </c>
      <c r="P41" s="110">
        <v>6.8368936520162853</v>
      </c>
      <c r="Q41" s="110">
        <v>7.3492139001908141</v>
      </c>
      <c r="R41" s="110">
        <v>7.438553816800602</v>
      </c>
      <c r="S41" s="110">
        <v>7.7069823668565514</v>
      </c>
      <c r="T41" s="110">
        <v>7.5697125754478245</v>
      </c>
      <c r="U41" s="110">
        <v>7.5038263468946234</v>
      </c>
      <c r="V41" s="110">
        <v>7.8724462045063044</v>
      </c>
      <c r="W41" s="110">
        <v>8.3781505468828534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58.621793470336698</v>
      </c>
      <c r="C43" s="118">
        <f t="shared" si="14"/>
        <v>51.252595091863682</v>
      </c>
      <c r="D43" s="118">
        <f t="shared" si="14"/>
        <v>56.3250363590817</v>
      </c>
      <c r="E43" s="118">
        <f t="shared" si="14"/>
        <v>62.257069744482955</v>
      </c>
      <c r="F43" s="118">
        <f t="shared" si="14"/>
        <v>67.776906339959012</v>
      </c>
      <c r="G43" s="118">
        <f t="shared" si="14"/>
        <v>40.76315065099417</v>
      </c>
      <c r="H43" s="118">
        <f t="shared" si="14"/>
        <v>70.037498922461296</v>
      </c>
      <c r="I43" s="118">
        <f t="shared" si="14"/>
        <v>45.266681325537178</v>
      </c>
      <c r="J43" s="118">
        <f t="shared" si="14"/>
        <v>48.261380340861201</v>
      </c>
      <c r="K43" s="118">
        <f t="shared" si="14"/>
        <v>78.027422264636783</v>
      </c>
      <c r="L43" s="118">
        <f t="shared" si="14"/>
        <v>83.242207268754527</v>
      </c>
      <c r="M43" s="118">
        <f t="shared" si="14"/>
        <v>58.733715125420218</v>
      </c>
      <c r="N43" s="118">
        <f t="shared" si="14"/>
        <v>66.10391852635982</v>
      </c>
      <c r="O43" s="118">
        <f t="shared" si="14"/>
        <v>73.656698391288714</v>
      </c>
      <c r="P43" s="118">
        <f t="shared" si="14"/>
        <v>85.311646985768249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43.120143590580128</v>
      </c>
      <c r="C44" s="123">
        <f t="shared" si="17"/>
        <v>36.171014596837097</v>
      </c>
      <c r="D44" s="123">
        <f t="shared" si="17"/>
        <v>40.189000094362648</v>
      </c>
      <c r="E44" s="123">
        <f t="shared" si="17"/>
        <v>46.154306899541623</v>
      </c>
      <c r="F44" s="123">
        <f t="shared" si="17"/>
        <v>51.606962326792967</v>
      </c>
      <c r="G44" s="123">
        <f t="shared" si="17"/>
        <v>23.932806068774916</v>
      </c>
      <c r="H44" s="123">
        <f t="shared" si="17"/>
        <v>52.717008744207654</v>
      </c>
      <c r="I44" s="123">
        <f t="shared" si="17"/>
        <v>27.865569731880598</v>
      </c>
      <c r="J44" s="123">
        <f t="shared" si="17"/>
        <v>29.545171456837409</v>
      </c>
      <c r="K44" s="123">
        <f t="shared" si="17"/>
        <v>58.595046695309719</v>
      </c>
      <c r="L44" s="123">
        <f t="shared" si="17"/>
        <v>62.958864284843472</v>
      </c>
      <c r="M44" s="123">
        <f t="shared" si="17"/>
        <v>37.238314539259996</v>
      </c>
      <c r="N44" s="123">
        <f t="shared" si="17"/>
        <v>44.655609918658712</v>
      </c>
      <c r="O44" s="123">
        <f t="shared" si="17"/>
        <v>53.907580274732744</v>
      </c>
      <c r="P44" s="123">
        <f t="shared" si="17"/>
        <v>65.640757516503186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2954</v>
      </c>
    </row>
    <row r="45" spans="1:105" ht="12" customHeight="1" x14ac:dyDescent="0.25">
      <c r="A45" s="97" t="s">
        <v>216</v>
      </c>
      <c r="B45" s="99">
        <v>42.144173488957925</v>
      </c>
      <c r="C45" s="99">
        <v>35.370377120544632</v>
      </c>
      <c r="D45" s="99">
        <v>39.304423477995229</v>
      </c>
      <c r="E45" s="99">
        <v>45.151732699670767</v>
      </c>
      <c r="F45" s="99">
        <v>50.500075694586762</v>
      </c>
      <c r="G45" s="99">
        <v>23.42854957217828</v>
      </c>
      <c r="H45" s="99">
        <v>51.616453547948772</v>
      </c>
      <c r="I45" s="99">
        <v>27.294968061034599</v>
      </c>
      <c r="J45" s="99">
        <v>28.942790206055154</v>
      </c>
      <c r="K45" s="99">
        <v>57.414086702907191</v>
      </c>
      <c r="L45" s="99">
        <v>61.692343087307265</v>
      </c>
      <c r="M45" s="99">
        <v>36.492072489159561</v>
      </c>
      <c r="N45" s="99">
        <v>43.785990682460714</v>
      </c>
      <c r="O45" s="99">
        <v>52.8556753737357</v>
      </c>
      <c r="P45" s="99">
        <v>64.377078817127099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2955</v>
      </c>
    </row>
    <row r="46" spans="1:105" ht="12" customHeight="1" x14ac:dyDescent="0.25">
      <c r="A46" s="97" t="s">
        <v>53</v>
      </c>
      <c r="B46" s="99">
        <v>0.97597010162219977</v>
      </c>
      <c r="C46" s="99">
        <v>0.80063747629246629</v>
      </c>
      <c r="D46" s="99">
        <v>0.88457661636741924</v>
      </c>
      <c r="E46" s="99">
        <v>1.0025741998708579</v>
      </c>
      <c r="F46" s="99">
        <v>1.1068866322062014</v>
      </c>
      <c r="G46" s="99">
        <v>0.50425649659663419</v>
      </c>
      <c r="H46" s="99">
        <v>1.1005551962588784</v>
      </c>
      <c r="I46" s="99">
        <v>0.57060167084599811</v>
      </c>
      <c r="J46" s="99">
        <v>0.60238125078225457</v>
      </c>
      <c r="K46" s="99">
        <v>1.1809599924025247</v>
      </c>
      <c r="L46" s="99">
        <v>1.2665211975362038</v>
      </c>
      <c r="M46" s="99">
        <v>0.74624205010043154</v>
      </c>
      <c r="N46" s="99">
        <v>0.8696192361979993</v>
      </c>
      <c r="O46" s="99">
        <v>1.0519049009970454</v>
      </c>
      <c r="P46" s="99">
        <v>1.2636786993760916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0.10381885759652947</v>
      </c>
      <c r="C47" s="123">
        <f t="shared" si="20"/>
        <v>0.12481500318019841</v>
      </c>
      <c r="D47" s="123">
        <f t="shared" si="20"/>
        <v>8.9699421938804424E-2</v>
      </c>
      <c r="E47" s="123">
        <f t="shared" si="20"/>
        <v>0.1144672134312093</v>
      </c>
      <c r="F47" s="123">
        <f t="shared" si="20"/>
        <v>5.7795348614359247E-2</v>
      </c>
      <c r="G47" s="123">
        <f t="shared" si="20"/>
        <v>6.4722247018405746E-2</v>
      </c>
      <c r="H47" s="123">
        <f t="shared" si="20"/>
        <v>7.4882038648903415E-2</v>
      </c>
      <c r="I47" s="123">
        <f t="shared" si="20"/>
        <v>0.12421708587670313</v>
      </c>
      <c r="J47" s="123">
        <f t="shared" si="20"/>
        <v>6.788371323510238E-2</v>
      </c>
      <c r="K47" s="123">
        <f t="shared" si="20"/>
        <v>0.15932403112196192</v>
      </c>
      <c r="L47" s="123">
        <f t="shared" si="20"/>
        <v>0.57946739487684851</v>
      </c>
      <c r="M47" s="123">
        <f t="shared" si="20"/>
        <v>0.58397434339272747</v>
      </c>
      <c r="N47" s="123">
        <f t="shared" si="20"/>
        <v>2.1173535573470148</v>
      </c>
      <c r="O47" s="123">
        <f t="shared" si="20"/>
        <v>1.0990915382085897</v>
      </c>
      <c r="P47" s="123">
        <f t="shared" si="20"/>
        <v>1.0658802286368889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0.10381885759652947</v>
      </c>
      <c r="C48" s="99">
        <f>RES_hhdet_tesh!C48/RES_summary!C$19</f>
        <v>0.12481500318019841</v>
      </c>
      <c r="D48" s="99">
        <f>RES_hhdet_tesh!D48/RES_summary!D$19</f>
        <v>8.9699421938804424E-2</v>
      </c>
      <c r="E48" s="99">
        <f>RES_hhdet_tesh!E48/RES_summary!E$19</f>
        <v>0.1144672134312093</v>
      </c>
      <c r="F48" s="99">
        <f>RES_hhdet_tesh!F48/RES_summary!F$19</f>
        <v>5.7795348614359247E-2</v>
      </c>
      <c r="G48" s="99">
        <f>RES_hhdet_tesh!G48/RES_summary!G$19</f>
        <v>6.4722247018405746E-2</v>
      </c>
      <c r="H48" s="99">
        <f>RES_hhdet_tesh!H48/RES_summary!H$19</f>
        <v>7.4882038648903415E-2</v>
      </c>
      <c r="I48" s="99">
        <f>RES_hhdet_tesh!I48/RES_summary!I$19</f>
        <v>0.12421708587670313</v>
      </c>
      <c r="J48" s="99">
        <f>RES_hhdet_tesh!J48/RES_summary!J$19</f>
        <v>6.788371323510238E-2</v>
      </c>
      <c r="K48" s="99">
        <f>RES_hhdet_tesh!K48/RES_summary!K$19</f>
        <v>0.15932403112196192</v>
      </c>
      <c r="L48" s="99">
        <f>RES_hhdet_tesh!L48/RES_summary!L$19</f>
        <v>0.57946739487684851</v>
      </c>
      <c r="M48" s="99">
        <f>RES_hhdet_tesh!M48/RES_summary!M$19</f>
        <v>0.58397434339272747</v>
      </c>
      <c r="N48" s="99">
        <f>RES_hhdet_tesh!N48/RES_summary!N$19</f>
        <v>2.1173535573470148</v>
      </c>
      <c r="O48" s="99">
        <f>RES_hhdet_tesh!O48/RES_summary!O$19</f>
        <v>1.0990915382085897</v>
      </c>
      <c r="P48" s="99">
        <f>RES_hhdet_tesh!P48/RES_summary!P$19</f>
        <v>1.0658802286368889</v>
      </c>
      <c r="Q48" s="99">
        <f>RES_hhdet_tesh!Q48/RES_summary!Q$19</f>
        <v>0</v>
      </c>
      <c r="R48" s="99">
        <f>RES_hhdet_tesh!R48/RES_summary!R$19</f>
        <v>0</v>
      </c>
      <c r="S48" s="99">
        <f>RES_hhdet_tesh!S48/RES_summary!S$19</f>
        <v>0</v>
      </c>
      <c r="T48" s="99">
        <f>RES_hhdet_tesh!T48/RES_summary!T$19</f>
        <v>0</v>
      </c>
      <c r="U48" s="99">
        <f>RES_hhdet_tesh!U48/RES_summary!U$19</f>
        <v>0</v>
      </c>
      <c r="V48" s="99">
        <f>RES_hhdet_tesh!V48/RES_summary!V$19</f>
        <v>0</v>
      </c>
      <c r="W48" s="99">
        <f>RES_hhdet_tesh!W48/RES_summary!W$19</f>
        <v>0</v>
      </c>
      <c r="DA48" s="63" t="s">
        <v>2958</v>
      </c>
    </row>
    <row r="49" spans="1:105" ht="12" customHeight="1" x14ac:dyDescent="0.25">
      <c r="A49" s="121" t="s">
        <v>55</v>
      </c>
      <c r="B49" s="123">
        <v>9.3855957200602749</v>
      </c>
      <c r="C49" s="123">
        <v>8.8100747481310524</v>
      </c>
      <c r="D49" s="123">
        <v>9.9887057789172378</v>
      </c>
      <c r="E49" s="123">
        <v>9.7398769405561847</v>
      </c>
      <c r="F49" s="123">
        <v>9.5175080079671162</v>
      </c>
      <c r="G49" s="123">
        <v>10.105684986996099</v>
      </c>
      <c r="H49" s="123">
        <v>10.423964105952207</v>
      </c>
      <c r="I49" s="123">
        <v>10.295078936994711</v>
      </c>
      <c r="J49" s="123">
        <v>11.548945700713963</v>
      </c>
      <c r="K49" s="123">
        <v>12.009302622695335</v>
      </c>
      <c r="L49" s="123">
        <v>12.559763444356733</v>
      </c>
      <c r="M49" s="123">
        <v>13.193147991316092</v>
      </c>
      <c r="N49" s="123">
        <v>12.170845348704091</v>
      </c>
      <c r="O49" s="123">
        <v>11.769390928775682</v>
      </c>
      <c r="P49" s="123">
        <v>11.84546762780138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9.3855957200602749</v>
      </c>
      <c r="C54" s="102">
        <v>8.8100747481310524</v>
      </c>
      <c r="D54" s="102">
        <v>9.9887057789172378</v>
      </c>
      <c r="E54" s="102">
        <v>9.7398769405561847</v>
      </c>
      <c r="F54" s="102">
        <v>9.5175080079671162</v>
      </c>
      <c r="G54" s="102">
        <v>10.105684986996099</v>
      </c>
      <c r="H54" s="102">
        <v>10.423964105952207</v>
      </c>
      <c r="I54" s="102">
        <v>10.295078936994711</v>
      </c>
      <c r="J54" s="102">
        <v>11.548945700713963</v>
      </c>
      <c r="K54" s="102">
        <v>12.009302622695335</v>
      </c>
      <c r="L54" s="102">
        <v>12.563184290337976</v>
      </c>
      <c r="M54" s="102">
        <v>13.196516648669895</v>
      </c>
      <c r="N54" s="102">
        <v>12.172425222434795</v>
      </c>
      <c r="O54" s="102">
        <v>11.768168423632618</v>
      </c>
      <c r="P54" s="102">
        <v>11.844548891823182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12.515523301237355</v>
      </c>
      <c r="M55" s="105">
        <v>13.158224340218723</v>
      </c>
      <c r="N55" s="105">
        <v>12.156928646770242</v>
      </c>
      <c r="O55" s="105">
        <v>11.778116871097859</v>
      </c>
      <c r="P55" s="105">
        <v>11.852051902311819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4.3332577302134601</v>
      </c>
      <c r="M56" s="99">
        <v>4.4173783793064239</v>
      </c>
      <c r="N56" s="99">
        <v>3.8145283928272158</v>
      </c>
      <c r="O56" s="99">
        <v>3.8474231520941737</v>
      </c>
      <c r="P56" s="99">
        <v>3.978076720956365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8.1822655710238958</v>
      </c>
      <c r="M57" s="99">
        <v>8.740845960912301</v>
      </c>
      <c r="N57" s="99">
        <v>8.342400253943028</v>
      </c>
      <c r="O57" s="99">
        <v>7.9306937190036857</v>
      </c>
      <c r="P57" s="99">
        <v>7.8739751813554566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6.0122353020997688</v>
      </c>
      <c r="C58" s="123">
        <v>6.1466907437153386</v>
      </c>
      <c r="D58" s="123">
        <v>6.0576310638630124</v>
      </c>
      <c r="E58" s="123">
        <v>6.2484186909539305</v>
      </c>
      <c r="F58" s="123">
        <v>6.5946406565845699</v>
      </c>
      <c r="G58" s="123">
        <v>6.6599373482047515</v>
      </c>
      <c r="H58" s="123">
        <v>6.8216440336525377</v>
      </c>
      <c r="I58" s="123">
        <v>6.9818155707851668</v>
      </c>
      <c r="J58" s="123">
        <v>7.099379470074731</v>
      </c>
      <c r="K58" s="123">
        <v>7.2637489155097672</v>
      </c>
      <c r="L58" s="123">
        <v>7.1441121446774822</v>
      </c>
      <c r="M58" s="123">
        <v>7.7182782514514079</v>
      </c>
      <c r="N58" s="123">
        <v>7.1601097016499953</v>
      </c>
      <c r="O58" s="123">
        <v>6.8806356495717056</v>
      </c>
      <c r="P58" s="123">
        <v>6.7595416128267889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2968</v>
      </c>
    </row>
    <row r="59" spans="1:105" ht="12" customHeight="1" x14ac:dyDescent="0.25">
      <c r="A59" s="97" t="s">
        <v>50</v>
      </c>
      <c r="B59" s="99">
        <v>5.6505041407526031</v>
      </c>
      <c r="C59" s="99">
        <v>6.0628839791103744</v>
      </c>
      <c r="D59" s="99">
        <v>5.8593078961941059</v>
      </c>
      <c r="E59" s="99">
        <v>6.771872398549851</v>
      </c>
      <c r="F59" s="99">
        <v>7.0073359747400445</v>
      </c>
      <c r="G59" s="99">
        <v>6.9184160059145574</v>
      </c>
      <c r="H59" s="99">
        <v>7.3365420405665756</v>
      </c>
      <c r="I59" s="99">
        <v>6.9544334524414699</v>
      </c>
      <c r="J59" s="99">
        <v>6.4715463447964856</v>
      </c>
      <c r="K59" s="99">
        <v>7.2579373051722555</v>
      </c>
      <c r="L59" s="99">
        <v>6.3547021545998872</v>
      </c>
      <c r="M59" s="99">
        <v>7.9722648096553002</v>
      </c>
      <c r="N59" s="99">
        <v>7.1864115690060633</v>
      </c>
      <c r="O59" s="99">
        <v>6.8043372629265031</v>
      </c>
      <c r="P59" s="99">
        <v>6.2807156745831216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2969</v>
      </c>
    </row>
    <row r="60" spans="1:105" ht="12" customHeight="1" x14ac:dyDescent="0.25">
      <c r="A60" s="109" t="s">
        <v>120</v>
      </c>
      <c r="B60" s="110">
        <v>6.0381803376406173</v>
      </c>
      <c r="C60" s="110">
        <v>6.1530528158920932</v>
      </c>
      <c r="D60" s="110">
        <v>6.0764609274599906</v>
      </c>
      <c r="E60" s="110">
        <v>6.1911486500065962</v>
      </c>
      <c r="F60" s="110">
        <v>6.5430845767910881</v>
      </c>
      <c r="G60" s="110">
        <v>6.6231362587751335</v>
      </c>
      <c r="H60" s="110">
        <v>6.7408660017690085</v>
      </c>
      <c r="I60" s="110">
        <v>6.9860747061020483</v>
      </c>
      <c r="J60" s="110">
        <v>7.1939026822798544</v>
      </c>
      <c r="K60" s="110">
        <v>7.2646215210262506</v>
      </c>
      <c r="L60" s="110">
        <v>7.2601314917040387</v>
      </c>
      <c r="M60" s="110">
        <v>7.6800858759181736</v>
      </c>
      <c r="N60" s="110">
        <v>7.1561281489264337</v>
      </c>
      <c r="O60" s="110">
        <v>6.8929723151472606</v>
      </c>
      <c r="P60" s="110">
        <v>6.8368936520162853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30.629281702974065</v>
      </c>
      <c r="C62" s="118">
        <f t="shared" si="21"/>
        <v>55.826859247778863</v>
      </c>
      <c r="D62" s="118">
        <f t="shared" si="21"/>
        <v>41.80903430451378</v>
      </c>
      <c r="E62" s="118">
        <f t="shared" si="21"/>
        <v>46.000936966553816</v>
      </c>
      <c r="F62" s="118">
        <f t="shared" si="21"/>
        <v>43.165152039955444</v>
      </c>
      <c r="G62" s="118">
        <f t="shared" si="21"/>
        <v>54.997802453141752</v>
      </c>
      <c r="H62" s="118">
        <f t="shared" si="21"/>
        <v>61.530628413543155</v>
      </c>
      <c r="I62" s="118">
        <f t="shared" si="21"/>
        <v>60.731026937732437</v>
      </c>
      <c r="J62" s="118">
        <f t="shared" si="21"/>
        <v>60.660141607580698</v>
      </c>
      <c r="K62" s="118">
        <f t="shared" si="21"/>
        <v>68.379737230602856</v>
      </c>
      <c r="L62" s="118">
        <f t="shared" si="21"/>
        <v>66.628140152791161</v>
      </c>
      <c r="M62" s="118">
        <f t="shared" si="21"/>
        <v>74.351622836226099</v>
      </c>
      <c r="N62" s="118">
        <f t="shared" si="21"/>
        <v>73.440241502229213</v>
      </c>
      <c r="O62" s="118">
        <f t="shared" si="21"/>
        <v>62.163705080541618</v>
      </c>
      <c r="P62" s="118">
        <f t="shared" si="21"/>
        <v>59.476296841670482</v>
      </c>
      <c r="Q62" s="118">
        <f t="shared" si="21"/>
        <v>61.716736565440293</v>
      </c>
      <c r="R62" s="118">
        <f t="shared" ref="R62:V62" si="22">R63+R66+R68+R77</f>
        <v>62.639512840075298</v>
      </c>
      <c r="S62" s="118">
        <f t="shared" si="22"/>
        <v>64.870519480514275</v>
      </c>
      <c r="T62" s="118">
        <f t="shared" si="22"/>
        <v>65.418729534320391</v>
      </c>
      <c r="U62" s="118">
        <f t="shared" si="22"/>
        <v>61.645537481955252</v>
      </c>
      <c r="V62" s="118">
        <f t="shared" si="22"/>
        <v>68.237936757803141</v>
      </c>
      <c r="W62" s="118">
        <f t="shared" ref="W62" si="23">W63+W66+W68+W77</f>
        <v>73.931650752873963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17.929029084070351</v>
      </c>
      <c r="C63" s="123">
        <f t="shared" si="24"/>
        <v>39.630745313370426</v>
      </c>
      <c r="D63" s="123">
        <f t="shared" si="24"/>
        <v>28.284520246378584</v>
      </c>
      <c r="E63" s="123">
        <f t="shared" si="24"/>
        <v>32.136754925247708</v>
      </c>
      <c r="F63" s="123">
        <f t="shared" si="24"/>
        <v>29.195131408011257</v>
      </c>
      <c r="G63" s="123">
        <f t="shared" si="24"/>
        <v>38.533850560709261</v>
      </c>
      <c r="H63" s="123">
        <f t="shared" si="24"/>
        <v>43.928835733672891</v>
      </c>
      <c r="I63" s="123">
        <f t="shared" si="24"/>
        <v>41.99226642053253</v>
      </c>
      <c r="J63" s="123">
        <f t="shared" si="24"/>
        <v>41.342829264351302</v>
      </c>
      <c r="K63" s="123">
        <f t="shared" si="24"/>
        <v>47.054770127482072</v>
      </c>
      <c r="L63" s="123">
        <f t="shared" si="24"/>
        <v>45.898469001021361</v>
      </c>
      <c r="M63" s="123">
        <f t="shared" si="24"/>
        <v>52.640901242715614</v>
      </c>
      <c r="N63" s="123">
        <f t="shared" si="24"/>
        <v>51.346928846115034</v>
      </c>
      <c r="O63" s="123">
        <f t="shared" si="24"/>
        <v>43.361309539622042</v>
      </c>
      <c r="P63" s="123">
        <f t="shared" si="24"/>
        <v>41.344411496689204</v>
      </c>
      <c r="Q63" s="123">
        <f t="shared" si="24"/>
        <v>40.90579352941657</v>
      </c>
      <c r="R63" s="123">
        <f t="shared" ref="R63:V63" si="25">SUM(R64:R65)</f>
        <v>41.525910995825072</v>
      </c>
      <c r="S63" s="123">
        <f t="shared" si="25"/>
        <v>43.672930807289994</v>
      </c>
      <c r="T63" s="123">
        <f t="shared" si="25"/>
        <v>43.65202441892481</v>
      </c>
      <c r="U63" s="123">
        <f t="shared" si="25"/>
        <v>39.922927690818128</v>
      </c>
      <c r="V63" s="123">
        <f t="shared" si="25"/>
        <v>45.3666428076355</v>
      </c>
      <c r="W63" s="123">
        <f t="shared" ref="W63" si="26">SUM(W64:W65)</f>
        <v>49.484405093964135</v>
      </c>
      <c r="DA63" s="130" t="s">
        <v>2972</v>
      </c>
    </row>
    <row r="64" spans="1:105" ht="12" customHeight="1" x14ac:dyDescent="0.25">
      <c r="A64" s="97" t="s">
        <v>217</v>
      </c>
      <c r="B64" s="99">
        <v>17.523228108468079</v>
      </c>
      <c r="C64" s="99">
        <v>38.753527456339093</v>
      </c>
      <c r="D64" s="99">
        <v>27.661966185407387</v>
      </c>
      <c r="E64" s="99">
        <v>31.438673131369747</v>
      </c>
      <c r="F64" s="99">
        <v>28.568942629908083</v>
      </c>
      <c r="G64" s="99">
        <v>37.721954770960103</v>
      </c>
      <c r="H64" s="99">
        <v>43.011748258795848</v>
      </c>
      <c r="I64" s="99">
        <v>41.13239319300785</v>
      </c>
      <c r="J64" s="99">
        <v>40.499911658016892</v>
      </c>
      <c r="K64" s="99">
        <v>46.106399845242805</v>
      </c>
      <c r="L64" s="99">
        <v>44.975145739323864</v>
      </c>
      <c r="M64" s="99">
        <v>51.58599705200411</v>
      </c>
      <c r="N64" s="99">
        <v>50.347003481180892</v>
      </c>
      <c r="O64" s="99">
        <v>42.515195249462423</v>
      </c>
      <c r="P64" s="99">
        <v>40.548472294837815</v>
      </c>
      <c r="Q64" s="99">
        <v>40.120463185667255</v>
      </c>
      <c r="R64" s="99">
        <v>40.734263724862053</v>
      </c>
      <c r="S64" s="99">
        <v>42.839354040420474</v>
      </c>
      <c r="T64" s="99">
        <v>42.823512974191317</v>
      </c>
      <c r="U64" s="99">
        <v>39.168578848141358</v>
      </c>
      <c r="V64" s="99">
        <v>44.506028477051316</v>
      </c>
      <c r="W64" s="99">
        <v>48.542827772885026</v>
      </c>
      <c r="DA64" s="63" t="s">
        <v>2973</v>
      </c>
    </row>
    <row r="65" spans="1:105" ht="12" customHeight="1" x14ac:dyDescent="0.25">
      <c r="A65" s="97" t="s">
        <v>53</v>
      </c>
      <c r="B65" s="99">
        <v>0.40580097560227302</v>
      </c>
      <c r="C65" s="99">
        <v>0.87721785703132937</v>
      </c>
      <c r="D65" s="99">
        <v>0.62255406097119803</v>
      </c>
      <c r="E65" s="99">
        <v>0.69808179387796321</v>
      </c>
      <c r="F65" s="99">
        <v>0.6261887781031753</v>
      </c>
      <c r="G65" s="99">
        <v>0.81189578974916021</v>
      </c>
      <c r="H65" s="99">
        <v>0.91708747487704334</v>
      </c>
      <c r="I65" s="99">
        <v>0.85987322752467854</v>
      </c>
      <c r="J65" s="99">
        <v>0.84291760633441071</v>
      </c>
      <c r="K65" s="99">
        <v>0.94837028223926423</v>
      </c>
      <c r="L65" s="99">
        <v>0.92332326169750056</v>
      </c>
      <c r="M65" s="99">
        <v>1.0549041907115038</v>
      </c>
      <c r="N65" s="99">
        <v>0.99992536493414408</v>
      </c>
      <c r="O65" s="99">
        <v>0.84611429015962192</v>
      </c>
      <c r="P65" s="99">
        <v>0.79593920185138922</v>
      </c>
      <c r="Q65" s="99">
        <v>0.78533034374931265</v>
      </c>
      <c r="R65" s="99">
        <v>0.79164727096301513</v>
      </c>
      <c r="S65" s="99">
        <v>0.83357676686951643</v>
      </c>
      <c r="T65" s="99">
        <v>0.82851144473349514</v>
      </c>
      <c r="U65" s="99">
        <v>0.75434884267676749</v>
      </c>
      <c r="V65" s="99">
        <v>0.86061433058418102</v>
      </c>
      <c r="W65" s="99">
        <v>0.94157732107911196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0.10420811416653823</v>
      </c>
      <c r="C66" s="123">
        <f t="shared" si="27"/>
        <v>0.22495214232944141</v>
      </c>
      <c r="D66" s="123">
        <f t="shared" si="27"/>
        <v>0.25315476720336116</v>
      </c>
      <c r="E66" s="123">
        <f t="shared" si="27"/>
        <v>0.39968245073567438</v>
      </c>
      <c r="F66" s="123">
        <f t="shared" si="27"/>
        <v>0.25001325589231921</v>
      </c>
      <c r="G66" s="123">
        <f t="shared" si="27"/>
        <v>0.29089355311890958</v>
      </c>
      <c r="H66" s="123">
        <f t="shared" si="27"/>
        <v>0.47861004371887883</v>
      </c>
      <c r="I66" s="123">
        <f t="shared" si="27"/>
        <v>1.0521470252330711</v>
      </c>
      <c r="J66" s="123">
        <f t="shared" si="27"/>
        <v>0.82215410868548267</v>
      </c>
      <c r="K66" s="123">
        <f t="shared" si="27"/>
        <v>0.83685750530227287</v>
      </c>
      <c r="L66" s="123">
        <f t="shared" si="27"/>
        <v>1.232867881282014</v>
      </c>
      <c r="M66" s="123">
        <f t="shared" si="27"/>
        <v>0.8571884563994987</v>
      </c>
      <c r="N66" s="123">
        <f t="shared" si="27"/>
        <v>2.2615241132666251</v>
      </c>
      <c r="O66" s="123">
        <f t="shared" si="27"/>
        <v>0.88349574419422883</v>
      </c>
      <c r="P66" s="123">
        <f t="shared" si="27"/>
        <v>0.76735592465714808</v>
      </c>
      <c r="Q66" s="123">
        <f t="shared" si="27"/>
        <v>1.3096503323617987</v>
      </c>
      <c r="R66" s="123">
        <f t="shared" si="27"/>
        <v>1.4345296676782964</v>
      </c>
      <c r="S66" s="123">
        <f t="shared" si="27"/>
        <v>1.6493021185727872</v>
      </c>
      <c r="T66" s="123">
        <f t="shared" si="27"/>
        <v>1.4826969449960168</v>
      </c>
      <c r="U66" s="123">
        <f t="shared" si="27"/>
        <v>1.7111139550503807</v>
      </c>
      <c r="V66" s="123">
        <f t="shared" si="27"/>
        <v>1.8670698036875386</v>
      </c>
      <c r="W66" s="123">
        <f t="shared" si="27"/>
        <v>1.9764120865128054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0.10420811416653823</v>
      </c>
      <c r="C67" s="99">
        <f>RES_hhdet_tesh!C67/RES_summary!C$19</f>
        <v>0.22495214232944141</v>
      </c>
      <c r="D67" s="99">
        <f>RES_hhdet_tesh!D67/RES_summary!D$19</f>
        <v>0.25315476720336116</v>
      </c>
      <c r="E67" s="99">
        <f>RES_hhdet_tesh!E67/RES_summary!E$19</f>
        <v>0.39968245073567438</v>
      </c>
      <c r="F67" s="99">
        <f>RES_hhdet_tesh!F67/RES_summary!F$19</f>
        <v>0.25001325589231921</v>
      </c>
      <c r="G67" s="99">
        <f>RES_hhdet_tesh!G67/RES_summary!G$19</f>
        <v>0.29089355311890958</v>
      </c>
      <c r="H67" s="99">
        <f>RES_hhdet_tesh!H67/RES_summary!H$19</f>
        <v>0.47861004371887883</v>
      </c>
      <c r="I67" s="99">
        <f>RES_hhdet_tesh!I67/RES_summary!I$19</f>
        <v>1.0521470252330711</v>
      </c>
      <c r="J67" s="99">
        <f>RES_hhdet_tesh!J67/RES_summary!J$19</f>
        <v>0.82215410868548267</v>
      </c>
      <c r="K67" s="99">
        <f>RES_hhdet_tesh!K67/RES_summary!K$19</f>
        <v>0.83685750530227287</v>
      </c>
      <c r="L67" s="99">
        <f>RES_hhdet_tesh!L67/RES_summary!L$19</f>
        <v>1.232867881282014</v>
      </c>
      <c r="M67" s="99">
        <f>RES_hhdet_tesh!M67/RES_summary!M$19</f>
        <v>0.8571884563994987</v>
      </c>
      <c r="N67" s="99">
        <f>RES_hhdet_tesh!N67/RES_summary!N$19</f>
        <v>2.2615241132666251</v>
      </c>
      <c r="O67" s="99">
        <f>RES_hhdet_tesh!O67/RES_summary!O$19</f>
        <v>0.88349574419422883</v>
      </c>
      <c r="P67" s="99">
        <f>RES_hhdet_tesh!P67/RES_summary!P$19</f>
        <v>0.76735592465714808</v>
      </c>
      <c r="Q67" s="99">
        <f>RES_hhdet_tesh!Q67/RES_summary!Q$19</f>
        <v>1.3096503323617987</v>
      </c>
      <c r="R67" s="99">
        <f>RES_hhdet_tesh!R67/RES_summary!R$19</f>
        <v>1.4345296676782964</v>
      </c>
      <c r="S67" s="99">
        <f>RES_hhdet_tesh!S67/RES_summary!S$19</f>
        <v>1.6493021185727872</v>
      </c>
      <c r="T67" s="99">
        <f>RES_hhdet_tesh!T67/RES_summary!T$19</f>
        <v>1.4826969449960168</v>
      </c>
      <c r="U67" s="99">
        <f>RES_hhdet_tesh!U67/RES_summary!U$19</f>
        <v>1.7111139550503807</v>
      </c>
      <c r="V67" s="99">
        <f>RES_hhdet_tesh!V67/RES_summary!V$19</f>
        <v>1.8670698036875386</v>
      </c>
      <c r="W67" s="99">
        <f>RES_hhdet_tesh!W67/RES_summary!W$19</f>
        <v>1.9764120865128054</v>
      </c>
      <c r="DA67" s="63" t="s">
        <v>2976</v>
      </c>
    </row>
    <row r="68" spans="1:105" ht="12" customHeight="1" x14ac:dyDescent="0.25">
      <c r="A68" s="121" t="s">
        <v>55</v>
      </c>
      <c r="B68" s="123">
        <v>8.239847539185261</v>
      </c>
      <c r="C68" s="123">
        <v>9.6906680914707479</v>
      </c>
      <c r="D68" s="123">
        <v>8.1910200135330804</v>
      </c>
      <c r="E68" s="123">
        <v>8.1936385544629129</v>
      </c>
      <c r="F68" s="123">
        <v>8.1411178111939684</v>
      </c>
      <c r="G68" s="123">
        <v>9.7975038565132095</v>
      </c>
      <c r="H68" s="123">
        <v>10.353645500381454</v>
      </c>
      <c r="I68" s="123">
        <v>10.527030055343136</v>
      </c>
      <c r="J68" s="123">
        <v>11.372889686862404</v>
      </c>
      <c r="K68" s="123">
        <v>12.78783361861408</v>
      </c>
      <c r="L68" s="123">
        <v>12.372725573252492</v>
      </c>
      <c r="M68" s="123">
        <v>13.150006999992039</v>
      </c>
      <c r="N68" s="123">
        <v>12.486938296565109</v>
      </c>
      <c r="O68" s="123">
        <v>11.166399715080168</v>
      </c>
      <c r="P68" s="123">
        <v>10.582441867040757</v>
      </c>
      <c r="Q68" s="123">
        <v>12.237792170242288</v>
      </c>
      <c r="R68" s="123">
        <v>12.202451593997251</v>
      </c>
      <c r="S68" s="123">
        <v>11.995727842258429</v>
      </c>
      <c r="T68" s="123">
        <v>12.650757150369065</v>
      </c>
      <c r="U68" s="123">
        <v>12.483137594160191</v>
      </c>
      <c r="V68" s="123">
        <v>13.110050222791687</v>
      </c>
      <c r="W68" s="123">
        <v>14.064679644758911</v>
      </c>
      <c r="DA68" s="130" t="s">
        <v>2977</v>
      </c>
    </row>
    <row r="69" spans="1:105" ht="12" customHeight="1" x14ac:dyDescent="0.25">
      <c r="A69" s="97" t="s">
        <v>134</v>
      </c>
      <c r="B69" s="99">
        <v>6.1113020298263443</v>
      </c>
      <c r="C69" s="99">
        <v>10.48644603323525</v>
      </c>
      <c r="D69" s="99">
        <v>6.3633476208502104</v>
      </c>
      <c r="E69" s="99">
        <v>6.6195176265369602</v>
      </c>
      <c r="F69" s="99">
        <v>6.7384156069574193</v>
      </c>
      <c r="G69" s="99">
        <v>9.5145079911318238</v>
      </c>
      <c r="H69" s="99">
        <v>10.327687805208313</v>
      </c>
      <c r="I69" s="99">
        <v>10.822674275693579</v>
      </c>
      <c r="J69" s="99">
        <v>11.259265122633689</v>
      </c>
      <c r="K69" s="99">
        <v>13.650387472069673</v>
      </c>
      <c r="L69" s="99">
        <v>12.217201795181071</v>
      </c>
      <c r="M69" s="99">
        <v>13.126771098745536</v>
      </c>
      <c r="N69" s="99">
        <v>12.791468498385298</v>
      </c>
      <c r="O69" s="99">
        <v>10.54009823680666</v>
      </c>
      <c r="P69" s="99">
        <v>9.5422663577253619</v>
      </c>
      <c r="Q69" s="99">
        <v>12.679389685520182</v>
      </c>
      <c r="R69" s="99">
        <v>12.473747000267483</v>
      </c>
      <c r="S69" s="99">
        <v>11.775286812329911</v>
      </c>
      <c r="T69" s="99">
        <v>12.786145465542702</v>
      </c>
      <c r="U69" s="99">
        <v>12.587102062468835</v>
      </c>
      <c r="V69" s="99">
        <v>13.208013625682488</v>
      </c>
      <c r="W69" s="99">
        <v>14.268207592694033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12.216735657368973</v>
      </c>
      <c r="M70" s="99">
        <v>13.129630811580054</v>
      </c>
      <c r="N70" s="99">
        <v>12.794925375132829</v>
      </c>
      <c r="O70" s="99">
        <v>10.543685782669291</v>
      </c>
      <c r="P70" s="99">
        <v>9.5498506582562275</v>
      </c>
      <c r="Q70" s="99">
        <v>12.667965005901378</v>
      </c>
      <c r="R70" s="99">
        <v>12.469443648876469</v>
      </c>
      <c r="S70" s="99">
        <v>11.779847160190657</v>
      </c>
      <c r="T70" s="99">
        <v>12.790962063483695</v>
      </c>
      <c r="U70" s="99">
        <v>12.585620032725769</v>
      </c>
      <c r="V70" s="99">
        <v>13.210241690421588</v>
      </c>
      <c r="W70" s="99">
        <v>14.260678787294211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4.228705939403822</v>
      </c>
      <c r="M71" s="102">
        <v>4.4068388010309674</v>
      </c>
      <c r="N71" s="102">
        <v>4.014832305247924</v>
      </c>
      <c r="O71" s="102">
        <v>3.4448661506882305</v>
      </c>
      <c r="P71" s="102">
        <v>3.214672071097624</v>
      </c>
      <c r="Q71" s="102">
        <v>3.9214734432427574</v>
      </c>
      <c r="R71" s="102">
        <v>4.1239537467940739</v>
      </c>
      <c r="S71" s="102">
        <v>4.1331451721790344</v>
      </c>
      <c r="T71" s="102">
        <v>4.1756056807439821</v>
      </c>
      <c r="U71" s="102">
        <v>4.0450246407035237</v>
      </c>
      <c r="V71" s="102">
        <v>4.2931130198507503</v>
      </c>
      <c r="W71" s="102">
        <v>4.6717040328888304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7.9880297179651532</v>
      </c>
      <c r="M72" s="105">
        <v>8.7227920105490888</v>
      </c>
      <c r="N72" s="105">
        <v>8.7800930698849058</v>
      </c>
      <c r="O72" s="105">
        <v>7.0988196319810601</v>
      </c>
      <c r="P72" s="105">
        <v>6.3351785871586026</v>
      </c>
      <c r="Q72" s="105">
        <v>8.746491562658619</v>
      </c>
      <c r="R72" s="105">
        <v>8.3454899020823916</v>
      </c>
      <c r="S72" s="105">
        <v>7.6467019880116229</v>
      </c>
      <c r="T72" s="105">
        <v>8.6153563827397139</v>
      </c>
      <c r="U72" s="105">
        <v>8.5405953920222473</v>
      </c>
      <c r="V72" s="105">
        <v>8.9171286705708397</v>
      </c>
      <c r="W72" s="105">
        <v>9.5889747544053776</v>
      </c>
      <c r="DA72" s="132" t="s">
        <v>2981</v>
      </c>
    </row>
    <row r="73" spans="1:105" ht="12" customHeight="1" x14ac:dyDescent="0.25">
      <c r="A73" s="106" t="s">
        <v>122</v>
      </c>
      <c r="B73" s="102">
        <v>9.3855957200602749</v>
      </c>
      <c r="C73" s="102">
        <v>8.8076453919712705</v>
      </c>
      <c r="D73" s="102">
        <v>9.9766232207066263</v>
      </c>
      <c r="E73" s="102">
        <v>9.7199640966657999</v>
      </c>
      <c r="F73" s="102">
        <v>9.4933227360779977</v>
      </c>
      <c r="G73" s="102">
        <v>10.070460558884902</v>
      </c>
      <c r="H73" s="102">
        <v>10.378695962598622</v>
      </c>
      <c r="I73" s="102">
        <v>10.241609639416927</v>
      </c>
      <c r="J73" s="102">
        <v>11.482454749203669</v>
      </c>
      <c r="K73" s="102">
        <v>11.957444935143076</v>
      </c>
      <c r="L73" s="102">
        <v>12.522305527918626</v>
      </c>
      <c r="M73" s="102">
        <v>13.171717183816606</v>
      </c>
      <c r="N73" s="102">
        <v>12.189609850632609</v>
      </c>
      <c r="O73" s="102">
        <v>11.816690873518755</v>
      </c>
      <c r="P73" s="102">
        <v>11.83548041134442</v>
      </c>
      <c r="Q73" s="102">
        <v>11.544361466571326</v>
      </c>
      <c r="R73" s="102">
        <v>11.740211357603059</v>
      </c>
      <c r="S73" s="102">
        <v>12.344878783297903</v>
      </c>
      <c r="T73" s="102">
        <v>12.449565554447741</v>
      </c>
      <c r="U73" s="102">
        <v>12.337562306122372</v>
      </c>
      <c r="V73" s="102">
        <v>12.981474228732711</v>
      </c>
      <c r="W73" s="102">
        <v>13.837096941787289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12.544735561419698</v>
      </c>
      <c r="M74" s="105">
        <v>13.191081877267804</v>
      </c>
      <c r="N74" s="105">
        <v>12.193747486761682</v>
      </c>
      <c r="O74" s="105">
        <v>11.811560013618555</v>
      </c>
      <c r="P74" s="105">
        <v>11.819987713340431</v>
      </c>
      <c r="Q74" s="105">
        <v>11.542952844281727</v>
      </c>
      <c r="R74" s="105">
        <v>11.734838818361197</v>
      </c>
      <c r="S74" s="105">
        <v>12.334459910650036</v>
      </c>
      <c r="T74" s="105">
        <v>12.444746177899829</v>
      </c>
      <c r="U74" s="105">
        <v>12.340388780455088</v>
      </c>
      <c r="V74" s="105">
        <v>12.99012163442792</v>
      </c>
      <c r="W74" s="105">
        <v>13.845495346489836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4.343371909956919</v>
      </c>
      <c r="M75" s="99">
        <v>4.4284090601950457</v>
      </c>
      <c r="N75" s="99">
        <v>3.826081188325086</v>
      </c>
      <c r="O75" s="99">
        <v>3.8583476421651359</v>
      </c>
      <c r="P75" s="99">
        <v>3.9673145504246485</v>
      </c>
      <c r="Q75" s="99">
        <v>3.5656843902164668</v>
      </c>
      <c r="R75" s="99">
        <v>3.879402093732744</v>
      </c>
      <c r="S75" s="99">
        <v>4.3268294776506053</v>
      </c>
      <c r="T75" s="99">
        <v>4.0621847560549282</v>
      </c>
      <c r="U75" s="99">
        <v>3.9676743047668661</v>
      </c>
      <c r="V75" s="99">
        <v>4.2219730207913564</v>
      </c>
      <c r="W75" s="99">
        <v>4.5378606101635572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8.2013636514627777</v>
      </c>
      <c r="M76" s="99">
        <v>8.7626728170727564</v>
      </c>
      <c r="N76" s="99">
        <v>8.3676662984365962</v>
      </c>
      <c r="O76" s="99">
        <v>7.9532123714534171</v>
      </c>
      <c r="P76" s="99">
        <v>7.8526731629157833</v>
      </c>
      <c r="Q76" s="99">
        <v>7.9772684540652596</v>
      </c>
      <c r="R76" s="99">
        <v>7.8554367246284524</v>
      </c>
      <c r="S76" s="99">
        <v>8.0076304329994308</v>
      </c>
      <c r="T76" s="99">
        <v>8.3825614218448994</v>
      </c>
      <c r="U76" s="99">
        <v>8.3727144756882215</v>
      </c>
      <c r="V76" s="99">
        <v>8.7681486136365656</v>
      </c>
      <c r="W76" s="99">
        <v>9.3076347363262819</v>
      </c>
      <c r="DA76" s="63" t="s">
        <v>2985</v>
      </c>
    </row>
    <row r="77" spans="1:105" ht="12" customHeight="1" x14ac:dyDescent="0.25">
      <c r="A77" s="121" t="s">
        <v>54</v>
      </c>
      <c r="B77" s="123">
        <v>4.3561969655519128</v>
      </c>
      <c r="C77" s="123">
        <v>6.2804937006082495</v>
      </c>
      <c r="D77" s="123">
        <v>5.0803392773987568</v>
      </c>
      <c r="E77" s="123">
        <v>5.2708610361075179</v>
      </c>
      <c r="F77" s="123">
        <v>5.578889564857902</v>
      </c>
      <c r="G77" s="123">
        <v>6.3755544828003687</v>
      </c>
      <c r="H77" s="123">
        <v>6.7695371357699266</v>
      </c>
      <c r="I77" s="123">
        <v>7.1595834366237083</v>
      </c>
      <c r="J77" s="123">
        <v>7.1222685476815171</v>
      </c>
      <c r="K77" s="123">
        <v>7.7002759792044317</v>
      </c>
      <c r="L77" s="123">
        <v>7.1240776972352879</v>
      </c>
      <c r="M77" s="123">
        <v>7.7035261371189367</v>
      </c>
      <c r="N77" s="123">
        <v>7.3448502462824496</v>
      </c>
      <c r="O77" s="123">
        <v>6.752500081645179</v>
      </c>
      <c r="P77" s="123">
        <v>6.7820875532833762</v>
      </c>
      <c r="Q77" s="123">
        <v>7.2635005334196379</v>
      </c>
      <c r="R77" s="123">
        <v>7.4766205825746752</v>
      </c>
      <c r="S77" s="123">
        <v>7.5525587123930711</v>
      </c>
      <c r="T77" s="123">
        <v>7.6332510200305048</v>
      </c>
      <c r="U77" s="123">
        <v>7.528358241926556</v>
      </c>
      <c r="V77" s="123">
        <v>7.8941739236884159</v>
      </c>
      <c r="W77" s="123">
        <v>8.4061539276381207</v>
      </c>
      <c r="DA77" s="130" t="s">
        <v>2986</v>
      </c>
    </row>
    <row r="78" spans="1:105" ht="12" customHeight="1" x14ac:dyDescent="0.25">
      <c r="A78" s="97" t="s">
        <v>192</v>
      </c>
      <c r="B78" s="99">
        <v>2.6047984066785963</v>
      </c>
      <c r="C78" s="99">
        <v>6.4071343285914928</v>
      </c>
      <c r="D78" s="99">
        <v>4.1307830108527011</v>
      </c>
      <c r="E78" s="99">
        <v>4.398357090064553</v>
      </c>
      <c r="F78" s="99">
        <v>4.6657192308432389</v>
      </c>
      <c r="G78" s="99">
        <v>6.1412689661666455</v>
      </c>
      <c r="H78" s="99">
        <v>6.7966427989331422</v>
      </c>
      <c r="I78" s="99">
        <v>7.3234596165278765</v>
      </c>
      <c r="J78" s="99">
        <v>7.0545208568666835</v>
      </c>
      <c r="K78" s="99">
        <v>8.1131281111519833</v>
      </c>
      <c r="L78" s="99">
        <v>6.9959333684118725</v>
      </c>
      <c r="M78" s="99">
        <v>7.7254613194408348</v>
      </c>
      <c r="N78" s="99">
        <v>7.5206332943202989</v>
      </c>
      <c r="O78" s="99">
        <v>6.6097407625323088</v>
      </c>
      <c r="P78" s="99">
        <v>6.7177340470753837</v>
      </c>
      <c r="Q78" s="99">
        <v>7.1381274712188674</v>
      </c>
      <c r="R78" s="99">
        <v>7.5398303748793731</v>
      </c>
      <c r="S78" s="99">
        <v>7.262634793279215</v>
      </c>
      <c r="T78" s="99">
        <v>7.7589047251580823</v>
      </c>
      <c r="U78" s="99">
        <v>7.5800474751879721</v>
      </c>
      <c r="V78" s="99">
        <v>7.9433834143127307</v>
      </c>
      <c r="W78" s="99">
        <v>8.4770687750300358</v>
      </c>
      <c r="DA78" s="63" t="s">
        <v>2987</v>
      </c>
    </row>
    <row r="79" spans="1:105" ht="12" customHeight="1" x14ac:dyDescent="0.25">
      <c r="A79" s="109" t="s">
        <v>120</v>
      </c>
      <c r="B79" s="110">
        <v>6.0381803376406165</v>
      </c>
      <c r="C79" s="110">
        <v>6.1530528158920941</v>
      </c>
      <c r="D79" s="110">
        <v>6.0764609274599923</v>
      </c>
      <c r="E79" s="110">
        <v>6.1911486500065971</v>
      </c>
      <c r="F79" s="110">
        <v>6.5430845767910863</v>
      </c>
      <c r="G79" s="110">
        <v>6.6231362587751317</v>
      </c>
      <c r="H79" s="110">
        <v>6.7408660017690076</v>
      </c>
      <c r="I79" s="110">
        <v>6.9860747061020501</v>
      </c>
      <c r="J79" s="110">
        <v>7.1939026822798526</v>
      </c>
      <c r="K79" s="110">
        <v>7.2646215210262568</v>
      </c>
      <c r="L79" s="110">
        <v>7.2601314917040431</v>
      </c>
      <c r="M79" s="110">
        <v>7.6800858759181621</v>
      </c>
      <c r="N79" s="110">
        <v>7.1561281489264292</v>
      </c>
      <c r="O79" s="110">
        <v>6.8929723151472624</v>
      </c>
      <c r="P79" s="110">
        <v>6.8368936520162791</v>
      </c>
      <c r="Q79" s="110">
        <v>7.3492139001908185</v>
      </c>
      <c r="R79" s="110">
        <v>7.43855381680061</v>
      </c>
      <c r="S79" s="110">
        <v>7.7069823668565691</v>
      </c>
      <c r="T79" s="110">
        <v>7.5697125754478156</v>
      </c>
      <c r="U79" s="110">
        <v>7.5038263468946242</v>
      </c>
      <c r="V79" s="110">
        <v>7.8724462045063062</v>
      </c>
      <c r="W79" s="110">
        <v>8.3781505468828446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54.899157525809891</v>
      </c>
      <c r="C81" s="118">
        <f t="shared" si="28"/>
        <v>51.944009485571883</v>
      </c>
      <c r="D81" s="118">
        <f t="shared" si="28"/>
        <v>57.944652662343458</v>
      </c>
      <c r="E81" s="118">
        <f t="shared" si="28"/>
        <v>57.656494934584046</v>
      </c>
      <c r="F81" s="118">
        <f t="shared" si="28"/>
        <v>58.559933314324226</v>
      </c>
      <c r="G81" s="118">
        <f t="shared" si="28"/>
        <v>58.545123315473958</v>
      </c>
      <c r="H81" s="118">
        <f t="shared" si="28"/>
        <v>61.222167029825208</v>
      </c>
      <c r="I81" s="118">
        <f t="shared" si="28"/>
        <v>58.086761571678224</v>
      </c>
      <c r="J81" s="118">
        <f t="shared" si="28"/>
        <v>61.070241312912707</v>
      </c>
      <c r="K81" s="118">
        <f t="shared" si="28"/>
        <v>63.01073581408297</v>
      </c>
      <c r="L81" s="118">
        <f t="shared" si="28"/>
        <v>67.823799589195886</v>
      </c>
      <c r="M81" s="118">
        <f t="shared" si="28"/>
        <v>72.576711610026891</v>
      </c>
      <c r="N81" s="118">
        <f t="shared" si="28"/>
        <v>70.549566191725816</v>
      </c>
      <c r="O81" s="118">
        <f t="shared" si="28"/>
        <v>67.174049075917125</v>
      </c>
      <c r="P81" s="118">
        <f t="shared" si="28"/>
        <v>64.116930611381093</v>
      </c>
      <c r="Q81" s="118">
        <f t="shared" si="28"/>
        <v>60.990297854607817</v>
      </c>
      <c r="R81" s="118">
        <f t="shared" ref="R81:V81" si="29">R82+R85+R87+R100</f>
        <v>64.019863112131205</v>
      </c>
      <c r="S81" s="118">
        <f t="shared" si="29"/>
        <v>65.733847955902732</v>
      </c>
      <c r="T81" s="118">
        <f t="shared" si="29"/>
        <v>63.86055868458498</v>
      </c>
      <c r="U81" s="118">
        <f t="shared" si="29"/>
        <v>62.649067074651498</v>
      </c>
      <c r="V81" s="118">
        <f t="shared" si="29"/>
        <v>71.953374509435946</v>
      </c>
      <c r="W81" s="118">
        <f t="shared" ref="W81" si="30">W82+W85+W87+W100</f>
        <v>68.320400719088468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39.489679384834879</v>
      </c>
      <c r="C82" s="123">
        <f t="shared" si="31"/>
        <v>36.784954375654024</v>
      </c>
      <c r="D82" s="123">
        <f t="shared" si="31"/>
        <v>41.774154895875967</v>
      </c>
      <c r="E82" s="123">
        <f t="shared" si="31"/>
        <v>41.511601294748978</v>
      </c>
      <c r="F82" s="123">
        <f t="shared" si="31"/>
        <v>42.177172380351934</v>
      </c>
      <c r="G82" s="123">
        <f t="shared" si="31"/>
        <v>41.568447025701985</v>
      </c>
      <c r="H82" s="123">
        <f t="shared" si="31"/>
        <v>43.696527156405665</v>
      </c>
      <c r="I82" s="123">
        <f t="shared" si="31"/>
        <v>40.046197935320308</v>
      </c>
      <c r="J82" s="123">
        <f t="shared" si="31"/>
        <v>41.894950121548874</v>
      </c>
      <c r="K82" s="123">
        <f t="shared" si="31"/>
        <v>43.139515717913866</v>
      </c>
      <c r="L82" s="123">
        <f t="shared" si="31"/>
        <v>47.290822727618469</v>
      </c>
      <c r="M82" s="123">
        <f t="shared" si="31"/>
        <v>51.084617454612861</v>
      </c>
      <c r="N82" s="123">
        <f t="shared" si="31"/>
        <v>49.233613880490168</v>
      </c>
      <c r="O82" s="123">
        <f t="shared" si="31"/>
        <v>47.457972161368374</v>
      </c>
      <c r="P82" s="123">
        <f t="shared" si="31"/>
        <v>44.616529737142891</v>
      </c>
      <c r="Q82" s="123">
        <f t="shared" si="31"/>
        <v>40.346496501833784</v>
      </c>
      <c r="R82" s="123">
        <f t="shared" ref="R82:V82" si="32">SUM(R83:R84)</f>
        <v>43.015443961833789</v>
      </c>
      <c r="S82" s="123">
        <f t="shared" si="32"/>
        <v>43.816504324568712</v>
      </c>
      <c r="T82" s="123">
        <f t="shared" si="32"/>
        <v>42.182619738030255</v>
      </c>
      <c r="U82" s="123">
        <f t="shared" si="32"/>
        <v>41.014174571144082</v>
      </c>
      <c r="V82" s="123">
        <f t="shared" si="32"/>
        <v>48.853781351110158</v>
      </c>
      <c r="W82" s="123">
        <f t="shared" ref="W82" si="33">SUM(W83:W84)</f>
        <v>44.176664536503495</v>
      </c>
      <c r="DA82" s="130" t="s">
        <v>2990</v>
      </c>
    </row>
    <row r="83" spans="1:105" ht="12" customHeight="1" x14ac:dyDescent="0.25">
      <c r="A83" s="97" t="s">
        <v>204</v>
      </c>
      <c r="B83" s="99">
        <v>39.127237690210443</v>
      </c>
      <c r="C83" s="99">
        <v>36.454879941049327</v>
      </c>
      <c r="D83" s="99">
        <v>41.401446198479881</v>
      </c>
      <c r="E83" s="99">
        <v>41.146148503046831</v>
      </c>
      <c r="F83" s="99">
        <v>41.810601870047435</v>
      </c>
      <c r="G83" s="99">
        <v>41.213627968933224</v>
      </c>
      <c r="H83" s="99">
        <v>43.327003444476489</v>
      </c>
      <c r="I83" s="99">
        <v>39.714108349725777</v>
      </c>
      <c r="J83" s="99">
        <v>41.549048874959659</v>
      </c>
      <c r="K83" s="99">
        <v>42.787474617197098</v>
      </c>
      <c r="L83" s="99">
        <v>46.90564048306188</v>
      </c>
      <c r="M83" s="99">
        <v>50.670147220814179</v>
      </c>
      <c r="N83" s="99">
        <v>48.845571514155772</v>
      </c>
      <c r="O83" s="99">
        <v>47.083162763398818</v>
      </c>
      <c r="P83" s="99">
        <v>44.26894193110919</v>
      </c>
      <c r="Q83" s="99">
        <v>40.03304879485291</v>
      </c>
      <c r="R83" s="99">
        <v>42.683631114401528</v>
      </c>
      <c r="S83" s="99">
        <v>43.478102062826316</v>
      </c>
      <c r="T83" s="99">
        <v>41.858681839832499</v>
      </c>
      <c r="U83" s="99">
        <v>40.700632685627625</v>
      </c>
      <c r="V83" s="99">
        <v>48.478806927205412</v>
      </c>
      <c r="W83" s="99">
        <v>43.836548381887319</v>
      </c>
      <c r="DA83" s="63" t="s">
        <v>2991</v>
      </c>
    </row>
    <row r="84" spans="1:105" ht="12" customHeight="1" x14ac:dyDescent="0.25">
      <c r="A84" s="97" t="s">
        <v>53</v>
      </c>
      <c r="B84" s="99">
        <v>0.36244169462443881</v>
      </c>
      <c r="C84" s="99">
        <v>0.33007443460469571</v>
      </c>
      <c r="D84" s="99">
        <v>0.37270869739608342</v>
      </c>
      <c r="E84" s="99">
        <v>0.36545279170214856</v>
      </c>
      <c r="F84" s="99">
        <v>0.36657051030449794</v>
      </c>
      <c r="G84" s="99">
        <v>0.35481905676876418</v>
      </c>
      <c r="H84" s="99">
        <v>0.36952371192917721</v>
      </c>
      <c r="I84" s="99">
        <v>0.33208958559453366</v>
      </c>
      <c r="J84" s="99">
        <v>0.34590124658921084</v>
      </c>
      <c r="K84" s="99">
        <v>0.35204110071676653</v>
      </c>
      <c r="L84" s="99">
        <v>0.38518224455658701</v>
      </c>
      <c r="M84" s="99">
        <v>0.41447023379868259</v>
      </c>
      <c r="N84" s="99">
        <v>0.38804236633439759</v>
      </c>
      <c r="O84" s="99">
        <v>0.37480939796955881</v>
      </c>
      <c r="P84" s="99">
        <v>0.34758780603370132</v>
      </c>
      <c r="Q84" s="99">
        <v>0.31344770698087343</v>
      </c>
      <c r="R84" s="99">
        <v>0.3318128474322628</v>
      </c>
      <c r="S84" s="99">
        <v>0.33840226174239302</v>
      </c>
      <c r="T84" s="99">
        <v>0.32393789819775293</v>
      </c>
      <c r="U84" s="99">
        <v>0.31354188551645462</v>
      </c>
      <c r="V84" s="99">
        <v>0.37497442390474856</v>
      </c>
      <c r="W84" s="99">
        <v>0.34011615461617528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0.10381372404005264</v>
      </c>
      <c r="C85" s="123">
        <f t="shared" si="34"/>
        <v>0.14744651342717507</v>
      </c>
      <c r="D85" s="123">
        <f t="shared" si="34"/>
        <v>0.13888927465052214</v>
      </c>
      <c r="E85" s="123">
        <f t="shared" si="34"/>
        <v>0.24566415453151932</v>
      </c>
      <c r="F85" s="123">
        <f t="shared" si="34"/>
        <v>0.17385612306658005</v>
      </c>
      <c r="G85" s="123">
        <f t="shared" si="34"/>
        <v>0.21375349794457416</v>
      </c>
      <c r="H85" s="123">
        <f t="shared" si="34"/>
        <v>0.34368301906560295</v>
      </c>
      <c r="I85" s="123">
        <f t="shared" si="34"/>
        <v>0.76453732266601315</v>
      </c>
      <c r="J85" s="123">
        <f t="shared" si="34"/>
        <v>0.57281046042506878</v>
      </c>
      <c r="K85" s="123">
        <f t="shared" si="34"/>
        <v>0.56899854387017024</v>
      </c>
      <c r="L85" s="123">
        <f t="shared" si="34"/>
        <v>0.82929892560438367</v>
      </c>
      <c r="M85" s="123">
        <f t="shared" si="34"/>
        <v>0.63538723312862488</v>
      </c>
      <c r="N85" s="123">
        <f t="shared" si="34"/>
        <v>1.8228736298848367</v>
      </c>
      <c r="O85" s="123">
        <f t="shared" si="34"/>
        <v>0.8879977085573828</v>
      </c>
      <c r="P85" s="123">
        <f t="shared" si="34"/>
        <v>0.86680803257699646</v>
      </c>
      <c r="Q85" s="123">
        <f t="shared" si="34"/>
        <v>1.5448474900067624</v>
      </c>
      <c r="R85" s="123">
        <f t="shared" si="34"/>
        <v>1.6877946642254789</v>
      </c>
      <c r="S85" s="123">
        <f t="shared" si="34"/>
        <v>1.8133664536529805</v>
      </c>
      <c r="T85" s="123">
        <f t="shared" si="34"/>
        <v>1.6063194264979654</v>
      </c>
      <c r="U85" s="123">
        <f t="shared" si="34"/>
        <v>1.7843635472742363</v>
      </c>
      <c r="V85" s="123">
        <f t="shared" si="34"/>
        <v>1.8383857996745345</v>
      </c>
      <c r="W85" s="123">
        <f t="shared" si="34"/>
        <v>1.9397354576440733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0.10381372404005264</v>
      </c>
      <c r="C86" s="99">
        <f>RES_hhdet_tesh!C86/RES_summary!C$19</f>
        <v>0.14744651342717507</v>
      </c>
      <c r="D86" s="99">
        <f>RES_hhdet_tesh!D86/RES_summary!D$19</f>
        <v>0.13888927465052214</v>
      </c>
      <c r="E86" s="99">
        <f>RES_hhdet_tesh!E86/RES_summary!E$19</f>
        <v>0.24566415453151932</v>
      </c>
      <c r="F86" s="99">
        <f>RES_hhdet_tesh!F86/RES_summary!F$19</f>
        <v>0.17385612306658005</v>
      </c>
      <c r="G86" s="99">
        <f>RES_hhdet_tesh!G86/RES_summary!G$19</f>
        <v>0.21375349794457416</v>
      </c>
      <c r="H86" s="99">
        <f>RES_hhdet_tesh!H86/RES_summary!H$19</f>
        <v>0.34368301906560295</v>
      </c>
      <c r="I86" s="99">
        <f>RES_hhdet_tesh!I86/RES_summary!I$19</f>
        <v>0.76453732266601315</v>
      </c>
      <c r="J86" s="99">
        <f>RES_hhdet_tesh!J86/RES_summary!J$19</f>
        <v>0.57281046042506878</v>
      </c>
      <c r="K86" s="99">
        <f>RES_hhdet_tesh!K86/RES_summary!K$19</f>
        <v>0.56899854387017024</v>
      </c>
      <c r="L86" s="99">
        <f>RES_hhdet_tesh!L86/RES_summary!L$19</f>
        <v>0.82929892560438367</v>
      </c>
      <c r="M86" s="99">
        <f>RES_hhdet_tesh!M86/RES_summary!M$19</f>
        <v>0.63538723312862488</v>
      </c>
      <c r="N86" s="99">
        <f>RES_hhdet_tesh!N86/RES_summary!N$19</f>
        <v>1.8228736298848367</v>
      </c>
      <c r="O86" s="99">
        <f>RES_hhdet_tesh!O86/RES_summary!O$19</f>
        <v>0.8879977085573828</v>
      </c>
      <c r="P86" s="99">
        <f>RES_hhdet_tesh!P86/RES_summary!P$19</f>
        <v>0.86680803257699646</v>
      </c>
      <c r="Q86" s="99">
        <f>RES_hhdet_tesh!Q86/RES_summary!Q$19</f>
        <v>1.5448474900067624</v>
      </c>
      <c r="R86" s="99">
        <f>RES_hhdet_tesh!R86/RES_summary!R$19</f>
        <v>1.6877946642254789</v>
      </c>
      <c r="S86" s="99">
        <f>RES_hhdet_tesh!S86/RES_summary!S$19</f>
        <v>1.8133664536529805</v>
      </c>
      <c r="T86" s="99">
        <f>RES_hhdet_tesh!T86/RES_summary!T$19</f>
        <v>1.6063194264979654</v>
      </c>
      <c r="U86" s="99">
        <f>RES_hhdet_tesh!U86/RES_summary!U$19</f>
        <v>1.7843635472742363</v>
      </c>
      <c r="V86" s="99">
        <f>RES_hhdet_tesh!V86/RES_summary!V$19</f>
        <v>1.8383857996745345</v>
      </c>
      <c r="W86" s="99">
        <f>RES_hhdet_tesh!W86/RES_summary!W$19</f>
        <v>1.9397354576440733</v>
      </c>
      <c r="DA86" s="63" t="s">
        <v>2994</v>
      </c>
    </row>
    <row r="87" spans="1:105" ht="12" customHeight="1" x14ac:dyDescent="0.25">
      <c r="A87" s="121" t="s">
        <v>55</v>
      </c>
      <c r="B87" s="123">
        <v>9.3203133481319878</v>
      </c>
      <c r="C87" s="123">
        <v>8.884739867442029</v>
      </c>
      <c r="D87" s="123">
        <v>9.9368422952996536</v>
      </c>
      <c r="E87" s="123">
        <v>9.6626169376343576</v>
      </c>
      <c r="F87" s="123">
        <v>9.5497947600859678</v>
      </c>
      <c r="G87" s="123">
        <v>10.102453941010284</v>
      </c>
      <c r="H87" s="123">
        <v>10.374889988653463</v>
      </c>
      <c r="I87" s="123">
        <v>10.282350926599062</v>
      </c>
      <c r="J87" s="123">
        <v>11.495893291355211</v>
      </c>
      <c r="K87" s="123">
        <v>12.02674563423906</v>
      </c>
      <c r="L87" s="123">
        <v>12.551320641651401</v>
      </c>
      <c r="M87" s="123">
        <v>13.182316671945884</v>
      </c>
      <c r="N87" s="123">
        <v>12.316226861849833</v>
      </c>
      <c r="O87" s="123">
        <v>11.968672772838023</v>
      </c>
      <c r="P87" s="123">
        <v>11.989374886233483</v>
      </c>
      <c r="Q87" s="123">
        <v>11.453100943286994</v>
      </c>
      <c r="R87" s="123">
        <v>11.787313023516228</v>
      </c>
      <c r="S87" s="123">
        <v>12.426175700633177</v>
      </c>
      <c r="T87" s="123">
        <v>12.523216266371637</v>
      </c>
      <c r="U87" s="123">
        <v>12.410250812841644</v>
      </c>
      <c r="V87" s="123">
        <v>13.226771004091194</v>
      </c>
      <c r="W87" s="123">
        <v>13.918427247525477</v>
      </c>
      <c r="DA87" s="130" t="s">
        <v>2995</v>
      </c>
    </row>
    <row r="88" spans="1:105" ht="12" customHeight="1" x14ac:dyDescent="0.25">
      <c r="A88" s="97" t="s">
        <v>132</v>
      </c>
      <c r="B88" s="99">
        <v>8.6131217287568074</v>
      </c>
      <c r="C88" s="99">
        <v>9.6460739638154305</v>
      </c>
      <c r="D88" s="99">
        <v>9.451169572809885</v>
      </c>
      <c r="E88" s="99">
        <v>8.8937405319119769</v>
      </c>
      <c r="F88" s="99">
        <v>9.9741771161118891</v>
      </c>
      <c r="G88" s="99">
        <v>10.204610680864077</v>
      </c>
      <c r="H88" s="99">
        <v>10.114378084593229</v>
      </c>
      <c r="I88" s="99">
        <v>10.390282498987482</v>
      </c>
      <c r="J88" s="99">
        <v>11.38587270368004</v>
      </c>
      <c r="K88" s="99">
        <v>12.326152503170681</v>
      </c>
      <c r="L88" s="99">
        <v>12.580566229715076</v>
      </c>
      <c r="M88" s="99">
        <v>13.127265018391292</v>
      </c>
      <c r="N88" s="99">
        <v>13.320447326436838</v>
      </c>
      <c r="O88" s="99">
        <v>13.311030636014031</v>
      </c>
      <c r="P88" s="99">
        <v>13.291445435098105</v>
      </c>
      <c r="Q88" s="99">
        <v>10.460234789866098</v>
      </c>
      <c r="R88" s="99">
        <v>11.760898104118219</v>
      </c>
      <c r="S88" s="99">
        <v>12.483199342835954</v>
      </c>
      <c r="T88" s="99">
        <v>12.326116764462965</v>
      </c>
      <c r="U88" s="99">
        <v>12.067023214827213</v>
      </c>
      <c r="V88" s="99">
        <v>14.59630559911878</v>
      </c>
      <c r="W88" s="99">
        <v>13.181390641004388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12.56901373338953</v>
      </c>
      <c r="M89" s="99">
        <v>13.117271186149729</v>
      </c>
      <c r="N89" s="99">
        <v>13.314298174824886</v>
      </c>
      <c r="O89" s="99">
        <v>13.30826840029596</v>
      </c>
      <c r="P89" s="99">
        <v>13.289151538170909</v>
      </c>
      <c r="Q89" s="99">
        <v>10.461469264845169</v>
      </c>
      <c r="R89" s="99">
        <v>11.765643287402332</v>
      </c>
      <c r="S89" s="99">
        <v>12.497200259942996</v>
      </c>
      <c r="T89" s="99">
        <v>12.348547279712156</v>
      </c>
      <c r="U89" s="99">
        <v>12.095719277686634</v>
      </c>
      <c r="V89" s="99">
        <v>14.606542630313097</v>
      </c>
      <c r="W89" s="99">
        <v>13.194162991765593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4.3507663137180517</v>
      </c>
      <c r="M90" s="102">
        <v>4.40293380612089</v>
      </c>
      <c r="N90" s="102">
        <v>4.1846433324672523</v>
      </c>
      <c r="O90" s="102">
        <v>4.3530761740425046</v>
      </c>
      <c r="P90" s="102">
        <v>4.4645302300504941</v>
      </c>
      <c r="Q90" s="102">
        <v>3.2363796781021907</v>
      </c>
      <c r="R90" s="102">
        <v>3.8909474348245747</v>
      </c>
      <c r="S90" s="102">
        <v>4.3744206095976059</v>
      </c>
      <c r="T90" s="102">
        <v>4.0163954430512385</v>
      </c>
      <c r="U90" s="102">
        <v>3.8998355543852368</v>
      </c>
      <c r="V90" s="102">
        <v>4.7458681202756532</v>
      </c>
      <c r="W90" s="102">
        <v>4.3299220646807903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8.2182474196714761</v>
      </c>
      <c r="M91" s="105">
        <v>8.7143373800288391</v>
      </c>
      <c r="N91" s="105">
        <v>9.1296548423576329</v>
      </c>
      <c r="O91" s="105">
        <v>8.9551922262534571</v>
      </c>
      <c r="P91" s="105">
        <v>8.824621308120415</v>
      </c>
      <c r="Q91" s="105">
        <v>7.2250895867429801</v>
      </c>
      <c r="R91" s="105">
        <v>7.8746958525777604</v>
      </c>
      <c r="S91" s="105">
        <v>8.1227796503453931</v>
      </c>
      <c r="T91" s="105">
        <v>8.3321518366609197</v>
      </c>
      <c r="U91" s="105">
        <v>8.1958837233013977</v>
      </c>
      <c r="V91" s="105">
        <v>9.8606745100374429</v>
      </c>
      <c r="W91" s="105">
        <v>8.8642409270848042</v>
      </c>
      <c r="DA91" s="132" t="s">
        <v>2999</v>
      </c>
    </row>
    <row r="92" spans="1:105" ht="12" customHeight="1" x14ac:dyDescent="0.25">
      <c r="A92" s="106" t="s">
        <v>124</v>
      </c>
      <c r="B92" s="102">
        <v>9.1939111060179837</v>
      </c>
      <c r="C92" s="102">
        <v>9.5911030557203638</v>
      </c>
      <c r="D92" s="102">
        <v>9.1702920997548691</v>
      </c>
      <c r="E92" s="102">
        <v>9.5245446370214815</v>
      </c>
      <c r="F92" s="102">
        <v>9.721077765256755</v>
      </c>
      <c r="G92" s="102">
        <v>10.029635671484163</v>
      </c>
      <c r="H92" s="102">
        <v>10.397921006396501</v>
      </c>
      <c r="I92" s="102">
        <v>10.706215254001501</v>
      </c>
      <c r="J92" s="102">
        <v>11.271519425214366</v>
      </c>
      <c r="K92" s="102">
        <v>11.899443865751872</v>
      </c>
      <c r="L92" s="102">
        <v>12.361575203803151</v>
      </c>
      <c r="M92" s="102">
        <v>12.955702451417798</v>
      </c>
      <c r="N92" s="102">
        <v>12.456654813147876</v>
      </c>
      <c r="O92" s="102">
        <v>11.949194529619843</v>
      </c>
      <c r="P92" s="102">
        <v>12.142767777622248</v>
      </c>
      <c r="Q92" s="102">
        <v>12.199069461828781</v>
      </c>
      <c r="R92" s="102">
        <v>11.405736243859414</v>
      </c>
      <c r="S92" s="102">
        <v>11.87635654001463</v>
      </c>
      <c r="T92" s="102">
        <v>12.323255683525165</v>
      </c>
      <c r="U92" s="102">
        <v>12.119774598071755</v>
      </c>
      <c r="V92" s="102">
        <v>13.24221782447356</v>
      </c>
      <c r="W92" s="102">
        <v>14.000990097622331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12.248762782801716</v>
      </c>
      <c r="M93" s="105">
        <v>12.895056906083724</v>
      </c>
      <c r="N93" s="105">
        <v>12.433153393427672</v>
      </c>
      <c r="O93" s="105">
        <v>11.9477848341214</v>
      </c>
      <c r="P93" s="105">
        <v>12.157433020611849</v>
      </c>
      <c r="Q93" s="105">
        <v>12.223220331926932</v>
      </c>
      <c r="R93" s="105">
        <v>11.436603804768295</v>
      </c>
      <c r="S93" s="105">
        <v>11.952556936194469</v>
      </c>
      <c r="T93" s="105">
        <v>12.966706928544395</v>
      </c>
      <c r="U93" s="105">
        <v>25.609389614155393</v>
      </c>
      <c r="V93" s="105">
        <v>26.93294263004378</v>
      </c>
      <c r="W93" s="105">
        <v>28.285224034145067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4.1866063472773405</v>
      </c>
      <c r="M94" s="99">
        <v>4.310084153447832</v>
      </c>
      <c r="N94" s="99">
        <v>3.9070919262691577</v>
      </c>
      <c r="O94" s="99">
        <v>3.9103198186239458</v>
      </c>
      <c r="P94" s="99">
        <v>4.0902388048903449</v>
      </c>
      <c r="Q94" s="99">
        <v>3.7597708856168857</v>
      </c>
      <c r="R94" s="99">
        <v>3.7396194736805581</v>
      </c>
      <c r="S94" s="99">
        <v>3.4843137185855677</v>
      </c>
      <c r="T94" s="99">
        <v>0.12596543007774999</v>
      </c>
      <c r="U94" s="99">
        <v>0.1244100228002756</v>
      </c>
      <c r="V94" s="99">
        <v>0.12291003890075619</v>
      </c>
      <c r="W94" s="99">
        <v>0.1303873405820854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8.0621564355243773</v>
      </c>
      <c r="M95" s="99">
        <v>8.5849727526358901</v>
      </c>
      <c r="N95" s="99">
        <v>8.5260614671585149</v>
      </c>
      <c r="O95" s="99">
        <v>8.037465015497455</v>
      </c>
      <c r="P95" s="99">
        <v>8.0671942157215035</v>
      </c>
      <c r="Q95" s="99">
        <v>8.4634494463100456</v>
      </c>
      <c r="R95" s="99">
        <v>7.6969843310877373</v>
      </c>
      <c r="S95" s="99">
        <v>8.4682432176089009</v>
      </c>
      <c r="T95" s="99">
        <v>12.840741498466647</v>
      </c>
      <c r="U95" s="99">
        <v>25.484979591355117</v>
      </c>
      <c r="V95" s="99">
        <v>26.810032591143024</v>
      </c>
      <c r="W95" s="99">
        <v>28.154836693562981</v>
      </c>
      <c r="DA95" s="63" t="s">
        <v>3003</v>
      </c>
    </row>
    <row r="96" spans="1:105" ht="12" customHeight="1" x14ac:dyDescent="0.25">
      <c r="A96" s="106" t="s">
        <v>122</v>
      </c>
      <c r="B96" s="102">
        <v>9.3855957200602749</v>
      </c>
      <c r="C96" s="102">
        <v>8.8092381685883865</v>
      </c>
      <c r="D96" s="102">
        <v>9.9849230545533718</v>
      </c>
      <c r="E96" s="102">
        <v>9.7329051522354195</v>
      </c>
      <c r="F96" s="102">
        <v>9.5077458259399954</v>
      </c>
      <c r="G96" s="102">
        <v>10.092032227725459</v>
      </c>
      <c r="H96" s="102">
        <v>10.404392005011086</v>
      </c>
      <c r="I96" s="102">
        <v>10.267390216406955</v>
      </c>
      <c r="J96" s="102">
        <v>11.510894824982007</v>
      </c>
      <c r="K96" s="102">
        <v>11.986713484853851</v>
      </c>
      <c r="L96" s="102">
        <v>12.547827801959629</v>
      </c>
      <c r="M96" s="102">
        <v>13.191100372686476</v>
      </c>
      <c r="N96" s="102">
        <v>12.176904596829925</v>
      </c>
      <c r="O96" s="102">
        <v>11.790874812083626</v>
      </c>
      <c r="P96" s="102">
        <v>11.828663005034985</v>
      </c>
      <c r="Q96" s="102">
        <v>11.551916422326022</v>
      </c>
      <c r="R96" s="102">
        <v>11.789480887347736</v>
      </c>
      <c r="S96" s="102">
        <v>12.420861408163503</v>
      </c>
      <c r="T96" s="102">
        <v>12.540892400321242</v>
      </c>
      <c r="U96" s="102">
        <v>12.441253027133214</v>
      </c>
      <c r="V96" s="102">
        <v>13.104190682048641</v>
      </c>
      <c r="W96" s="102">
        <v>13.983797392234081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12.550609638281877</v>
      </c>
      <c r="M97" s="105">
        <v>13.194489243385732</v>
      </c>
      <c r="N97" s="105">
        <v>12.184249875246882</v>
      </c>
      <c r="O97" s="105">
        <v>11.79615185569814</v>
      </c>
      <c r="P97" s="105">
        <v>11.835681166984843</v>
      </c>
      <c r="Q97" s="105">
        <v>11.567854404734613</v>
      </c>
      <c r="R97" s="105">
        <v>11.8052576373068</v>
      </c>
      <c r="S97" s="105">
        <v>12.435554631499741</v>
      </c>
      <c r="T97" s="105">
        <v>12.5473261464823</v>
      </c>
      <c r="U97" s="105">
        <v>12.44737489962346</v>
      </c>
      <c r="V97" s="105">
        <v>13.10916449059528</v>
      </c>
      <c r="W97" s="105">
        <v>13.987300085149888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4.3454056953894762</v>
      </c>
      <c r="M98" s="99">
        <v>4.4295529550725412</v>
      </c>
      <c r="N98" s="99">
        <v>3.8231010845636906</v>
      </c>
      <c r="O98" s="99">
        <v>3.8533144348907453</v>
      </c>
      <c r="P98" s="99">
        <v>3.9725819727350475</v>
      </c>
      <c r="Q98" s="99">
        <v>3.5733766251754711</v>
      </c>
      <c r="R98" s="99">
        <v>3.9026817414453507</v>
      </c>
      <c r="S98" s="99">
        <v>4.3622926938251254</v>
      </c>
      <c r="T98" s="99">
        <v>4.0956686679560264</v>
      </c>
      <c r="U98" s="99">
        <v>4.0020724168152819</v>
      </c>
      <c r="V98" s="99">
        <v>4.2606636305639807</v>
      </c>
      <c r="W98" s="99">
        <v>4.584337108244422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8.2052039428923997</v>
      </c>
      <c r="M99" s="99">
        <v>8.7649362883131907</v>
      </c>
      <c r="N99" s="99">
        <v>8.3611487906831936</v>
      </c>
      <c r="O99" s="99">
        <v>7.9428374208073933</v>
      </c>
      <c r="P99" s="99">
        <v>7.8630991942497968</v>
      </c>
      <c r="Q99" s="99">
        <v>7.9944777795591415</v>
      </c>
      <c r="R99" s="99">
        <v>7.9025758958614505</v>
      </c>
      <c r="S99" s="99">
        <v>8.0732619376746158</v>
      </c>
      <c r="T99" s="99">
        <v>8.4516574785262737</v>
      </c>
      <c r="U99" s="99">
        <v>8.4453024828081773</v>
      </c>
      <c r="V99" s="99">
        <v>8.8485008600312973</v>
      </c>
      <c r="W99" s="99">
        <v>9.402962976905469</v>
      </c>
      <c r="DA99" s="63" t="s">
        <v>3007</v>
      </c>
    </row>
    <row r="100" spans="1:105" ht="12" customHeight="1" x14ac:dyDescent="0.25">
      <c r="A100" s="121" t="s">
        <v>54</v>
      </c>
      <c r="B100" s="123">
        <v>5.9853510688029719</v>
      </c>
      <c r="C100" s="123">
        <v>6.1268687290486534</v>
      </c>
      <c r="D100" s="123">
        <v>6.0947661965173143</v>
      </c>
      <c r="E100" s="123">
        <v>6.2366125476691998</v>
      </c>
      <c r="F100" s="123">
        <v>6.6591100508197485</v>
      </c>
      <c r="G100" s="123">
        <v>6.6604688508171215</v>
      </c>
      <c r="H100" s="123">
        <v>6.8070668657004756</v>
      </c>
      <c r="I100" s="123">
        <v>6.9936753870928339</v>
      </c>
      <c r="J100" s="123">
        <v>7.1065874395835573</v>
      </c>
      <c r="K100" s="123">
        <v>7.2754759180598736</v>
      </c>
      <c r="L100" s="123">
        <v>7.1523572943216331</v>
      </c>
      <c r="M100" s="123">
        <v>7.6743902503395232</v>
      </c>
      <c r="N100" s="123">
        <v>7.1768518195009703</v>
      </c>
      <c r="O100" s="123">
        <v>6.8594064331533353</v>
      </c>
      <c r="P100" s="123">
        <v>6.6442179554277248</v>
      </c>
      <c r="Q100" s="123">
        <v>7.6458529194802738</v>
      </c>
      <c r="R100" s="123">
        <v>7.5293114625557154</v>
      </c>
      <c r="S100" s="123">
        <v>7.6778014770478586</v>
      </c>
      <c r="T100" s="123">
        <v>7.5484032536851133</v>
      </c>
      <c r="U100" s="123">
        <v>7.4402781433915335</v>
      </c>
      <c r="V100" s="123">
        <v>8.0344363545600643</v>
      </c>
      <c r="W100" s="123">
        <v>8.2855734774154168</v>
      </c>
      <c r="DA100" s="130" t="s">
        <v>3008</v>
      </c>
    </row>
    <row r="101" spans="1:105" ht="12" customHeight="1" x14ac:dyDescent="0.25">
      <c r="A101" s="97" t="s">
        <v>207</v>
      </c>
      <c r="B101" s="99">
        <v>5.8176248889512543</v>
      </c>
      <c r="C101" s="99">
        <v>6.0109236369850372</v>
      </c>
      <c r="D101" s="99">
        <v>6.3700060195925508</v>
      </c>
      <c r="E101" s="99">
        <v>6.0100402767901961</v>
      </c>
      <c r="F101" s="99">
        <v>6.9477859722593172</v>
      </c>
      <c r="G101" s="99">
        <v>6.621242903968084</v>
      </c>
      <c r="H101" s="99">
        <v>6.6871847708300409</v>
      </c>
      <c r="I101" s="99">
        <v>7.0643021048674832</v>
      </c>
      <c r="J101" s="99">
        <v>7.1603514850646155</v>
      </c>
      <c r="K101" s="99">
        <v>7.343108731914624</v>
      </c>
      <c r="L101" s="99">
        <v>7.2029868410364548</v>
      </c>
      <c r="M101" s="99">
        <v>7.4229594532610577</v>
      </c>
      <c r="N101" s="99">
        <v>7.2798569948683935</v>
      </c>
      <c r="O101" s="99">
        <v>6.7267782825753972</v>
      </c>
      <c r="P101" s="99">
        <v>5.965888276608645</v>
      </c>
      <c r="Q101" s="99">
        <v>8.1002760801223292</v>
      </c>
      <c r="R101" s="99">
        <v>7.909026917302862</v>
      </c>
      <c r="S101" s="99">
        <v>7.7178219188951012</v>
      </c>
      <c r="T101" s="99">
        <v>7.4802672109835857</v>
      </c>
      <c r="U101" s="99">
        <v>7.2587545170556549</v>
      </c>
      <c r="V101" s="99">
        <v>8.8250722056713542</v>
      </c>
      <c r="W101" s="99">
        <v>7.8601813034008519</v>
      </c>
      <c r="DA101" s="63" t="s">
        <v>3009</v>
      </c>
    </row>
    <row r="102" spans="1:105" ht="12" customHeight="1" x14ac:dyDescent="0.25">
      <c r="A102" s="97" t="s">
        <v>50</v>
      </c>
      <c r="B102" s="99">
        <v>5.6505041407526031</v>
      </c>
      <c r="C102" s="99">
        <v>6.0628839791103717</v>
      </c>
      <c r="D102" s="99">
        <v>5.8593078961941067</v>
      </c>
      <c r="E102" s="99">
        <v>6.7718723985498501</v>
      </c>
      <c r="F102" s="99">
        <v>7.0073359747400419</v>
      </c>
      <c r="G102" s="99">
        <v>6.9184160059145556</v>
      </c>
      <c r="H102" s="99">
        <v>7.3365420405665747</v>
      </c>
      <c r="I102" s="99">
        <v>6.9544334524414735</v>
      </c>
      <c r="J102" s="99">
        <v>6.4715463447964865</v>
      </c>
      <c r="K102" s="99">
        <v>7.25793730517226</v>
      </c>
      <c r="L102" s="99">
        <v>6.3547021545998827</v>
      </c>
      <c r="M102" s="99">
        <v>7.9722648096552975</v>
      </c>
      <c r="N102" s="99">
        <v>7.186411569006073</v>
      </c>
      <c r="O102" s="99">
        <v>6.804337262926504</v>
      </c>
      <c r="P102" s="99">
        <v>6.2807156745831145</v>
      </c>
      <c r="Q102" s="99">
        <v>8.9952100353905404</v>
      </c>
      <c r="R102" s="99">
        <v>7.5315613522844043</v>
      </c>
      <c r="S102" s="99">
        <v>7.3755316345456023</v>
      </c>
      <c r="T102" s="99">
        <v>7.5012022228362207</v>
      </c>
      <c r="U102" s="99">
        <v>7.2322119970913965</v>
      </c>
      <c r="V102" s="99">
        <v>7.9111857421384189</v>
      </c>
      <c r="W102" s="99">
        <v>8.3045498504611075</v>
      </c>
      <c r="DA102" s="63" t="s">
        <v>3010</v>
      </c>
    </row>
    <row r="103" spans="1:105" ht="12" customHeight="1" x14ac:dyDescent="0.25">
      <c r="A103" s="109" t="s">
        <v>120</v>
      </c>
      <c r="B103" s="110">
        <v>6.0381803376406191</v>
      </c>
      <c r="C103" s="110">
        <v>6.153052815892095</v>
      </c>
      <c r="D103" s="110">
        <v>6.0764609274599906</v>
      </c>
      <c r="E103" s="110">
        <v>6.1911486500065953</v>
      </c>
      <c r="F103" s="110">
        <v>6.5430845767910881</v>
      </c>
      <c r="G103" s="110">
        <v>6.6231362587751335</v>
      </c>
      <c r="H103" s="110">
        <v>6.7408660017690076</v>
      </c>
      <c r="I103" s="110">
        <v>6.9860747061020501</v>
      </c>
      <c r="J103" s="110">
        <v>7.1939026822798553</v>
      </c>
      <c r="K103" s="110">
        <v>7.2646215210262497</v>
      </c>
      <c r="L103" s="110">
        <v>7.2601314917040369</v>
      </c>
      <c r="M103" s="110">
        <v>7.6800858759181656</v>
      </c>
      <c r="N103" s="110">
        <v>7.1561281489264257</v>
      </c>
      <c r="O103" s="110">
        <v>6.8929723151472588</v>
      </c>
      <c r="P103" s="110">
        <v>6.8368936520162835</v>
      </c>
      <c r="Q103" s="110">
        <v>7.3492139001908265</v>
      </c>
      <c r="R103" s="110">
        <v>7.4385538168006047</v>
      </c>
      <c r="S103" s="110">
        <v>7.7069823668565469</v>
      </c>
      <c r="T103" s="110">
        <v>7.5697125754478156</v>
      </c>
      <c r="U103" s="110">
        <v>7.503826346894642</v>
      </c>
      <c r="V103" s="110">
        <v>7.8724462045063044</v>
      </c>
      <c r="W103" s="110">
        <v>8.3781505468828641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55.152791590187917</v>
      </c>
      <c r="C124" s="118">
        <f t="shared" si="42"/>
        <v>54.69713638280701</v>
      </c>
      <c r="D124" s="118">
        <f t="shared" si="42"/>
        <v>55.617374819004652</v>
      </c>
      <c r="E124" s="118">
        <f t="shared" si="42"/>
        <v>61.582222216050539</v>
      </c>
      <c r="F124" s="118">
        <f t="shared" si="42"/>
        <v>57.616461587744404</v>
      </c>
      <c r="G124" s="118">
        <f t="shared" si="42"/>
        <v>60.388349456666653</v>
      </c>
      <c r="H124" s="118">
        <f t="shared" si="42"/>
        <v>61.087942329978979</v>
      </c>
      <c r="I124" s="118">
        <f t="shared" si="42"/>
        <v>58.699645695710586</v>
      </c>
      <c r="J124" s="118">
        <f t="shared" si="42"/>
        <v>58.86542161838878</v>
      </c>
      <c r="K124" s="118">
        <f t="shared" si="42"/>
        <v>63.351597837352749</v>
      </c>
      <c r="L124" s="118">
        <f t="shared" si="42"/>
        <v>66.5519835210076</v>
      </c>
      <c r="M124" s="118">
        <f t="shared" si="42"/>
        <v>71.296935321650381</v>
      </c>
      <c r="N124" s="118">
        <f t="shared" si="42"/>
        <v>71.18006831583061</v>
      </c>
      <c r="O124" s="118">
        <f t="shared" si="42"/>
        <v>64.989479593352655</v>
      </c>
      <c r="P124" s="118">
        <f t="shared" si="42"/>
        <v>61.822621405461881</v>
      </c>
      <c r="Q124" s="118">
        <f t="shared" si="42"/>
        <v>64.779095452886025</v>
      </c>
      <c r="R124" s="118">
        <f t="shared" ref="R124:V124" si="43">R125+R128+R130+R139</f>
        <v>63.257849707642031</v>
      </c>
      <c r="S124" s="118">
        <f t="shared" si="43"/>
        <v>66.291546801749192</v>
      </c>
      <c r="T124" s="118">
        <f t="shared" si="43"/>
        <v>64.364910776725665</v>
      </c>
      <c r="U124" s="118">
        <f t="shared" si="43"/>
        <v>62.635440320186376</v>
      </c>
      <c r="V124" s="118">
        <f t="shared" si="43"/>
        <v>68.542288300277548</v>
      </c>
      <c r="W124" s="118">
        <f t="shared" ref="W124" si="44">W125+W128+W130+W139</f>
        <v>71.027322761326687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40.189223934399344</v>
      </c>
      <c r="C125" s="123">
        <f t="shared" si="45"/>
        <v>38.346944515119311</v>
      </c>
      <c r="D125" s="123">
        <f t="shared" si="45"/>
        <v>40.655423746474519</v>
      </c>
      <c r="E125" s="123">
        <f t="shared" si="45"/>
        <v>45.85884452731289</v>
      </c>
      <c r="F125" s="123">
        <f t="shared" si="45"/>
        <v>41.24198968660432</v>
      </c>
      <c r="G125" s="123">
        <f t="shared" si="45"/>
        <v>42.977175693609702</v>
      </c>
      <c r="H125" s="123">
        <f t="shared" si="45"/>
        <v>43.787648368462008</v>
      </c>
      <c r="I125" s="123">
        <f t="shared" si="45"/>
        <v>40.755716357601983</v>
      </c>
      <c r="J125" s="123">
        <f t="shared" si="45"/>
        <v>40.379726905862803</v>
      </c>
      <c r="K125" s="123">
        <f t="shared" si="45"/>
        <v>43.173815199854474</v>
      </c>
      <c r="L125" s="123">
        <f t="shared" si="45"/>
        <v>46.333096131908732</v>
      </c>
      <c r="M125" s="123">
        <f t="shared" si="45"/>
        <v>50.342908954029973</v>
      </c>
      <c r="N125" s="123">
        <f t="shared" si="45"/>
        <v>49.792281259735894</v>
      </c>
      <c r="O125" s="123">
        <f t="shared" si="45"/>
        <v>45.734385321895054</v>
      </c>
      <c r="P125" s="123">
        <f t="shared" si="45"/>
        <v>42.836407239432667</v>
      </c>
      <c r="Q125" s="123">
        <f t="shared" si="45"/>
        <v>43.141223049935768</v>
      </c>
      <c r="R125" s="123">
        <f t="shared" ref="R125:V125" si="46">SUM(R126:R127)</f>
        <v>42.558646036994311</v>
      </c>
      <c r="S125" s="123">
        <f t="shared" si="46"/>
        <v>44.415816711184306</v>
      </c>
      <c r="T125" s="123">
        <f t="shared" si="46"/>
        <v>42.584787600668108</v>
      </c>
      <c r="U125" s="123">
        <f t="shared" si="46"/>
        <v>41.153747647834052</v>
      </c>
      <c r="V125" s="123">
        <f t="shared" si="46"/>
        <v>46.002696055234019</v>
      </c>
      <c r="W125" s="123">
        <f t="shared" ref="W125" si="47">SUM(W126:W127)</f>
        <v>46.731016715744218</v>
      </c>
      <c r="DA125" s="130" t="s">
        <v>3031</v>
      </c>
    </row>
    <row r="126" spans="1:105" ht="12" customHeight="1" x14ac:dyDescent="0.25">
      <c r="A126" s="97" t="s">
        <v>203</v>
      </c>
      <c r="B126" s="99">
        <v>40.003942560232503</v>
      </c>
      <c r="C126" s="99">
        <v>38.174123998146094</v>
      </c>
      <c r="D126" s="99">
        <v>40.473247365092618</v>
      </c>
      <c r="E126" s="99">
        <v>45.656089881829082</v>
      </c>
      <c r="F126" s="99">
        <v>41.061986140370095</v>
      </c>
      <c r="G126" s="99">
        <v>42.792967687913055</v>
      </c>
      <c r="H126" s="99">
        <v>43.601715043876808</v>
      </c>
      <c r="I126" s="99">
        <v>40.586026074475001</v>
      </c>
      <c r="J126" s="99">
        <v>40.212340418618176</v>
      </c>
      <c r="K126" s="99">
        <v>42.996932972677378</v>
      </c>
      <c r="L126" s="99">
        <v>46.143633753417632</v>
      </c>
      <c r="M126" s="99">
        <v>50.137850868437233</v>
      </c>
      <c r="N126" s="99">
        <v>49.595282125133878</v>
      </c>
      <c r="O126" s="99">
        <v>45.553070834369088</v>
      </c>
      <c r="P126" s="99">
        <v>42.668894905512758</v>
      </c>
      <c r="Q126" s="99">
        <v>42.972989733966635</v>
      </c>
      <c r="R126" s="99">
        <v>42.393865897747361</v>
      </c>
      <c r="S126" s="99">
        <v>44.243636396108499</v>
      </c>
      <c r="T126" s="99">
        <v>42.420644181521062</v>
      </c>
      <c r="U126" s="99">
        <v>40.995839625203295</v>
      </c>
      <c r="V126" s="99">
        <v>45.825470372073802</v>
      </c>
      <c r="W126" s="99">
        <v>46.550430492612008</v>
      </c>
      <c r="DA126" s="63" t="s">
        <v>3032</v>
      </c>
    </row>
    <row r="127" spans="1:105" ht="12" customHeight="1" x14ac:dyDescent="0.25">
      <c r="A127" s="97" t="s">
        <v>53</v>
      </c>
      <c r="B127" s="99">
        <v>0.1852813741668381</v>
      </c>
      <c r="C127" s="99">
        <v>0.17282051697321982</v>
      </c>
      <c r="D127" s="99">
        <v>0.18217638138190201</v>
      </c>
      <c r="E127" s="99">
        <v>0.20275464548380678</v>
      </c>
      <c r="F127" s="99">
        <v>0.18000354623422479</v>
      </c>
      <c r="G127" s="99">
        <v>0.18420800569664736</v>
      </c>
      <c r="H127" s="99">
        <v>0.18593332458519718</v>
      </c>
      <c r="I127" s="99">
        <v>0.16969028312698364</v>
      </c>
      <c r="J127" s="99">
        <v>0.16738648724462829</v>
      </c>
      <c r="K127" s="99">
        <v>0.17688222717709379</v>
      </c>
      <c r="L127" s="99">
        <v>0.1894623784910984</v>
      </c>
      <c r="M127" s="99">
        <v>0.20505808559273758</v>
      </c>
      <c r="N127" s="99">
        <v>0.19699913460201457</v>
      </c>
      <c r="O127" s="99">
        <v>0.18131448752596541</v>
      </c>
      <c r="P127" s="99">
        <v>0.16751233391990594</v>
      </c>
      <c r="Q127" s="99">
        <v>0.16823331596913327</v>
      </c>
      <c r="R127" s="99">
        <v>0.16478013924694987</v>
      </c>
      <c r="S127" s="99">
        <v>0.17218031507580847</v>
      </c>
      <c r="T127" s="99">
        <v>0.16414341914704281</v>
      </c>
      <c r="U127" s="99">
        <v>0.15790802263075712</v>
      </c>
      <c r="V127" s="99">
        <v>0.17722568316021722</v>
      </c>
      <c r="W127" s="99">
        <v>0.18058622313220868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0.10381491976474355</v>
      </c>
      <c r="C128" s="123">
        <f t="shared" si="48"/>
        <v>0.13366962184254041</v>
      </c>
      <c r="D128" s="123">
        <f t="shared" si="48"/>
        <v>9.905840115375672E-2</v>
      </c>
      <c r="E128" s="123">
        <f t="shared" si="48"/>
        <v>0.13088360735818877</v>
      </c>
      <c r="F128" s="123">
        <f t="shared" si="48"/>
        <v>7.7887900024663434E-2</v>
      </c>
      <c r="G128" s="123">
        <f t="shared" si="48"/>
        <v>9.857914892395031E-2</v>
      </c>
      <c r="H128" s="123">
        <f t="shared" si="48"/>
        <v>0.18325191000290625</v>
      </c>
      <c r="I128" s="123">
        <f t="shared" si="48"/>
        <v>0.46440351046934536</v>
      </c>
      <c r="J128" s="123">
        <f t="shared" si="48"/>
        <v>0.37583549940541466</v>
      </c>
      <c r="K128" s="123">
        <f t="shared" si="48"/>
        <v>0.40263162397536895</v>
      </c>
      <c r="L128" s="123">
        <f t="shared" si="48"/>
        <v>0.70716116593401068</v>
      </c>
      <c r="M128" s="123">
        <f t="shared" si="48"/>
        <v>0.59114212547432576</v>
      </c>
      <c r="N128" s="123">
        <f t="shared" si="48"/>
        <v>1.924538098048483</v>
      </c>
      <c r="O128" s="123">
        <f t="shared" si="48"/>
        <v>0.89637234884070371</v>
      </c>
      <c r="P128" s="123">
        <f t="shared" si="48"/>
        <v>0.88565307620865508</v>
      </c>
      <c r="Q128" s="123">
        <f t="shared" si="48"/>
        <v>1.5481711931335673</v>
      </c>
      <c r="R128" s="123">
        <f t="shared" si="48"/>
        <v>1.582233629119737</v>
      </c>
      <c r="S128" s="123">
        <f t="shared" si="48"/>
        <v>1.6687380484011041</v>
      </c>
      <c r="T128" s="123">
        <f t="shared" si="48"/>
        <v>1.5097098261202544</v>
      </c>
      <c r="U128" s="123">
        <f t="shared" si="48"/>
        <v>1.6305355974968765</v>
      </c>
      <c r="V128" s="123">
        <f t="shared" si="48"/>
        <v>1.7287650814163384</v>
      </c>
      <c r="W128" s="123">
        <f t="shared" si="48"/>
        <v>1.7887452003151729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0.10381491976474355</v>
      </c>
      <c r="C129" s="99">
        <f>RES_hhdet_tesh!C129/RES_summary!C$19</f>
        <v>0.13366962184254041</v>
      </c>
      <c r="D129" s="99">
        <f>RES_hhdet_tesh!D129/RES_summary!D$19</f>
        <v>9.905840115375672E-2</v>
      </c>
      <c r="E129" s="99">
        <f>RES_hhdet_tesh!E129/RES_summary!E$19</f>
        <v>0.13088360735818877</v>
      </c>
      <c r="F129" s="99">
        <f>RES_hhdet_tesh!F129/RES_summary!F$19</f>
        <v>7.7887900024663434E-2</v>
      </c>
      <c r="G129" s="99">
        <f>RES_hhdet_tesh!G129/RES_summary!G$19</f>
        <v>9.857914892395031E-2</v>
      </c>
      <c r="H129" s="99">
        <f>RES_hhdet_tesh!H129/RES_summary!H$19</f>
        <v>0.18325191000290625</v>
      </c>
      <c r="I129" s="99">
        <f>RES_hhdet_tesh!I129/RES_summary!I$19</f>
        <v>0.46440351046934536</v>
      </c>
      <c r="J129" s="99">
        <f>RES_hhdet_tesh!J129/RES_summary!J$19</f>
        <v>0.37583549940541466</v>
      </c>
      <c r="K129" s="99">
        <f>RES_hhdet_tesh!K129/RES_summary!K$19</f>
        <v>0.40263162397536895</v>
      </c>
      <c r="L129" s="99">
        <f>RES_hhdet_tesh!L129/RES_summary!L$19</f>
        <v>0.70716116593401068</v>
      </c>
      <c r="M129" s="99">
        <f>RES_hhdet_tesh!M129/RES_summary!M$19</f>
        <v>0.59114212547432576</v>
      </c>
      <c r="N129" s="99">
        <f>RES_hhdet_tesh!N129/RES_summary!N$19</f>
        <v>1.924538098048483</v>
      </c>
      <c r="O129" s="99">
        <f>RES_hhdet_tesh!O129/RES_summary!O$19</f>
        <v>0.89637234884070371</v>
      </c>
      <c r="P129" s="99">
        <f>RES_hhdet_tesh!P129/RES_summary!P$19</f>
        <v>0.88565307620865508</v>
      </c>
      <c r="Q129" s="99">
        <f>RES_hhdet_tesh!Q129/RES_summary!Q$19</f>
        <v>1.5481711931335673</v>
      </c>
      <c r="R129" s="99">
        <f>RES_hhdet_tesh!R129/RES_summary!R$19</f>
        <v>1.582233629119737</v>
      </c>
      <c r="S129" s="99">
        <f>RES_hhdet_tesh!S129/RES_summary!S$19</f>
        <v>1.6687380484011041</v>
      </c>
      <c r="T129" s="99">
        <f>RES_hhdet_tesh!T129/RES_summary!T$19</f>
        <v>1.5097098261202544</v>
      </c>
      <c r="U129" s="99">
        <f>RES_hhdet_tesh!U129/RES_summary!U$19</f>
        <v>1.6305355974968765</v>
      </c>
      <c r="V129" s="99">
        <f>RES_hhdet_tesh!V129/RES_summary!V$19</f>
        <v>1.7287650814163384</v>
      </c>
      <c r="W129" s="99">
        <f>RES_hhdet_tesh!W129/RES_summary!W$19</f>
        <v>1.7887452003151729</v>
      </c>
      <c r="DA129" s="63" t="s">
        <v>3035</v>
      </c>
    </row>
    <row r="130" spans="1:105" ht="12" customHeight="1" x14ac:dyDescent="0.25">
      <c r="A130" s="121" t="s">
        <v>55</v>
      </c>
      <c r="B130" s="123">
        <v>8.8474944509856357</v>
      </c>
      <c r="C130" s="123">
        <v>10.070260590707491</v>
      </c>
      <c r="D130" s="123">
        <v>8.804700508670475</v>
      </c>
      <c r="E130" s="123">
        <v>9.3411222881795872</v>
      </c>
      <c r="F130" s="123">
        <v>9.6997276765439722</v>
      </c>
      <c r="G130" s="123">
        <v>10.653795843649172</v>
      </c>
      <c r="H130" s="123">
        <v>10.301857190890942</v>
      </c>
      <c r="I130" s="123">
        <v>10.497377954182985</v>
      </c>
      <c r="J130" s="123">
        <v>11.004675105708891</v>
      </c>
      <c r="K130" s="123">
        <v>12.511356738957824</v>
      </c>
      <c r="L130" s="123">
        <v>12.362852739602799</v>
      </c>
      <c r="M130" s="123">
        <v>12.646350676245552</v>
      </c>
      <c r="N130" s="123">
        <v>12.303383577929152</v>
      </c>
      <c r="O130" s="123">
        <v>11.47722620456083</v>
      </c>
      <c r="P130" s="123">
        <v>11.336564911092903</v>
      </c>
      <c r="Q130" s="123">
        <v>12.529502717219607</v>
      </c>
      <c r="R130" s="123">
        <v>11.666835446065249</v>
      </c>
      <c r="S130" s="123">
        <v>12.537841240808888</v>
      </c>
      <c r="T130" s="123">
        <v>12.707821798409912</v>
      </c>
      <c r="U130" s="123">
        <v>12.373475005955179</v>
      </c>
      <c r="V130" s="123">
        <v>12.934875130968004</v>
      </c>
      <c r="W130" s="123">
        <v>14.136041079385182</v>
      </c>
      <c r="DA130" s="130" t="s">
        <v>3036</v>
      </c>
    </row>
    <row r="131" spans="1:105" ht="12" customHeight="1" x14ac:dyDescent="0.25">
      <c r="A131" s="97" t="s">
        <v>128</v>
      </c>
      <c r="B131" s="99">
        <v>8.7778596611244701</v>
      </c>
      <c r="C131" s="99">
        <v>10.224632423212368</v>
      </c>
      <c r="D131" s="99">
        <v>8.7179245913284618</v>
      </c>
      <c r="E131" s="99">
        <v>9.317574113856125</v>
      </c>
      <c r="F131" s="99">
        <v>9.7076821635109969</v>
      </c>
      <c r="G131" s="99">
        <v>10.668725362458842</v>
      </c>
      <c r="H131" s="99">
        <v>10.299428334561259</v>
      </c>
      <c r="I131" s="99">
        <v>10.502315159622489</v>
      </c>
      <c r="J131" s="99">
        <v>10.995172368558233</v>
      </c>
      <c r="K131" s="99">
        <v>12.522593447610396</v>
      </c>
      <c r="L131" s="99">
        <v>12.360080079427114</v>
      </c>
      <c r="M131" s="99">
        <v>12.636088997986091</v>
      </c>
      <c r="N131" s="99">
        <v>12.307192926373222</v>
      </c>
      <c r="O131" s="99">
        <v>11.468219566537789</v>
      </c>
      <c r="P131" s="99">
        <v>11.320699516716729</v>
      </c>
      <c r="Q131" s="99">
        <v>12.568104744495315</v>
      </c>
      <c r="R131" s="99">
        <v>11.665953576495047</v>
      </c>
      <c r="S131" s="99">
        <v>12.545725310996929</v>
      </c>
      <c r="T131" s="99">
        <v>12.719698143604422</v>
      </c>
      <c r="U131" s="99">
        <v>12.375396913382762</v>
      </c>
      <c r="V131" s="99">
        <v>12.932419337164744</v>
      </c>
      <c r="W131" s="99">
        <v>14.148661902600853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12.336700060459272</v>
      </c>
      <c r="M132" s="99">
        <v>12.617609587478466</v>
      </c>
      <c r="N132" s="99">
        <v>12.298056597746445</v>
      </c>
      <c r="O132" s="99">
        <v>11.46640091776627</v>
      </c>
      <c r="P132" s="99">
        <v>11.319789165507917</v>
      </c>
      <c r="Q132" s="99">
        <v>12.563628477632935</v>
      </c>
      <c r="R132" s="99">
        <v>11.667512967414273</v>
      </c>
      <c r="S132" s="99">
        <v>12.554705964690942</v>
      </c>
      <c r="T132" s="99">
        <v>12.733432233860055</v>
      </c>
      <c r="U132" s="99">
        <v>12.391637298462681</v>
      </c>
      <c r="V132" s="99">
        <v>12.958231714590964</v>
      </c>
      <c r="W132" s="99">
        <v>14.176421285852179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4.2694010049003772</v>
      </c>
      <c r="M133" s="102">
        <v>4.2290708825634029</v>
      </c>
      <c r="N133" s="102">
        <v>3.8595971142917476</v>
      </c>
      <c r="O133" s="102">
        <v>3.7444163501765293</v>
      </c>
      <c r="P133" s="102">
        <v>3.7976781766476537</v>
      </c>
      <c r="Q133" s="102">
        <v>3.8871928571060628</v>
      </c>
      <c r="R133" s="102">
        <v>3.8589512025647394</v>
      </c>
      <c r="S133" s="102">
        <v>4.4040653686638915</v>
      </c>
      <c r="T133" s="102">
        <v>4.1557222371556435</v>
      </c>
      <c r="U133" s="102">
        <v>3.9848181395867708</v>
      </c>
      <c r="V133" s="102">
        <v>4.2146517695212813</v>
      </c>
      <c r="W133" s="102">
        <v>4.6454139348109278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8.0672990555588928</v>
      </c>
      <c r="M134" s="105">
        <v>8.3885387049150619</v>
      </c>
      <c r="N134" s="105">
        <v>8.4384594834546984</v>
      </c>
      <c r="O134" s="105">
        <v>7.7219845675897423</v>
      </c>
      <c r="P134" s="105">
        <v>7.5221109888602635</v>
      </c>
      <c r="Q134" s="105">
        <v>8.6764356205268722</v>
      </c>
      <c r="R134" s="105">
        <v>7.808561764849534</v>
      </c>
      <c r="S134" s="105">
        <v>8.1506405960270527</v>
      </c>
      <c r="T134" s="105">
        <v>8.5777099967044137</v>
      </c>
      <c r="U134" s="105">
        <v>8.406819158875912</v>
      </c>
      <c r="V134" s="105">
        <v>8.7435799450696852</v>
      </c>
      <c r="W134" s="105">
        <v>9.5310073510412519</v>
      </c>
      <c r="DA134" s="132" t="s">
        <v>3040</v>
      </c>
    </row>
    <row r="135" spans="1:105" ht="12" customHeight="1" x14ac:dyDescent="0.25">
      <c r="A135" s="106" t="s">
        <v>122</v>
      </c>
      <c r="B135" s="102">
        <v>9.3855957200602766</v>
      </c>
      <c r="C135" s="102">
        <v>8.8095064371399978</v>
      </c>
      <c r="D135" s="102">
        <v>9.9875781325945638</v>
      </c>
      <c r="E135" s="102">
        <v>9.7384886435420466</v>
      </c>
      <c r="F135" s="102">
        <v>9.5156452541062251</v>
      </c>
      <c r="G135" s="102">
        <v>10.10277196343899</v>
      </c>
      <c r="H135" s="102">
        <v>10.41680602717058</v>
      </c>
      <c r="I135" s="102">
        <v>10.250946002911784</v>
      </c>
      <c r="J135" s="102">
        <v>11.487061997296381</v>
      </c>
      <c r="K135" s="102">
        <v>11.944864955122759</v>
      </c>
      <c r="L135" s="102">
        <v>12.509667145886615</v>
      </c>
      <c r="M135" s="102">
        <v>13.158696221655395</v>
      </c>
      <c r="N135" s="102">
        <v>12.148530421168363</v>
      </c>
      <c r="O135" s="102">
        <v>11.742233707311424</v>
      </c>
      <c r="P135" s="102">
        <v>11.717921254879116</v>
      </c>
      <c r="Q135" s="102">
        <v>11.462501053967316</v>
      </c>
      <c r="R135" s="102">
        <v>11.694607160579986</v>
      </c>
      <c r="S135" s="102">
        <v>12.321812718721668</v>
      </c>
      <c r="T135" s="102">
        <v>12.438124960853854</v>
      </c>
      <c r="U135" s="102">
        <v>12.334163640120101</v>
      </c>
      <c r="V135" s="102">
        <v>12.984668130792576</v>
      </c>
      <c r="W135" s="102">
        <v>13.846377236374261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13.13798602460097</v>
      </c>
      <c r="N136" s="105">
        <v>12.072609735426497</v>
      </c>
      <c r="O136" s="105">
        <v>11.675341164221695</v>
      </c>
      <c r="P136" s="105">
        <v>11.639581784950781</v>
      </c>
      <c r="Q136" s="105">
        <v>11.398957107357552</v>
      </c>
      <c r="R136" s="105">
        <v>11.644417335112106</v>
      </c>
      <c r="S136" s="105">
        <v>12.294708570967035</v>
      </c>
      <c r="T136" s="105">
        <v>12.432714122167576</v>
      </c>
      <c r="U136" s="105">
        <v>12.331593211218427</v>
      </c>
      <c r="V136" s="105">
        <v>12.984217669061271</v>
      </c>
      <c r="W136" s="105">
        <v>13.850428029498101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4.4105841268653725</v>
      </c>
      <c r="N137" s="99">
        <v>3.78807130891084</v>
      </c>
      <c r="O137" s="99">
        <v>3.8138505837086027</v>
      </c>
      <c r="P137" s="99">
        <v>3.9067622823478096</v>
      </c>
      <c r="Q137" s="99">
        <v>3.5212032805442033</v>
      </c>
      <c r="R137" s="99">
        <v>3.8495097963723333</v>
      </c>
      <c r="S137" s="99">
        <v>4.3128850269359029</v>
      </c>
      <c r="T137" s="99">
        <v>4.0582572807427875</v>
      </c>
      <c r="U137" s="99">
        <v>3.9648463586885905</v>
      </c>
      <c r="V137" s="99">
        <v>4.2200541486518066</v>
      </c>
      <c r="W137" s="99">
        <v>4.5394772968450701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8.7274018977355965</v>
      </c>
      <c r="N138" s="99">
        <v>8.2845384265156561</v>
      </c>
      <c r="O138" s="99">
        <v>7.8614905805130935</v>
      </c>
      <c r="P138" s="99">
        <v>7.7328195026029718</v>
      </c>
      <c r="Q138" s="99">
        <v>7.8777538268133487</v>
      </c>
      <c r="R138" s="99">
        <v>7.7949075387397739</v>
      </c>
      <c r="S138" s="99">
        <v>7.9818235440311316</v>
      </c>
      <c r="T138" s="99">
        <v>8.3744568414247897</v>
      </c>
      <c r="U138" s="99">
        <v>8.3667468525298361</v>
      </c>
      <c r="V138" s="99">
        <v>8.7641635204094666</v>
      </c>
      <c r="W138" s="99">
        <v>9.3109507326530316</v>
      </c>
      <c r="DA138" s="63" t="s">
        <v>3044</v>
      </c>
    </row>
    <row r="139" spans="1:105" ht="12" customHeight="1" x14ac:dyDescent="0.25">
      <c r="A139" s="121" t="s">
        <v>54</v>
      </c>
      <c r="B139" s="123">
        <v>6.0122582850381905</v>
      </c>
      <c r="C139" s="123">
        <v>6.1462616551376641</v>
      </c>
      <c r="D139" s="123">
        <v>6.058192162705911</v>
      </c>
      <c r="E139" s="123">
        <v>6.2513717931998816</v>
      </c>
      <c r="F139" s="123">
        <v>6.5968563245714487</v>
      </c>
      <c r="G139" s="123">
        <v>6.6587987704838261</v>
      </c>
      <c r="H139" s="123">
        <v>6.8151848606231171</v>
      </c>
      <c r="I139" s="123">
        <v>6.9821478734562721</v>
      </c>
      <c r="J139" s="123">
        <v>7.1051841074116764</v>
      </c>
      <c r="K139" s="123">
        <v>7.2637942745650879</v>
      </c>
      <c r="L139" s="123">
        <v>7.1488734835620544</v>
      </c>
      <c r="M139" s="123">
        <v>7.7165335659005336</v>
      </c>
      <c r="N139" s="123">
        <v>7.15986538011708</v>
      </c>
      <c r="O139" s="123">
        <v>6.8814957180560619</v>
      </c>
      <c r="P139" s="123">
        <v>6.7639961787276572</v>
      </c>
      <c r="Q139" s="123">
        <v>7.5601984925970749</v>
      </c>
      <c r="R139" s="123">
        <v>7.450134595462738</v>
      </c>
      <c r="S139" s="123">
        <v>7.6691508013548999</v>
      </c>
      <c r="T139" s="123">
        <v>7.5625915515273858</v>
      </c>
      <c r="U139" s="123">
        <v>7.4776820689002728</v>
      </c>
      <c r="V139" s="123">
        <v>7.8759520326591792</v>
      </c>
      <c r="W139" s="123">
        <v>8.3715197658821179</v>
      </c>
      <c r="DA139" s="130" t="s">
        <v>3045</v>
      </c>
    </row>
    <row r="140" spans="1:105" ht="12" customHeight="1" x14ac:dyDescent="0.25">
      <c r="A140" s="97" t="s">
        <v>50</v>
      </c>
      <c r="B140" s="99">
        <v>5.6505041407526022</v>
      </c>
      <c r="C140" s="99">
        <v>6.0628839791103735</v>
      </c>
      <c r="D140" s="99">
        <v>5.8593078961941076</v>
      </c>
      <c r="E140" s="99">
        <v>6.7718723985498519</v>
      </c>
      <c r="F140" s="99">
        <v>7.0073359747400428</v>
      </c>
      <c r="G140" s="99">
        <v>6.9184160059145547</v>
      </c>
      <c r="H140" s="99">
        <v>7.3365420405665809</v>
      </c>
      <c r="I140" s="99">
        <v>6.9544334524414761</v>
      </c>
      <c r="J140" s="99">
        <v>6.4715463447964821</v>
      </c>
      <c r="K140" s="99">
        <v>7.2579373051722476</v>
      </c>
      <c r="L140" s="99">
        <v>6.3547021545998872</v>
      </c>
      <c r="M140" s="99">
        <v>7.9722648096552797</v>
      </c>
      <c r="N140" s="99">
        <v>7.1864115690060695</v>
      </c>
      <c r="O140" s="99">
        <v>6.8043372629265413</v>
      </c>
      <c r="P140" s="99">
        <v>6.2807156745831199</v>
      </c>
      <c r="Q140" s="99">
        <v>8.9952100353905458</v>
      </c>
      <c r="R140" s="99">
        <v>7.531561352284375</v>
      </c>
      <c r="S140" s="99">
        <v>7.3755316345455881</v>
      </c>
      <c r="T140" s="99">
        <v>7.5012022228362314</v>
      </c>
      <c r="U140" s="99">
        <v>7.2322119970914001</v>
      </c>
      <c r="V140" s="99">
        <v>7.9111857421384251</v>
      </c>
      <c r="W140" s="99">
        <v>8.3045498504611039</v>
      </c>
      <c r="DA140" s="63" t="s">
        <v>3046</v>
      </c>
    </row>
    <row r="141" spans="1:105" ht="12" customHeight="1" x14ac:dyDescent="0.25">
      <c r="A141" s="109" t="s">
        <v>120</v>
      </c>
      <c r="B141" s="110">
        <v>6.0381803376406173</v>
      </c>
      <c r="C141" s="110">
        <v>6.1530528158920959</v>
      </c>
      <c r="D141" s="110">
        <v>6.0764609274599932</v>
      </c>
      <c r="E141" s="110">
        <v>6.1911486500065944</v>
      </c>
      <c r="F141" s="110">
        <v>6.5430845767910908</v>
      </c>
      <c r="G141" s="110">
        <v>6.6231362587751335</v>
      </c>
      <c r="H141" s="110">
        <v>6.7408660017690094</v>
      </c>
      <c r="I141" s="110">
        <v>6.9860747061020501</v>
      </c>
      <c r="J141" s="110">
        <v>7.1939026822798651</v>
      </c>
      <c r="K141" s="110">
        <v>7.2646215210262541</v>
      </c>
      <c r="L141" s="110">
        <v>7.2601314917040325</v>
      </c>
      <c r="M141" s="110">
        <v>7.6800858759181816</v>
      </c>
      <c r="N141" s="110">
        <v>7.1561281489264355</v>
      </c>
      <c r="O141" s="110">
        <v>6.89297231514725</v>
      </c>
      <c r="P141" s="110">
        <v>6.8368936520162773</v>
      </c>
      <c r="Q141" s="110">
        <v>7.3492139001908372</v>
      </c>
      <c r="R141" s="110">
        <v>7.438553816800594</v>
      </c>
      <c r="S141" s="110">
        <v>7.706982366856538</v>
      </c>
      <c r="T141" s="110">
        <v>7.5697125754478005</v>
      </c>
      <c r="U141" s="110">
        <v>7.5038263468946402</v>
      </c>
      <c r="V141" s="110">
        <v>7.8724462045063097</v>
      </c>
      <c r="W141" s="110">
        <v>8.3781505468828552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3049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</v>
      </c>
      <c r="C147" s="99">
        <f>RES_hhdet_tesh!C147/RES_summary!C$19</f>
        <v>0</v>
      </c>
      <c r="D147" s="99">
        <f>RES_hhdet_tesh!D147/RES_summary!D$19</f>
        <v>0</v>
      </c>
      <c r="E147" s="99">
        <f>RES_hhdet_tesh!E147/RES_summary!E$19</f>
        <v>0</v>
      </c>
      <c r="F147" s="99">
        <f>RES_hhdet_tesh!F147/RES_summary!F$19</f>
        <v>0</v>
      </c>
      <c r="G147" s="99">
        <f>RES_hhdet_tesh!G147/RES_summary!G$19</f>
        <v>0</v>
      </c>
      <c r="H147" s="99">
        <f>RES_hhdet_tesh!H147/RES_summary!H$19</f>
        <v>0</v>
      </c>
      <c r="I147" s="99">
        <f>RES_hhdet_tesh!I147/RES_summary!I$19</f>
        <v>0</v>
      </c>
      <c r="J147" s="99">
        <f>RES_hhdet_tesh!J147/RES_summary!J$19</f>
        <v>0</v>
      </c>
      <c r="K147" s="99">
        <f>RES_hhdet_tesh!K147/RES_summary!K$19</f>
        <v>0</v>
      </c>
      <c r="L147" s="99">
        <f>RES_hhdet_tesh!L147/RES_summary!L$19</f>
        <v>0</v>
      </c>
      <c r="M147" s="99">
        <f>RES_hhdet_tesh!M147/RES_summary!M$19</f>
        <v>0</v>
      </c>
      <c r="N147" s="99">
        <f>RES_hhdet_tesh!N147/RES_summary!N$19</f>
        <v>0</v>
      </c>
      <c r="O147" s="99">
        <f>RES_hhdet_tesh!O147/RES_summary!O$19</f>
        <v>0</v>
      </c>
      <c r="P147" s="99">
        <f>RES_hhdet_tesh!P147/RES_summary!P$19</f>
        <v>0</v>
      </c>
      <c r="Q147" s="99">
        <f>RES_hhdet_tesh!Q147/RES_summary!Q$19</f>
        <v>0</v>
      </c>
      <c r="R147" s="99">
        <f>RES_hhdet_tesh!R147/RES_summary!R$19</f>
        <v>0</v>
      </c>
      <c r="S147" s="99">
        <f>RES_hhdet_tesh!S147/RES_summary!S$19</f>
        <v>0</v>
      </c>
      <c r="T147" s="99">
        <f>RES_hhdet_tesh!T147/RES_summary!T$19</f>
        <v>0</v>
      </c>
      <c r="U147" s="99">
        <f>RES_hhdet_tesh!U147/RES_summary!U$19</f>
        <v>0</v>
      </c>
      <c r="V147" s="99">
        <f>RES_hhdet_tesh!V147/RES_summary!V$19</f>
        <v>0</v>
      </c>
      <c r="W147" s="99">
        <f>RES_hhdet_tesh!W147/RES_summary!W$19</f>
        <v>0</v>
      </c>
      <c r="DA147" s="63" t="s">
        <v>3052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3061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3063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59.886692731909307</v>
      </c>
      <c r="C161" s="118">
        <f t="shared" si="54"/>
        <v>61.550974945500485</v>
      </c>
      <c r="D161" s="118">
        <f t="shared" si="54"/>
        <v>55.274486445205909</v>
      </c>
      <c r="E161" s="118">
        <f t="shared" si="54"/>
        <v>62.400410263187617</v>
      </c>
      <c r="F161" s="118">
        <f t="shared" si="54"/>
        <v>54.101793753321218</v>
      </c>
      <c r="G161" s="118">
        <f t="shared" si="54"/>
        <v>58.100971068176101</v>
      </c>
      <c r="H161" s="118">
        <f t="shared" si="54"/>
        <v>61.518384478234829</v>
      </c>
      <c r="I161" s="118">
        <f t="shared" si="54"/>
        <v>54.912914430047159</v>
      </c>
      <c r="J161" s="118">
        <f t="shared" si="54"/>
        <v>62.357131092167343</v>
      </c>
      <c r="K161" s="118">
        <f t="shared" si="54"/>
        <v>63.307841603402778</v>
      </c>
      <c r="L161" s="118">
        <f t="shared" si="54"/>
        <v>68.331261344941936</v>
      </c>
      <c r="M161" s="118">
        <f t="shared" si="54"/>
        <v>75.339685612337618</v>
      </c>
      <c r="N161" s="118">
        <f t="shared" si="54"/>
        <v>73.251223073233305</v>
      </c>
      <c r="O161" s="118">
        <f t="shared" si="54"/>
        <v>66.079023281323416</v>
      </c>
      <c r="P161" s="118">
        <f t="shared" si="54"/>
        <v>67.455025294917036</v>
      </c>
      <c r="Q161" s="118">
        <f t="shared" si="54"/>
        <v>60.845775622408276</v>
      </c>
      <c r="R161" s="118">
        <f t="shared" ref="R161:V161" si="55">R162+R164+R166+R175</f>
        <v>62.879931246109834</v>
      </c>
      <c r="S161" s="118">
        <f t="shared" si="55"/>
        <v>66.218063610710416</v>
      </c>
      <c r="T161" s="118">
        <f t="shared" si="55"/>
        <v>64.112988954220995</v>
      </c>
      <c r="U161" s="118">
        <f t="shared" si="55"/>
        <v>65.431789225421966</v>
      </c>
      <c r="V161" s="118">
        <f t="shared" si="55"/>
        <v>69.425329033596228</v>
      </c>
      <c r="W161" s="118">
        <f t="shared" ref="W161" si="56">W162+W164+W166+W175</f>
        <v>74.071326102583384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43.971161640565654</v>
      </c>
      <c r="C162" s="123">
        <f t="shared" si="57"/>
        <v>45.993708860313916</v>
      </c>
      <c r="D162" s="123">
        <f t="shared" si="57"/>
        <v>38.816095525981005</v>
      </c>
      <c r="E162" s="123">
        <f t="shared" si="57"/>
        <v>45.860106194829356</v>
      </c>
      <c r="F162" s="123">
        <f t="shared" si="57"/>
        <v>37.689494493733868</v>
      </c>
      <c r="G162" s="123">
        <f t="shared" si="57"/>
        <v>41.078745385181563</v>
      </c>
      <c r="H162" s="123">
        <f t="shared" si="57"/>
        <v>43.979859551662571</v>
      </c>
      <c r="I162" s="123">
        <f t="shared" si="57"/>
        <v>36.870496238470423</v>
      </c>
      <c r="J162" s="123">
        <f t="shared" si="57"/>
        <v>43.02909196889685</v>
      </c>
      <c r="K162" s="123">
        <f t="shared" si="57"/>
        <v>43.340595725138883</v>
      </c>
      <c r="L162" s="123">
        <f t="shared" si="57"/>
        <v>47.302275532086455</v>
      </c>
      <c r="M162" s="123">
        <f t="shared" si="57"/>
        <v>53.226142834282903</v>
      </c>
      <c r="N162" s="123">
        <f t="shared" si="57"/>
        <v>49.843420351936174</v>
      </c>
      <c r="O162" s="123">
        <f t="shared" si="57"/>
        <v>45.686540747758599</v>
      </c>
      <c r="P162" s="123">
        <f t="shared" si="57"/>
        <v>47.268159374153846</v>
      </c>
      <c r="Q162" s="123">
        <f t="shared" si="57"/>
        <v>39.11007563144517</v>
      </c>
      <c r="R162" s="123">
        <f t="shared" si="57"/>
        <v>41.379339537232148</v>
      </c>
      <c r="S162" s="123">
        <f t="shared" si="57"/>
        <v>43.842618230556027</v>
      </c>
      <c r="T162" s="123">
        <f t="shared" si="57"/>
        <v>41.591156326075591</v>
      </c>
      <c r="U162" s="123">
        <f t="shared" si="57"/>
        <v>42.480624296968905</v>
      </c>
      <c r="V162" s="123">
        <f t="shared" si="57"/>
        <v>44.810033262543655</v>
      </c>
      <c r="W162" s="123">
        <f t="shared" si="57"/>
        <v>47.648273654535373</v>
      </c>
      <c r="DA162" s="130" t="s">
        <v>3066</v>
      </c>
    </row>
    <row r="163" spans="1:105" ht="12" customHeight="1" x14ac:dyDescent="0.25">
      <c r="A163" s="97" t="s">
        <v>53</v>
      </c>
      <c r="B163" s="110">
        <v>43.971161640565654</v>
      </c>
      <c r="C163" s="110">
        <v>45.993708860313916</v>
      </c>
      <c r="D163" s="110">
        <v>38.816095525981005</v>
      </c>
      <c r="E163" s="110">
        <v>45.860106194829356</v>
      </c>
      <c r="F163" s="110">
        <v>37.689494493733868</v>
      </c>
      <c r="G163" s="110">
        <v>41.078745385181563</v>
      </c>
      <c r="H163" s="110">
        <v>43.979859551662571</v>
      </c>
      <c r="I163" s="110">
        <v>36.870496238470423</v>
      </c>
      <c r="J163" s="110">
        <v>43.02909196889685</v>
      </c>
      <c r="K163" s="110">
        <v>43.340595725138883</v>
      </c>
      <c r="L163" s="110">
        <v>47.302275532086455</v>
      </c>
      <c r="M163" s="110">
        <v>53.226142834282903</v>
      </c>
      <c r="N163" s="110">
        <v>49.843420351936174</v>
      </c>
      <c r="O163" s="110">
        <v>45.686540747758599</v>
      </c>
      <c r="P163" s="110">
        <v>47.268159374153846</v>
      </c>
      <c r="Q163" s="110">
        <v>39.11007563144517</v>
      </c>
      <c r="R163" s="110">
        <v>41.379339537232148</v>
      </c>
      <c r="S163" s="110">
        <v>43.842618230556027</v>
      </c>
      <c r="T163" s="110">
        <v>41.591156326075591</v>
      </c>
      <c r="U163" s="110">
        <v>42.480624296968905</v>
      </c>
      <c r="V163" s="110">
        <v>44.810033262543655</v>
      </c>
      <c r="W163" s="110">
        <v>47.648273654535373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0.51906718816005371</v>
      </c>
      <c r="C164" s="123">
        <f t="shared" si="58"/>
        <v>0.59537962671333022</v>
      </c>
      <c r="D164" s="123">
        <f t="shared" si="58"/>
        <v>0.41863971068195349</v>
      </c>
      <c r="E164" s="123">
        <f t="shared" si="58"/>
        <v>0.55239909716454272</v>
      </c>
      <c r="F164" s="123">
        <f t="shared" si="58"/>
        <v>0.2989569148153956</v>
      </c>
      <c r="G164" s="123">
        <f t="shared" si="58"/>
        <v>0.25911499671667748</v>
      </c>
      <c r="H164" s="123">
        <f t="shared" si="58"/>
        <v>0.30552085139913004</v>
      </c>
      <c r="I164" s="123">
        <f t="shared" si="58"/>
        <v>0.77817446587059569</v>
      </c>
      <c r="J164" s="123">
        <f t="shared" si="58"/>
        <v>0.70647033132551296</v>
      </c>
      <c r="K164" s="123">
        <f t="shared" si="58"/>
        <v>0.7200511256480111</v>
      </c>
      <c r="L164" s="123">
        <f t="shared" si="58"/>
        <v>1.3427718844295824</v>
      </c>
      <c r="M164" s="123">
        <f t="shared" si="58"/>
        <v>1.2196436049530166</v>
      </c>
      <c r="N164" s="123">
        <f t="shared" si="58"/>
        <v>4.0755555472463749</v>
      </c>
      <c r="O164" s="123">
        <f t="shared" si="58"/>
        <v>1.7231415746004812</v>
      </c>
      <c r="P164" s="123">
        <f t="shared" si="58"/>
        <v>1.5602044896189127</v>
      </c>
      <c r="Q164" s="123">
        <f t="shared" si="58"/>
        <v>2.5169148226972786</v>
      </c>
      <c r="R164" s="123">
        <f t="shared" si="58"/>
        <v>2.1407461872456346</v>
      </c>
      <c r="S164" s="123">
        <f t="shared" si="58"/>
        <v>2.1355417651986626</v>
      </c>
      <c r="T164" s="123">
        <f t="shared" si="58"/>
        <v>2.2502491486410769</v>
      </c>
      <c r="U164" s="123">
        <f t="shared" si="58"/>
        <v>2.8733095488045342</v>
      </c>
      <c r="V164" s="123">
        <f t="shared" si="58"/>
        <v>3.4759343296919827</v>
      </c>
      <c r="W164" s="123">
        <f t="shared" si="58"/>
        <v>3.9351125541029495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0.51906718816005371</v>
      </c>
      <c r="C165" s="99">
        <f>RES_hhdet_tesh!C165/RES_summary!C$19</f>
        <v>0.59537962671333022</v>
      </c>
      <c r="D165" s="99">
        <f>RES_hhdet_tesh!D165/RES_summary!D$19</f>
        <v>0.41863971068195349</v>
      </c>
      <c r="E165" s="99">
        <f>RES_hhdet_tesh!E165/RES_summary!E$19</f>
        <v>0.55239909716454272</v>
      </c>
      <c r="F165" s="99">
        <f>RES_hhdet_tesh!F165/RES_summary!F$19</f>
        <v>0.2989569148153956</v>
      </c>
      <c r="G165" s="99">
        <f>RES_hhdet_tesh!G165/RES_summary!G$19</f>
        <v>0.25911499671667748</v>
      </c>
      <c r="H165" s="99">
        <f>RES_hhdet_tesh!H165/RES_summary!H$19</f>
        <v>0.30552085139913004</v>
      </c>
      <c r="I165" s="99">
        <f>RES_hhdet_tesh!I165/RES_summary!I$19</f>
        <v>0.77817446587059569</v>
      </c>
      <c r="J165" s="99">
        <f>RES_hhdet_tesh!J165/RES_summary!J$19</f>
        <v>0.70647033132551296</v>
      </c>
      <c r="K165" s="99">
        <f>RES_hhdet_tesh!K165/RES_summary!K$19</f>
        <v>0.7200511256480111</v>
      </c>
      <c r="L165" s="99">
        <f>RES_hhdet_tesh!L165/RES_summary!L$19</f>
        <v>1.3427718844295824</v>
      </c>
      <c r="M165" s="99">
        <f>RES_hhdet_tesh!M165/RES_summary!M$19</f>
        <v>1.2196436049530166</v>
      </c>
      <c r="N165" s="99">
        <f>RES_hhdet_tesh!N165/RES_summary!N$19</f>
        <v>4.0755555472463749</v>
      </c>
      <c r="O165" s="99">
        <f>RES_hhdet_tesh!O165/RES_summary!O$19</f>
        <v>1.7231415746004812</v>
      </c>
      <c r="P165" s="99">
        <f>RES_hhdet_tesh!P165/RES_summary!P$19</f>
        <v>1.5602044896189127</v>
      </c>
      <c r="Q165" s="99">
        <f>RES_hhdet_tesh!Q165/RES_summary!Q$19</f>
        <v>2.5169148226972786</v>
      </c>
      <c r="R165" s="99">
        <f>RES_hhdet_tesh!R165/RES_summary!R$19</f>
        <v>2.1407461872456346</v>
      </c>
      <c r="S165" s="99">
        <f>RES_hhdet_tesh!S165/RES_summary!S$19</f>
        <v>2.1355417651986626</v>
      </c>
      <c r="T165" s="99">
        <f>RES_hhdet_tesh!T165/RES_summary!T$19</f>
        <v>2.2502491486410769</v>
      </c>
      <c r="U165" s="99">
        <f>RES_hhdet_tesh!U165/RES_summary!U$19</f>
        <v>2.8733095488045342</v>
      </c>
      <c r="V165" s="99">
        <f>RES_hhdet_tesh!V165/RES_summary!V$19</f>
        <v>3.4759343296919827</v>
      </c>
      <c r="W165" s="99">
        <f>RES_hhdet_tesh!W165/RES_summary!W$19</f>
        <v>3.9351125541029495</v>
      </c>
      <c r="DA165" s="63" t="s">
        <v>3069</v>
      </c>
    </row>
    <row r="166" spans="1:105" ht="12" customHeight="1" x14ac:dyDescent="0.25">
      <c r="A166" s="121" t="s">
        <v>55</v>
      </c>
      <c r="B166" s="123">
        <v>9.3842059058642917</v>
      </c>
      <c r="C166" s="123">
        <v>8.8154430283242586</v>
      </c>
      <c r="D166" s="123">
        <v>9.9830178796329907</v>
      </c>
      <c r="E166" s="123">
        <v>9.7382793165509085</v>
      </c>
      <c r="F166" s="123">
        <v>9.5186194452140622</v>
      </c>
      <c r="G166" s="123">
        <v>10.105050659462501</v>
      </c>
      <c r="H166" s="123">
        <v>10.419441196130162</v>
      </c>
      <c r="I166" s="123">
        <v>10.281920213170695</v>
      </c>
      <c r="J166" s="123">
        <v>11.514512562929738</v>
      </c>
      <c r="K166" s="123">
        <v>11.98339819511982</v>
      </c>
      <c r="L166" s="123">
        <v>12.538866535832238</v>
      </c>
      <c r="M166" s="123">
        <v>13.17589250880344</v>
      </c>
      <c r="N166" s="123">
        <v>12.172187944480816</v>
      </c>
      <c r="O166" s="123">
        <v>11.788223635280096</v>
      </c>
      <c r="P166" s="123">
        <v>11.864910322950227</v>
      </c>
      <c r="Q166" s="123">
        <v>11.650034668236001</v>
      </c>
      <c r="R166" s="123">
        <v>11.909408282707961</v>
      </c>
      <c r="S166" s="123">
        <v>12.571033227285739</v>
      </c>
      <c r="T166" s="123">
        <v>12.708825010267059</v>
      </c>
      <c r="U166" s="123">
        <v>12.599420507888267</v>
      </c>
      <c r="V166" s="123">
        <v>13.263491879260631</v>
      </c>
      <c r="W166" s="123">
        <v>14.116301233985935</v>
      </c>
      <c r="DA166" s="130" t="s">
        <v>3070</v>
      </c>
    </row>
    <row r="167" spans="1:105" ht="12" customHeight="1" x14ac:dyDescent="0.25">
      <c r="A167" s="97" t="s">
        <v>124</v>
      </c>
      <c r="B167" s="99">
        <v>9.1939111060179819</v>
      </c>
      <c r="C167" s="99">
        <v>9.5916969714129472</v>
      </c>
      <c r="D167" s="99">
        <v>9.1725157545342846</v>
      </c>
      <c r="E167" s="99">
        <v>9.5299852833276688</v>
      </c>
      <c r="F167" s="99">
        <v>9.7299778983454832</v>
      </c>
      <c r="G167" s="99">
        <v>10.042708195685895</v>
      </c>
      <c r="H167" s="99">
        <v>10.41338063785652</v>
      </c>
      <c r="I167" s="99">
        <v>10.720502566493826</v>
      </c>
      <c r="J167" s="99">
        <v>11.281152287893965</v>
      </c>
      <c r="K167" s="99">
        <v>11.902850199156108</v>
      </c>
      <c r="L167" s="99">
        <v>12.360136029828107</v>
      </c>
      <c r="M167" s="99">
        <v>12.946960326733425</v>
      </c>
      <c r="N167" s="99">
        <v>12.452384101852784</v>
      </c>
      <c r="O167" s="99">
        <v>11.943874905529464</v>
      </c>
      <c r="P167" s="99">
        <v>12.164368727192196</v>
      </c>
      <c r="Q167" s="99">
        <v>12.241219901017219</v>
      </c>
      <c r="R167" s="99">
        <v>11.455862637202056</v>
      </c>
      <c r="S167" s="99">
        <v>11.951538408052038</v>
      </c>
      <c r="T167" s="99">
        <v>12.432626527692651</v>
      </c>
      <c r="U167" s="99">
        <v>12.228307291485887</v>
      </c>
      <c r="V167" s="99">
        <v>13.357815183256147</v>
      </c>
      <c r="W167" s="99">
        <v>14.095803223240493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12.447819668336491</v>
      </c>
      <c r="M168" s="99">
        <v>13.034010804079005</v>
      </c>
      <c r="N168" s="99">
        <v>12.533365833621307</v>
      </c>
      <c r="O168" s="99">
        <v>12.024701101048041</v>
      </c>
      <c r="P168" s="99">
        <v>12.235698939887998</v>
      </c>
      <c r="Q168" s="99">
        <v>12.301909770245961</v>
      </c>
      <c r="R168" s="99">
        <v>11.510229241047462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4.2546436531854326</v>
      </c>
      <c r="M169" s="102">
        <v>4.3565285389337713</v>
      </c>
      <c r="N169" s="102">
        <v>3.9385834717848134</v>
      </c>
      <c r="O169" s="102">
        <v>3.9354932886113589</v>
      </c>
      <c r="P169" s="102">
        <v>4.1165705395238792</v>
      </c>
      <c r="Q169" s="102">
        <v>3.7839751665807704</v>
      </c>
      <c r="R169" s="102">
        <v>3.7636940258787388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8.1931760151510602</v>
      </c>
      <c r="M170" s="105">
        <v>8.677482265145235</v>
      </c>
      <c r="N170" s="105">
        <v>8.5947823618364936</v>
      </c>
      <c r="O170" s="105">
        <v>8.0892078124366833</v>
      </c>
      <c r="P170" s="105">
        <v>8.1191284003641204</v>
      </c>
      <c r="Q170" s="105">
        <v>8.5179346036651911</v>
      </c>
      <c r="R170" s="105">
        <v>7.7465352151687243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9.3855957200602749</v>
      </c>
      <c r="C171" s="102">
        <v>8.8099357010128827</v>
      </c>
      <c r="D171" s="102">
        <v>9.9884931386552793</v>
      </c>
      <c r="E171" s="102">
        <v>9.7396494005353382</v>
      </c>
      <c r="F171" s="102">
        <v>9.5172741426404279</v>
      </c>
      <c r="G171" s="102">
        <v>10.105434024124893</v>
      </c>
      <c r="H171" s="102">
        <v>10.419476983897095</v>
      </c>
      <c r="I171" s="102">
        <v>10.279514840469995</v>
      </c>
      <c r="J171" s="102">
        <v>11.515682597400858</v>
      </c>
      <c r="K171" s="102">
        <v>11.983780149579273</v>
      </c>
      <c r="L171" s="102">
        <v>12.541090380788878</v>
      </c>
      <c r="M171" s="102">
        <v>13.178205840047129</v>
      </c>
      <c r="N171" s="102">
        <v>12.172085376209907</v>
      </c>
      <c r="O171" s="102">
        <v>11.788265307432599</v>
      </c>
      <c r="P171" s="102">
        <v>11.864787412164643</v>
      </c>
      <c r="Q171" s="102">
        <v>11.651051435379589</v>
      </c>
      <c r="R171" s="102">
        <v>11.913553479101644</v>
      </c>
      <c r="S171" s="102">
        <v>12.574290915406321</v>
      </c>
      <c r="T171" s="102">
        <v>12.709448676464373</v>
      </c>
      <c r="U171" s="102">
        <v>12.600500723398598</v>
      </c>
      <c r="V171" s="102">
        <v>13.263305424840723</v>
      </c>
      <c r="W171" s="102">
        <v>14.115580703625174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12.516687521876298</v>
      </c>
      <c r="M172" s="105">
        <v>13.158937234793406</v>
      </c>
      <c r="N172" s="105">
        <v>12.157550951970812</v>
      </c>
      <c r="O172" s="105">
        <v>11.780662100967302</v>
      </c>
      <c r="P172" s="105">
        <v>11.853909724418878</v>
      </c>
      <c r="Q172" s="105">
        <v>11.618942417653145</v>
      </c>
      <c r="R172" s="105">
        <v>11.885642305629554</v>
      </c>
      <c r="S172" s="105">
        <v>12.558134116244918</v>
      </c>
      <c r="T172" s="105">
        <v>12.709573631393125</v>
      </c>
      <c r="U172" s="105">
        <v>12.598047702618089</v>
      </c>
      <c r="V172" s="105">
        <v>13.263137844401356</v>
      </c>
      <c r="W172" s="105">
        <v>14.123194191007149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4.3336608190785393</v>
      </c>
      <c r="M173" s="99">
        <v>4.4176177068174542</v>
      </c>
      <c r="N173" s="99">
        <v>3.8147236560327125</v>
      </c>
      <c r="O173" s="99">
        <v>3.8482545733166216</v>
      </c>
      <c r="P173" s="99">
        <v>3.9787002888361398</v>
      </c>
      <c r="Q173" s="99">
        <v>3.5891580056115</v>
      </c>
      <c r="R173" s="99">
        <v>3.9292559837866685</v>
      </c>
      <c r="S173" s="99">
        <v>4.4052925926283759</v>
      </c>
      <c r="T173" s="99">
        <v>4.148629110096941</v>
      </c>
      <c r="U173" s="99">
        <v>4.0505166449108927</v>
      </c>
      <c r="V173" s="99">
        <v>4.3107071454735735</v>
      </c>
      <c r="W173" s="99">
        <v>4.6288763966332311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8.1830267027977577</v>
      </c>
      <c r="M174" s="110">
        <v>8.7413195279759517</v>
      </c>
      <c r="N174" s="110">
        <v>8.3428272959380987</v>
      </c>
      <c r="O174" s="110">
        <v>7.9324075276506809</v>
      </c>
      <c r="P174" s="110">
        <v>7.8752094355827378</v>
      </c>
      <c r="Q174" s="110">
        <v>8.0297844120416464</v>
      </c>
      <c r="R174" s="110">
        <v>7.9563863218428867</v>
      </c>
      <c r="S174" s="110">
        <v>8.1528415236165426</v>
      </c>
      <c r="T174" s="110">
        <v>8.5609445212961841</v>
      </c>
      <c r="U174" s="110">
        <v>8.5475310577071966</v>
      </c>
      <c r="V174" s="110">
        <v>8.9524306989277829</v>
      </c>
      <c r="W174" s="110">
        <v>9.4943177943739219</v>
      </c>
      <c r="DA174" s="60" t="s">
        <v>3078</v>
      </c>
    </row>
    <row r="175" spans="1:105" ht="12" customHeight="1" x14ac:dyDescent="0.25">
      <c r="A175" s="121" t="s">
        <v>54</v>
      </c>
      <c r="B175" s="123">
        <v>6.0122579973193071</v>
      </c>
      <c r="C175" s="123">
        <v>6.1464434301489783</v>
      </c>
      <c r="D175" s="123">
        <v>6.0567333289099672</v>
      </c>
      <c r="E175" s="123">
        <v>6.2496256546428066</v>
      </c>
      <c r="F175" s="123">
        <v>6.594722899557885</v>
      </c>
      <c r="G175" s="123">
        <v>6.658060026815364</v>
      </c>
      <c r="H175" s="123">
        <v>6.8135628790429683</v>
      </c>
      <c r="I175" s="123">
        <v>6.9823235125354417</v>
      </c>
      <c r="J175" s="123">
        <v>7.1070562290152406</v>
      </c>
      <c r="K175" s="123">
        <v>7.2637965574960628</v>
      </c>
      <c r="L175" s="123">
        <v>7.147347392593665</v>
      </c>
      <c r="M175" s="123">
        <v>7.7180066642982545</v>
      </c>
      <c r="N175" s="123">
        <v>7.160059229569943</v>
      </c>
      <c r="O175" s="123">
        <v>6.8811173236842329</v>
      </c>
      <c r="P175" s="123">
        <v>6.7617511081940496</v>
      </c>
      <c r="Q175" s="123">
        <v>7.5687505000298199</v>
      </c>
      <c r="R175" s="123">
        <v>7.4504372389240983</v>
      </c>
      <c r="S175" s="123">
        <v>7.6688703876699922</v>
      </c>
      <c r="T175" s="123">
        <v>7.5627584692372674</v>
      </c>
      <c r="U175" s="123">
        <v>7.4784348717602596</v>
      </c>
      <c r="V175" s="123">
        <v>7.8758695620999708</v>
      </c>
      <c r="W175" s="123">
        <v>8.3716386599591299</v>
      </c>
      <c r="DA175" s="130" t="s">
        <v>3079</v>
      </c>
    </row>
    <row r="176" spans="1:105" ht="12" customHeight="1" x14ac:dyDescent="0.25">
      <c r="A176" s="97" t="s">
        <v>50</v>
      </c>
      <c r="B176" s="99">
        <v>5.6505041407526022</v>
      </c>
      <c r="C176" s="99">
        <v>6.0628839791103726</v>
      </c>
      <c r="D176" s="99">
        <v>5.8593078961941067</v>
      </c>
      <c r="E176" s="99">
        <v>6.7718723985498528</v>
      </c>
      <c r="F176" s="99">
        <v>7.0073359747400428</v>
      </c>
      <c r="G176" s="99">
        <v>6.9184160059145574</v>
      </c>
      <c r="H176" s="99">
        <v>7.3365420405665809</v>
      </c>
      <c r="I176" s="99">
        <v>6.954433452441469</v>
      </c>
      <c r="J176" s="99">
        <v>6.4715463447964838</v>
      </c>
      <c r="K176" s="99">
        <v>7.2579373051722538</v>
      </c>
      <c r="L176" s="99">
        <v>6.354702154599881</v>
      </c>
      <c r="M176" s="99">
        <v>7.9722648096552984</v>
      </c>
      <c r="N176" s="99">
        <v>7.1864115690060553</v>
      </c>
      <c r="O176" s="99">
        <v>6.8043372629264924</v>
      </c>
      <c r="P176" s="99">
        <v>6.2807156745831527</v>
      </c>
      <c r="Q176" s="99">
        <v>8.9952100353905511</v>
      </c>
      <c r="R176" s="99">
        <v>7.5315613522843936</v>
      </c>
      <c r="S176" s="99">
        <v>7.375531634545629</v>
      </c>
      <c r="T176" s="99">
        <v>7.5012022228361985</v>
      </c>
      <c r="U176" s="99">
        <v>7.2322119970913947</v>
      </c>
      <c r="V176" s="99">
        <v>7.9111857421383975</v>
      </c>
      <c r="W176" s="99">
        <v>8.3045498504611164</v>
      </c>
      <c r="DA176" s="63" t="s">
        <v>3080</v>
      </c>
    </row>
    <row r="177" spans="1:105" ht="12" customHeight="1" x14ac:dyDescent="0.25">
      <c r="A177" s="109" t="s">
        <v>120</v>
      </c>
      <c r="B177" s="110">
        <v>6.0381803376406173</v>
      </c>
      <c r="C177" s="110">
        <v>6.153052815892095</v>
      </c>
      <c r="D177" s="110">
        <v>6.0764609274599914</v>
      </c>
      <c r="E177" s="110">
        <v>6.1911486500065953</v>
      </c>
      <c r="F177" s="110">
        <v>6.5430845767910872</v>
      </c>
      <c r="G177" s="110">
        <v>6.6231362587751335</v>
      </c>
      <c r="H177" s="110">
        <v>6.7408660017690085</v>
      </c>
      <c r="I177" s="110">
        <v>6.9860747061020456</v>
      </c>
      <c r="J177" s="110">
        <v>7.1939026822798491</v>
      </c>
      <c r="K177" s="110">
        <v>7.2646215210262497</v>
      </c>
      <c r="L177" s="110">
        <v>7.2601314917040245</v>
      </c>
      <c r="M177" s="110">
        <v>7.6800858759181745</v>
      </c>
      <c r="N177" s="110">
        <v>7.1561281489264434</v>
      </c>
      <c r="O177" s="110">
        <v>6.8929723151472579</v>
      </c>
      <c r="P177" s="110">
        <v>6.8368936520162782</v>
      </c>
      <c r="Q177" s="110">
        <v>7.3492139001908274</v>
      </c>
      <c r="R177" s="110">
        <v>7.4385538168006065</v>
      </c>
      <c r="S177" s="110">
        <v>7.7069823668565531</v>
      </c>
      <c r="T177" s="110">
        <v>7.569712575447836</v>
      </c>
      <c r="U177" s="110">
        <v>7.5038263468946136</v>
      </c>
      <c r="V177" s="110">
        <v>7.872446204506323</v>
      </c>
      <c r="W177" s="110">
        <v>8.3781505468828428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28.089795190183651</v>
      </c>
      <c r="C3" s="118">
        <f t="shared" si="0"/>
        <v>18.570575736938839</v>
      </c>
      <c r="D3" s="118">
        <f t="shared" si="0"/>
        <v>33.847086291895039</v>
      </c>
      <c r="E3" s="118">
        <f t="shared" si="0"/>
        <v>39.732320559799525</v>
      </c>
      <c r="F3" s="118">
        <f t="shared" si="0"/>
        <v>29.947948489749077</v>
      </c>
      <c r="G3" s="118">
        <f t="shared" si="0"/>
        <v>27.367323810107315</v>
      </c>
      <c r="H3" s="118">
        <f t="shared" si="0"/>
        <v>31.025065094242883</v>
      </c>
      <c r="I3" s="118">
        <f t="shared" si="0"/>
        <v>29.009147034865716</v>
      </c>
      <c r="J3" s="118">
        <f t="shared" si="0"/>
        <v>29.702165089323763</v>
      </c>
      <c r="K3" s="118">
        <f t="shared" si="0"/>
        <v>22.4602037585875</v>
      </c>
      <c r="L3" s="118">
        <f t="shared" si="0"/>
        <v>30.469503029644965</v>
      </c>
      <c r="M3" s="118">
        <f t="shared" si="0"/>
        <v>37.026267147043967</v>
      </c>
      <c r="N3" s="118">
        <f t="shared" si="0"/>
        <v>35.904548192409514</v>
      </c>
      <c r="O3" s="118">
        <f t="shared" si="0"/>
        <v>30.37187040729545</v>
      </c>
      <c r="P3" s="118">
        <f t="shared" si="0"/>
        <v>23.430372262630421</v>
      </c>
      <c r="Q3" s="118">
        <f t="shared" si="0"/>
        <v>24.015074843518796</v>
      </c>
      <c r="R3" s="118">
        <f t="shared" ref="R3:V3" si="1">R4+R7+R9+R19</f>
        <v>26.801414232893315</v>
      </c>
      <c r="S3" s="118">
        <f t="shared" si="1"/>
        <v>28.065399364842776</v>
      </c>
      <c r="T3" s="118">
        <f t="shared" si="1"/>
        <v>22.604258328189406</v>
      </c>
      <c r="U3" s="118">
        <f t="shared" si="1"/>
        <v>21.719951923259554</v>
      </c>
      <c r="V3" s="118">
        <f t="shared" si="1"/>
        <v>20.853264662844701</v>
      </c>
      <c r="W3" s="118">
        <f t="shared" ref="W3" si="2">W4+W7+W9+W19</f>
        <v>29.853216964931807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26.689525085549086</v>
      </c>
      <c r="C4" s="123">
        <f t="shared" si="3"/>
        <v>17.457997589910605</v>
      </c>
      <c r="D4" s="123">
        <f t="shared" si="3"/>
        <v>32.062258480228294</v>
      </c>
      <c r="E4" s="123">
        <f t="shared" si="3"/>
        <v>37.699871091389035</v>
      </c>
      <c r="F4" s="123">
        <f t="shared" si="3"/>
        <v>28.101654375695464</v>
      </c>
      <c r="G4" s="123">
        <f t="shared" si="3"/>
        <v>25.622247399285879</v>
      </c>
      <c r="H4" s="123">
        <f t="shared" si="3"/>
        <v>29.085947308991486</v>
      </c>
      <c r="I4" s="123">
        <f t="shared" si="3"/>
        <v>26.985244354581393</v>
      </c>
      <c r="J4" s="123">
        <f t="shared" si="3"/>
        <v>27.637482015189551</v>
      </c>
      <c r="K4" s="123">
        <f t="shared" si="3"/>
        <v>20.752797607888443</v>
      </c>
      <c r="L4" s="123">
        <f t="shared" si="3"/>
        <v>28.415921430061442</v>
      </c>
      <c r="M4" s="123">
        <f t="shared" si="3"/>
        <v>34.794436395016142</v>
      </c>
      <c r="N4" s="123">
        <f t="shared" si="3"/>
        <v>33.764434616010021</v>
      </c>
      <c r="O4" s="123">
        <f t="shared" si="3"/>
        <v>28.516740137022474</v>
      </c>
      <c r="P4" s="123">
        <f t="shared" si="3"/>
        <v>21.941368315778959</v>
      </c>
      <c r="Q4" s="123">
        <f t="shared" si="3"/>
        <v>22.87807584768014</v>
      </c>
      <c r="R4" s="123">
        <f t="shared" ref="R4:V4" si="4">SUM(R5:R6)</f>
        <v>25.644018240584053</v>
      </c>
      <c r="S4" s="123">
        <f t="shared" si="4"/>
        <v>26.905802668571766</v>
      </c>
      <c r="T4" s="123">
        <f t="shared" si="4"/>
        <v>21.63495656973728</v>
      </c>
      <c r="U4" s="123">
        <f t="shared" si="4"/>
        <v>20.812715474867272</v>
      </c>
      <c r="V4" s="123">
        <f t="shared" si="4"/>
        <v>19.966355928086582</v>
      </c>
      <c r="W4" s="123">
        <f t="shared" ref="W4" si="5">SUM(W5:W6)</f>
        <v>28.685096116743424</v>
      </c>
      <c r="DA4" s="130" t="s">
        <v>3084</v>
      </c>
    </row>
    <row r="5" spans="1:105" ht="12" customHeight="1" x14ac:dyDescent="0.25">
      <c r="A5" s="97" t="s">
        <v>51</v>
      </c>
      <c r="B5" s="99">
        <v>26.689525085549086</v>
      </c>
      <c r="C5" s="99">
        <v>17.457997589910605</v>
      </c>
      <c r="D5" s="99">
        <v>32.062258480228294</v>
      </c>
      <c r="E5" s="99">
        <v>37.699871091389035</v>
      </c>
      <c r="F5" s="99">
        <v>28.101654375695464</v>
      </c>
      <c r="G5" s="99">
        <v>25.622247399285879</v>
      </c>
      <c r="H5" s="99">
        <v>29.085947308991486</v>
      </c>
      <c r="I5" s="99">
        <v>26.985244354581393</v>
      </c>
      <c r="J5" s="99">
        <v>27.637482015189551</v>
      </c>
      <c r="K5" s="99">
        <v>20.752797607888443</v>
      </c>
      <c r="L5" s="99">
        <v>28.415921430061442</v>
      </c>
      <c r="M5" s="99">
        <v>34.794436395016142</v>
      </c>
      <c r="N5" s="99">
        <v>33.764434616010021</v>
      </c>
      <c r="O5" s="99">
        <v>28.516740137022474</v>
      </c>
      <c r="P5" s="99">
        <v>21.941368315778959</v>
      </c>
      <c r="Q5" s="99">
        <v>22.87807584768014</v>
      </c>
      <c r="R5" s="99">
        <v>25.644018240584053</v>
      </c>
      <c r="S5" s="99">
        <v>26.905802668571766</v>
      </c>
      <c r="T5" s="99">
        <v>21.63495656973728</v>
      </c>
      <c r="U5" s="99">
        <v>20.812715474867272</v>
      </c>
      <c r="V5" s="99">
        <v>19.966355928086582</v>
      </c>
      <c r="W5" s="99">
        <v>28.685096116743424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0.15982205084763154</v>
      </c>
      <c r="C9" s="123">
        <v>0.13942818083602476</v>
      </c>
      <c r="D9" s="123">
        <v>0.20267365137408153</v>
      </c>
      <c r="E9" s="123">
        <v>0.23508186623062272</v>
      </c>
      <c r="F9" s="123">
        <v>0.21886331032112225</v>
      </c>
      <c r="G9" s="123">
        <v>0.23528935365003328</v>
      </c>
      <c r="H9" s="123">
        <v>0.2769562234121018</v>
      </c>
      <c r="I9" s="123">
        <v>0.30904253023030026</v>
      </c>
      <c r="J9" s="123">
        <v>0.36565214504057303</v>
      </c>
      <c r="K9" s="123">
        <v>0.32725765221076303</v>
      </c>
      <c r="L9" s="123">
        <v>0.44897468259293116</v>
      </c>
      <c r="M9" s="123">
        <v>0.54004182520258071</v>
      </c>
      <c r="N9" s="123">
        <v>0.5215410850387403</v>
      </c>
      <c r="O9" s="123">
        <v>0.44144400379398385</v>
      </c>
      <c r="P9" s="123">
        <v>0.34404151138644756</v>
      </c>
      <c r="Q9" s="123">
        <v>0.42898324147310163</v>
      </c>
      <c r="R9" s="123">
        <v>0.47596597102710525</v>
      </c>
      <c r="S9" s="123">
        <v>0.49672479388188623</v>
      </c>
      <c r="T9" s="123">
        <v>0.40033117697009452</v>
      </c>
      <c r="U9" s="123">
        <v>0.38320322872813489</v>
      </c>
      <c r="V9" s="123">
        <v>0.3676042643366208</v>
      </c>
      <c r="W9" s="123">
        <v>0.5246805673538748</v>
      </c>
      <c r="DA9" s="130" t="s">
        <v>3089</v>
      </c>
    </row>
    <row r="10" spans="1:105" ht="12" customHeight="1" x14ac:dyDescent="0.25">
      <c r="A10" s="97" t="s">
        <v>143</v>
      </c>
      <c r="B10" s="99">
        <v>6.2548257047515436</v>
      </c>
      <c r="C10" s="99">
        <v>4.9608328825822783</v>
      </c>
      <c r="D10" s="99">
        <v>6.2677564531076104</v>
      </c>
      <c r="E10" s="99">
        <v>6.6025559989969151</v>
      </c>
      <c r="F10" s="99">
        <v>5.8248093089099813</v>
      </c>
      <c r="G10" s="99">
        <v>6.0385335709014312</v>
      </c>
      <c r="H10" s="99">
        <v>6.501965081474272</v>
      </c>
      <c r="I10" s="99">
        <v>6.6453637582378269</v>
      </c>
      <c r="J10" s="99">
        <v>7.172959294587498</v>
      </c>
      <c r="K10" s="99">
        <v>5.5616348938373958</v>
      </c>
      <c r="L10" s="99">
        <v>7.3160591372373789</v>
      </c>
      <c r="M10" s="99">
        <v>9.0254849679378584</v>
      </c>
      <c r="N10" s="99">
        <v>8.7478489776627377</v>
      </c>
      <c r="O10" s="99">
        <v>7.2007165692644195</v>
      </c>
      <c r="P10" s="99">
        <v>5.0279178053402438</v>
      </c>
      <c r="Q10" s="99">
        <v>6.4392298519970481</v>
      </c>
      <c r="R10" s="99">
        <v>7.0516848687037887</v>
      </c>
      <c r="S10" s="99">
        <v>7.4049785257972189</v>
      </c>
      <c r="T10" s="99">
        <v>6.0487924579011247</v>
      </c>
      <c r="U10" s="99">
        <v>5.6998174959626651</v>
      </c>
      <c r="V10" s="99">
        <v>5.4352100736735212</v>
      </c>
      <c r="W10" s="99">
        <v>7.9151701904145444</v>
      </c>
      <c r="DA10" s="63" t="s">
        <v>3090</v>
      </c>
    </row>
    <row r="11" spans="1:105" ht="12" customHeight="1" x14ac:dyDescent="0.25">
      <c r="A11" s="97" t="s">
        <v>124</v>
      </c>
      <c r="B11" s="99">
        <v>4.2239696880195661</v>
      </c>
      <c r="C11" s="99">
        <v>4.3898278662805357</v>
      </c>
      <c r="D11" s="99">
        <v>4.1822742597212503</v>
      </c>
      <c r="E11" s="99">
        <v>4.3173548951499221</v>
      </c>
      <c r="F11" s="99">
        <v>4.3720293746593963</v>
      </c>
      <c r="G11" s="99">
        <v>4.4699974853060391</v>
      </c>
      <c r="H11" s="99">
        <v>4.5892153913565297</v>
      </c>
      <c r="I11" s="99">
        <v>4.7046011454244105</v>
      </c>
      <c r="J11" s="99">
        <v>4.9476000086938656</v>
      </c>
      <c r="K11" s="99">
        <v>5.2055903691885073</v>
      </c>
      <c r="L11" s="99">
        <v>5.3700029851056019</v>
      </c>
      <c r="M11" s="99">
        <v>5.5499047776519355</v>
      </c>
      <c r="N11" s="99">
        <v>5.2502433056374329</v>
      </c>
      <c r="O11" s="99">
        <v>4.9539299176328777</v>
      </c>
      <c r="P11" s="99">
        <v>5.0250774791891644</v>
      </c>
      <c r="Q11" s="99">
        <v>5.0322158711081428</v>
      </c>
      <c r="R11" s="99">
        <v>4.6640254143503697</v>
      </c>
      <c r="S11" s="99">
        <v>4.7345232896626506</v>
      </c>
      <c r="T11" s="99">
        <v>4.7284331012550069</v>
      </c>
      <c r="U11" s="99">
        <v>4.3363620828947136</v>
      </c>
      <c r="V11" s="99">
        <v>4.4530443534973365</v>
      </c>
      <c r="W11" s="99">
        <v>4.5812207806357383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1.801698748909605</v>
      </c>
      <c r="M12" s="99">
        <v>1.8448435775130871</v>
      </c>
      <c r="N12" s="99">
        <v>1.6678578729567395</v>
      </c>
      <c r="O12" s="99">
        <v>1.6665492841273679</v>
      </c>
      <c r="P12" s="99">
        <v>1.7432294207072716</v>
      </c>
      <c r="Q12" s="99">
        <v>1.6023864462607331</v>
      </c>
      <c r="R12" s="99">
        <v>1.5937980640581597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1.801698748909605</v>
      </c>
      <c r="M13" s="102">
        <v>1.8448435775130871</v>
      </c>
      <c r="N13" s="102">
        <v>1.6678578729567395</v>
      </c>
      <c r="O13" s="102">
        <v>1.6665492841273679</v>
      </c>
      <c r="P13" s="102">
        <v>1.7432294207072716</v>
      </c>
      <c r="Q13" s="102">
        <v>1.6023864462607331</v>
      </c>
      <c r="R13" s="102">
        <v>1.5937980640581597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1.2404480537869362</v>
      </c>
      <c r="C19" s="123">
        <v>0.97314996619220862</v>
      </c>
      <c r="D19" s="123">
        <v>1.582154160292663</v>
      </c>
      <c r="E19" s="123">
        <v>1.7973676021798657</v>
      </c>
      <c r="F19" s="123">
        <v>1.6274308037324909</v>
      </c>
      <c r="G19" s="123">
        <v>1.5097870571714049</v>
      </c>
      <c r="H19" s="123">
        <v>1.6621615618392962</v>
      </c>
      <c r="I19" s="123">
        <v>1.7148601500540213</v>
      </c>
      <c r="J19" s="123">
        <v>1.6990309290936383</v>
      </c>
      <c r="K19" s="123">
        <v>1.3801484984882946</v>
      </c>
      <c r="L19" s="123">
        <v>1.604606916990593</v>
      </c>
      <c r="M19" s="123">
        <v>1.6917889268252482</v>
      </c>
      <c r="N19" s="123">
        <v>1.6185724913607533</v>
      </c>
      <c r="O19" s="123">
        <v>1.4136862664789938</v>
      </c>
      <c r="P19" s="123">
        <v>1.1449624354650139</v>
      </c>
      <c r="Q19" s="123">
        <v>0.70801575436555286</v>
      </c>
      <c r="R19" s="123">
        <v>0.68143002128215857</v>
      </c>
      <c r="S19" s="123">
        <v>0.66287190238912286</v>
      </c>
      <c r="T19" s="123">
        <v>0.56897058148203006</v>
      </c>
      <c r="U19" s="123">
        <v>0.52403321966414584</v>
      </c>
      <c r="V19" s="123">
        <v>0.51930447042149874</v>
      </c>
      <c r="W19" s="123">
        <v>0.64344028083450611</v>
      </c>
      <c r="DA19" s="130" t="s">
        <v>3099</v>
      </c>
    </row>
    <row r="20" spans="1:105" ht="12" customHeight="1" x14ac:dyDescent="0.25">
      <c r="A20" s="97" t="s">
        <v>51</v>
      </c>
      <c r="B20" s="99">
        <v>4.1640120030862846</v>
      </c>
      <c r="C20" s="99">
        <v>3.0213752019206539</v>
      </c>
      <c r="D20" s="99">
        <v>4.4945573890375279</v>
      </c>
      <c r="E20" s="99">
        <v>4.8908813470088006</v>
      </c>
      <c r="F20" s="99">
        <v>4.3107511383811081</v>
      </c>
      <c r="G20" s="99">
        <v>3.9311441204200799</v>
      </c>
      <c r="H20" s="99">
        <v>4.3424791671093068</v>
      </c>
      <c r="I20" s="99">
        <v>4.5483277871506154</v>
      </c>
      <c r="J20" s="99">
        <v>4.5697495931561267</v>
      </c>
      <c r="K20" s="99">
        <v>3.6571773241887233</v>
      </c>
      <c r="L20" s="99">
        <v>4.5412278414725487</v>
      </c>
      <c r="M20" s="99">
        <v>4.8044781934456662</v>
      </c>
      <c r="N20" s="99">
        <v>4.8268814884643039</v>
      </c>
      <c r="O20" s="99">
        <v>4.6281877278771928</v>
      </c>
      <c r="P20" s="99">
        <v>4.3409971158498388</v>
      </c>
      <c r="Q20" s="99">
        <v>2.4571521483343255</v>
      </c>
      <c r="R20" s="99">
        <v>3.9346268720992512</v>
      </c>
      <c r="S20" s="99">
        <v>5.0404937225087814</v>
      </c>
      <c r="T20" s="99">
        <v>4.0924126509966277</v>
      </c>
      <c r="U20" s="99">
        <v>3.9853713904721495</v>
      </c>
      <c r="V20" s="99">
        <v>3.965476547350125</v>
      </c>
      <c r="W20" s="99">
        <v>5.1215410435843038</v>
      </c>
      <c r="DA20" s="63" t="s">
        <v>3100</v>
      </c>
    </row>
    <row r="21" spans="1:105" ht="12" customHeight="1" x14ac:dyDescent="0.25">
      <c r="A21" s="97" t="s">
        <v>50</v>
      </c>
      <c r="B21" s="99">
        <v>2.2683319277624645</v>
      </c>
      <c r="C21" s="99">
        <v>2.4271350790739046</v>
      </c>
      <c r="D21" s="99">
        <v>2.3378930947789693</v>
      </c>
      <c r="E21" s="99">
        <v>2.6939433254262615</v>
      </c>
      <c r="F21" s="99">
        <v>2.7815075909534257</v>
      </c>
      <c r="G21" s="99">
        <v>2.7413944630970057</v>
      </c>
      <c r="H21" s="99">
        <v>2.9019214972992247</v>
      </c>
      <c r="I21" s="99">
        <v>2.7483191317560114</v>
      </c>
      <c r="J21" s="99">
        <v>2.5559421377909657</v>
      </c>
      <c r="K21" s="99">
        <v>2.8614939303579718</v>
      </c>
      <c r="L21" s="99">
        <v>2.4991364661725002</v>
      </c>
      <c r="M21" s="99">
        <v>3.1277409480919625</v>
      </c>
      <c r="N21" s="99">
        <v>2.8157950237223313</v>
      </c>
      <c r="O21" s="99">
        <v>2.6641620378133415</v>
      </c>
      <c r="P21" s="99">
        <v>2.458736038768508</v>
      </c>
      <c r="Q21" s="99">
        <v>3.5207389130715416</v>
      </c>
      <c r="R21" s="99">
        <v>2.9453782297021824</v>
      </c>
      <c r="S21" s="99">
        <v>2.8800342843307978</v>
      </c>
      <c r="T21" s="99">
        <v>2.9241094408931558</v>
      </c>
      <c r="U21" s="99">
        <v>2.8080013419221945</v>
      </c>
      <c r="V21" s="99">
        <v>3.0530618801751124</v>
      </c>
      <c r="W21" s="99">
        <v>3.181392791663582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20.132444051109477</v>
      </c>
      <c r="C24" s="118">
        <f t="shared" si="7"/>
        <v>21.014779318342821</v>
      </c>
      <c r="D24" s="118">
        <f t="shared" si="7"/>
        <v>22.271875179172728</v>
      </c>
      <c r="E24" s="118">
        <f t="shared" si="7"/>
        <v>22.27743510459436</v>
      </c>
      <c r="F24" s="118">
        <f t="shared" si="7"/>
        <v>22.353955262215131</v>
      </c>
      <c r="G24" s="118">
        <f t="shared" si="7"/>
        <v>21.787389280215582</v>
      </c>
      <c r="H24" s="118">
        <f t="shared" si="7"/>
        <v>21.264775071582463</v>
      </c>
      <c r="I24" s="118">
        <f t="shared" si="7"/>
        <v>20.417472167934111</v>
      </c>
      <c r="J24" s="118">
        <f t="shared" si="7"/>
        <v>19.052110218204579</v>
      </c>
      <c r="K24" s="118">
        <f t="shared" si="7"/>
        <v>11.234553629278549</v>
      </c>
      <c r="L24" s="118">
        <f t="shared" si="7"/>
        <v>7.0117561132330799</v>
      </c>
      <c r="M24" s="118">
        <f t="shared" si="7"/>
        <v>30.119267619129495</v>
      </c>
      <c r="N24" s="118">
        <f t="shared" si="7"/>
        <v>19.493053615699957</v>
      </c>
      <c r="O24" s="118">
        <f t="shared" si="7"/>
        <v>15.432019498871352</v>
      </c>
      <c r="P24" s="118">
        <f t="shared" si="7"/>
        <v>10.020014572134334</v>
      </c>
      <c r="Q24" s="118">
        <f t="shared" si="7"/>
        <v>29.511903123119961</v>
      </c>
      <c r="R24" s="118">
        <f t="shared" ref="R24:V24" si="8">R25+R28+R30+R39</f>
        <v>23.929551608487859</v>
      </c>
      <c r="S24" s="118">
        <f t="shared" si="8"/>
        <v>16.20558711063936</v>
      </c>
      <c r="T24" s="118">
        <f t="shared" si="8"/>
        <v>15.744044509463297</v>
      </c>
      <c r="U24" s="118">
        <f t="shared" si="8"/>
        <v>15.90797096215779</v>
      </c>
      <c r="V24" s="118">
        <f t="shared" si="8"/>
        <v>17.523821136722255</v>
      </c>
      <c r="W24" s="118">
        <f t="shared" ref="W24" si="9">W25+W28+W30+W39</f>
        <v>18.221719911795841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20.00157874758472</v>
      </c>
      <c r="C25" s="123">
        <f t="shared" si="10"/>
        <v>20.798474014499309</v>
      </c>
      <c r="D25" s="123">
        <f t="shared" si="10"/>
        <v>22.012675320292036</v>
      </c>
      <c r="E25" s="123">
        <f t="shared" si="10"/>
        <v>21.921672961997022</v>
      </c>
      <c r="F25" s="123">
        <f t="shared" si="10"/>
        <v>21.98668166724482</v>
      </c>
      <c r="G25" s="123">
        <f t="shared" si="10"/>
        <v>21.431491279999559</v>
      </c>
      <c r="H25" s="123">
        <f t="shared" si="10"/>
        <v>20.881311323585326</v>
      </c>
      <c r="I25" s="123">
        <f t="shared" si="10"/>
        <v>20.073453111358464</v>
      </c>
      <c r="J25" s="123">
        <f t="shared" si="10"/>
        <v>18.787759435566642</v>
      </c>
      <c r="K25" s="123">
        <f t="shared" si="10"/>
        <v>10.897693467886421</v>
      </c>
      <c r="L25" s="123">
        <f t="shared" si="10"/>
        <v>6.6804671528137245</v>
      </c>
      <c r="M25" s="123">
        <f t="shared" si="10"/>
        <v>29.674291508322327</v>
      </c>
      <c r="N25" s="123">
        <f t="shared" si="10"/>
        <v>19.121266786299998</v>
      </c>
      <c r="O25" s="123">
        <f t="shared" si="10"/>
        <v>15.078659476549371</v>
      </c>
      <c r="P25" s="123">
        <f t="shared" si="10"/>
        <v>9.6911506314243159</v>
      </c>
      <c r="Q25" s="123">
        <f t="shared" si="10"/>
        <v>29.077022272297977</v>
      </c>
      <c r="R25" s="123">
        <f t="shared" ref="R25:V25" si="11">SUM(R26:R27)</f>
        <v>23.573976073344738</v>
      </c>
      <c r="S25" s="123">
        <f t="shared" si="11"/>
        <v>15.866626336229741</v>
      </c>
      <c r="T25" s="123">
        <f t="shared" si="11"/>
        <v>15.417702385700915</v>
      </c>
      <c r="U25" s="123">
        <f t="shared" si="11"/>
        <v>15.607873114073954</v>
      </c>
      <c r="V25" s="123">
        <f t="shared" si="11"/>
        <v>17.229079126966774</v>
      </c>
      <c r="W25" s="123">
        <f t="shared" ref="W25" si="12">SUM(W26:W27)</f>
        <v>17.939418637794283</v>
      </c>
      <c r="DA25" s="130" t="s">
        <v>3104</v>
      </c>
    </row>
    <row r="26" spans="1:105" ht="12" customHeight="1" x14ac:dyDescent="0.25">
      <c r="A26" s="97" t="s">
        <v>74</v>
      </c>
      <c r="B26" s="99">
        <v>20.00157874758472</v>
      </c>
      <c r="C26" s="99">
        <v>20.798474014499309</v>
      </c>
      <c r="D26" s="99">
        <v>22.012675320292036</v>
      </c>
      <c r="E26" s="99">
        <v>21.921672961997022</v>
      </c>
      <c r="F26" s="99">
        <v>21.98668166724482</v>
      </c>
      <c r="G26" s="99">
        <v>21.431491279999559</v>
      </c>
      <c r="H26" s="99">
        <v>20.881311323585326</v>
      </c>
      <c r="I26" s="99">
        <v>20.073453111358464</v>
      </c>
      <c r="J26" s="99">
        <v>18.787759435566642</v>
      </c>
      <c r="K26" s="99">
        <v>10.897693467886421</v>
      </c>
      <c r="L26" s="99">
        <v>6.6804671528137245</v>
      </c>
      <c r="M26" s="99">
        <v>29.674291508322327</v>
      </c>
      <c r="N26" s="99">
        <v>19.121266786299998</v>
      </c>
      <c r="O26" s="99">
        <v>15.078659476549371</v>
      </c>
      <c r="P26" s="99">
        <v>9.6911506314243159</v>
      </c>
      <c r="Q26" s="99">
        <v>29.077022272297977</v>
      </c>
      <c r="R26" s="99">
        <v>23.573976073344738</v>
      </c>
      <c r="S26" s="99">
        <v>15.866626336229741</v>
      </c>
      <c r="T26" s="99">
        <v>15.417702385700915</v>
      </c>
      <c r="U26" s="99">
        <v>15.607873114073954</v>
      </c>
      <c r="V26" s="99">
        <v>17.229079126966774</v>
      </c>
      <c r="W26" s="99">
        <v>17.939418637794283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1.3371997534559752E-2</v>
      </c>
      <c r="N30" s="123">
        <v>1.0019273649701487E-2</v>
      </c>
      <c r="O30" s="123">
        <v>1.6269625434109244E-2</v>
      </c>
      <c r="P30" s="123">
        <v>1.4489898249842578E-2</v>
      </c>
      <c r="Q30" s="123">
        <v>1.1962634396919998E-2</v>
      </c>
      <c r="R30" s="123">
        <v>1.125030878118507E-2</v>
      </c>
      <c r="S30" s="123">
        <v>1.2390083461636765E-2</v>
      </c>
      <c r="T30" s="123">
        <v>1.0013158743617164E-2</v>
      </c>
      <c r="U30" s="123">
        <v>1.117595864334101E-2</v>
      </c>
      <c r="V30" s="123">
        <v>4.1681852072865027E-3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5.4156590014966994</v>
      </c>
      <c r="N31" s="99">
        <v>5.2200415714944759</v>
      </c>
      <c r="O31" s="99">
        <v>4.7127681674136435</v>
      </c>
      <c r="P31" s="99">
        <v>4.6729921855742313</v>
      </c>
      <c r="Q31" s="99">
        <v>4.7043059765887891</v>
      </c>
      <c r="R31" s="99">
        <v>4.4044958878339546</v>
      </c>
      <c r="S31" s="99">
        <v>4.5967209642672398</v>
      </c>
      <c r="T31" s="99">
        <v>4.6394302178759528</v>
      </c>
      <c r="U31" s="99">
        <v>4.5821430437698147</v>
      </c>
      <c r="V31" s="99">
        <v>4.764235691928473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0.13086530352475753</v>
      </c>
      <c r="C39" s="123">
        <v>0.21630530384351213</v>
      </c>
      <c r="D39" s="123">
        <v>0.25919985888069014</v>
      </c>
      <c r="E39" s="123">
        <v>0.35576214259733896</v>
      </c>
      <c r="F39" s="123">
        <v>0.36727359497031131</v>
      </c>
      <c r="G39" s="123">
        <v>0.35589800021602375</v>
      </c>
      <c r="H39" s="123">
        <v>0.38346374799713756</v>
      </c>
      <c r="I39" s="123">
        <v>0.34401905657564608</v>
      </c>
      <c r="J39" s="123">
        <v>0.26435078263793638</v>
      </c>
      <c r="K39" s="123">
        <v>0.33686016139212716</v>
      </c>
      <c r="L39" s="123">
        <v>0.33128896041935552</v>
      </c>
      <c r="M39" s="123">
        <v>0.43160411327260922</v>
      </c>
      <c r="N39" s="123">
        <v>0.36176755575025976</v>
      </c>
      <c r="O39" s="123">
        <v>0.33709039688787229</v>
      </c>
      <c r="P39" s="123">
        <v>0.31437404246017592</v>
      </c>
      <c r="Q39" s="123">
        <v>0.42291821642506433</v>
      </c>
      <c r="R39" s="123">
        <v>0.34432522636193374</v>
      </c>
      <c r="S39" s="123">
        <v>0.32657069094798191</v>
      </c>
      <c r="T39" s="123">
        <v>0.31632896501876556</v>
      </c>
      <c r="U39" s="123">
        <v>0.28892188944049679</v>
      </c>
      <c r="V39" s="123">
        <v>0.29057382454819181</v>
      </c>
      <c r="W39" s="123">
        <v>0.28230127400155713</v>
      </c>
      <c r="DA39" s="130" t="s">
        <v>3118</v>
      </c>
    </row>
    <row r="40" spans="1:105" ht="12" customHeight="1" x14ac:dyDescent="0.25">
      <c r="A40" s="97" t="s">
        <v>50</v>
      </c>
      <c r="B40" s="99">
        <v>2.2683319277624645</v>
      </c>
      <c r="C40" s="99">
        <v>2.422619403047336</v>
      </c>
      <c r="D40" s="99">
        <v>2.332798729926211</v>
      </c>
      <c r="E40" s="99">
        <v>2.6936276510941379</v>
      </c>
      <c r="F40" s="99">
        <v>2.7807857904894999</v>
      </c>
      <c r="G40" s="99">
        <v>2.7454988588093259</v>
      </c>
      <c r="H40" s="99">
        <v>2.9033683776926127</v>
      </c>
      <c r="I40" s="99">
        <v>2.7521524526051686</v>
      </c>
      <c r="J40" s="99">
        <v>2.5553908988333847</v>
      </c>
      <c r="K40" s="99">
        <v>2.8503552117795379</v>
      </c>
      <c r="L40" s="99">
        <v>2.4908021838936727</v>
      </c>
      <c r="M40" s="99">
        <v>3.1214226049179774</v>
      </c>
      <c r="N40" s="99">
        <v>2.8131477096400799</v>
      </c>
      <c r="O40" s="99">
        <v>2.663014135414191</v>
      </c>
      <c r="P40" s="99">
        <v>2.4578334228704661</v>
      </c>
      <c r="Q40" s="99">
        <v>3.519843145167334</v>
      </c>
      <c r="R40" s="99">
        <v>2.9465207895234329</v>
      </c>
      <c r="S40" s="99">
        <v>2.884707770040507</v>
      </c>
      <c r="T40" s="99">
        <v>2.9313150758405611</v>
      </c>
      <c r="U40" s="99">
        <v>2.8204279683477065</v>
      </c>
      <c r="V40" s="99">
        <v>3.0752396431350304</v>
      </c>
      <c r="W40" s="99">
        <v>3.1871813834775802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28.606463705303604</v>
      </c>
      <c r="C43" s="118">
        <f t="shared" si="14"/>
        <v>24.052681103380429</v>
      </c>
      <c r="D43" s="118">
        <f t="shared" si="14"/>
        <v>26.740404522512907</v>
      </c>
      <c r="E43" s="118">
        <f t="shared" si="14"/>
        <v>30.751630177502058</v>
      </c>
      <c r="F43" s="118">
        <f t="shared" si="14"/>
        <v>34.405916048042535</v>
      </c>
      <c r="G43" s="118">
        <f t="shared" si="14"/>
        <v>16.160832418815669</v>
      </c>
      <c r="H43" s="118">
        <f t="shared" si="14"/>
        <v>35.243927129562856</v>
      </c>
      <c r="I43" s="118">
        <f t="shared" si="14"/>
        <v>18.798696081487968</v>
      </c>
      <c r="J43" s="118">
        <f t="shared" si="14"/>
        <v>19.87575603922598</v>
      </c>
      <c r="K43" s="118">
        <f t="shared" si="14"/>
        <v>37.150730530328303</v>
      </c>
      <c r="L43" s="118">
        <f t="shared" si="14"/>
        <v>38.011162885878178</v>
      </c>
      <c r="M43" s="118">
        <f t="shared" si="14"/>
        <v>21.737343273268461</v>
      </c>
      <c r="N43" s="118">
        <f t="shared" si="14"/>
        <v>24.267604592069876</v>
      </c>
      <c r="O43" s="118">
        <f t="shared" si="14"/>
        <v>26.98012954115265</v>
      </c>
      <c r="P43" s="118">
        <f t="shared" si="14"/>
        <v>32.738865194683953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28.4546567257762</v>
      </c>
      <c r="C44" s="123">
        <f t="shared" si="17"/>
        <v>23.881164486237765</v>
      </c>
      <c r="D44" s="123">
        <f t="shared" si="17"/>
        <v>26.53733091156527</v>
      </c>
      <c r="E44" s="123">
        <f t="shared" si="17"/>
        <v>30.485282974638384</v>
      </c>
      <c r="F44" s="123">
        <f t="shared" si="17"/>
        <v>34.096345937159604</v>
      </c>
      <c r="G44" s="123">
        <f t="shared" si="17"/>
        <v>15.818351161491661</v>
      </c>
      <c r="H44" s="123">
        <f t="shared" si="17"/>
        <v>34.850095411022188</v>
      </c>
      <c r="I44" s="123">
        <f t="shared" si="17"/>
        <v>18.428856997782969</v>
      </c>
      <c r="J44" s="123">
        <f t="shared" si="17"/>
        <v>19.541423922223402</v>
      </c>
      <c r="K44" s="123">
        <f t="shared" si="17"/>
        <v>36.777596450823907</v>
      </c>
      <c r="L44" s="123">
        <f t="shared" si="17"/>
        <v>37.691222200550897</v>
      </c>
      <c r="M44" s="123">
        <f t="shared" si="17"/>
        <v>21.328462011088675</v>
      </c>
      <c r="N44" s="123">
        <f t="shared" si="17"/>
        <v>23.897300328120835</v>
      </c>
      <c r="O44" s="123">
        <f t="shared" si="17"/>
        <v>26.609245434804599</v>
      </c>
      <c r="P44" s="123">
        <f t="shared" si="17"/>
        <v>32.396792077599699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3122</v>
      </c>
    </row>
    <row r="45" spans="1:105" ht="12" customHeight="1" x14ac:dyDescent="0.25">
      <c r="A45" s="97" t="s">
        <v>216</v>
      </c>
      <c r="B45" s="99">
        <v>28.4546567257762</v>
      </c>
      <c r="C45" s="99">
        <v>23.881164486237765</v>
      </c>
      <c r="D45" s="99">
        <v>26.53733091156527</v>
      </c>
      <c r="E45" s="99">
        <v>30.485282974638384</v>
      </c>
      <c r="F45" s="99">
        <v>34.096345937159604</v>
      </c>
      <c r="G45" s="99">
        <v>15.818351161491661</v>
      </c>
      <c r="H45" s="99">
        <v>34.850095411022188</v>
      </c>
      <c r="I45" s="99">
        <v>18.428856997782969</v>
      </c>
      <c r="J45" s="99">
        <v>19.541423922223402</v>
      </c>
      <c r="K45" s="99">
        <v>36.777596450823907</v>
      </c>
      <c r="L45" s="99">
        <v>37.691222200550897</v>
      </c>
      <c r="M45" s="99">
        <v>21.328462011088675</v>
      </c>
      <c r="N45" s="99">
        <v>23.897300328120835</v>
      </c>
      <c r="O45" s="99">
        <v>26.609245434804599</v>
      </c>
      <c r="P45" s="99">
        <v>32.396792077599699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0.15180697952740219</v>
      </c>
      <c r="C58" s="123">
        <v>0.1715166171426647</v>
      </c>
      <c r="D58" s="123">
        <v>0.20307361094763596</v>
      </c>
      <c r="E58" s="123">
        <v>0.26634720286367458</v>
      </c>
      <c r="F58" s="123">
        <v>0.30957011088293335</v>
      </c>
      <c r="G58" s="123">
        <v>0.34248125732400808</v>
      </c>
      <c r="H58" s="123">
        <v>0.39383171854067067</v>
      </c>
      <c r="I58" s="123">
        <v>0.36983908370499918</v>
      </c>
      <c r="J58" s="123">
        <v>0.33433211700257726</v>
      </c>
      <c r="K58" s="123">
        <v>0.37313407950439387</v>
      </c>
      <c r="L58" s="123">
        <v>0.31994068532728243</v>
      </c>
      <c r="M58" s="123">
        <v>0.40888126217978704</v>
      </c>
      <c r="N58" s="123">
        <v>0.37030426394904109</v>
      </c>
      <c r="O58" s="123">
        <v>0.37088410634805163</v>
      </c>
      <c r="P58" s="123">
        <v>0.34207311708425175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3136</v>
      </c>
    </row>
    <row r="59" spans="1:105" ht="12" customHeight="1" x14ac:dyDescent="0.25">
      <c r="A59" s="97" t="s">
        <v>50</v>
      </c>
      <c r="B59" s="99">
        <v>2.2683319277624645</v>
      </c>
      <c r="C59" s="99">
        <v>2.4308831190246281</v>
      </c>
      <c r="D59" s="99">
        <v>2.3419208514320893</v>
      </c>
      <c r="E59" s="99">
        <v>2.7007863710669229</v>
      </c>
      <c r="F59" s="99">
        <v>2.7876121946491894</v>
      </c>
      <c r="G59" s="99">
        <v>2.7479561238541717</v>
      </c>
      <c r="H59" s="99">
        <v>2.9042069060483811</v>
      </c>
      <c r="I59" s="99">
        <v>2.7475464831374619</v>
      </c>
      <c r="J59" s="99">
        <v>2.5550012309881165</v>
      </c>
      <c r="K59" s="99">
        <v>2.8582316783158355</v>
      </c>
      <c r="L59" s="99">
        <v>2.4968566885850798</v>
      </c>
      <c r="M59" s="99">
        <v>3.1280193897556328</v>
      </c>
      <c r="N59" s="99">
        <v>2.8165091262225794</v>
      </c>
      <c r="O59" s="99">
        <v>2.6646853586718127</v>
      </c>
      <c r="P59" s="99">
        <v>2.4595800755568757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9.3829525814902137</v>
      </c>
      <c r="C62" s="118">
        <f t="shared" si="21"/>
        <v>19.58396911899775</v>
      </c>
      <c r="D62" s="118">
        <f t="shared" si="21"/>
        <v>12.862519193717389</v>
      </c>
      <c r="E62" s="118">
        <f t="shared" si="21"/>
        <v>14.024087247962687</v>
      </c>
      <c r="F62" s="118">
        <f t="shared" si="21"/>
        <v>12.75892985569126</v>
      </c>
      <c r="G62" s="118">
        <f t="shared" si="21"/>
        <v>16.716361491581956</v>
      </c>
      <c r="H62" s="118">
        <f t="shared" si="21"/>
        <v>18.722585238987943</v>
      </c>
      <c r="I62" s="118">
        <f t="shared" si="21"/>
        <v>18.061370672346897</v>
      </c>
      <c r="J62" s="118">
        <f t="shared" si="21"/>
        <v>17.744138623992338</v>
      </c>
      <c r="K62" s="118">
        <f t="shared" si="21"/>
        <v>20.240003784283701</v>
      </c>
      <c r="L62" s="118">
        <f t="shared" si="21"/>
        <v>19.349428617523273</v>
      </c>
      <c r="M62" s="118">
        <f t="shared" si="21"/>
        <v>21.950090510617176</v>
      </c>
      <c r="N62" s="118">
        <f t="shared" si="21"/>
        <v>21.402714951290061</v>
      </c>
      <c r="O62" s="118">
        <f t="shared" si="21"/>
        <v>17.997948055684919</v>
      </c>
      <c r="P62" s="118">
        <f t="shared" si="21"/>
        <v>16.947941472359329</v>
      </c>
      <c r="Q62" s="118">
        <f t="shared" si="21"/>
        <v>17.201651156718533</v>
      </c>
      <c r="R62" s="118">
        <f t="shared" ref="R62:V62" si="22">R63+R66+R68+R77</f>
        <v>16.962870993240209</v>
      </c>
      <c r="S62" s="118">
        <f t="shared" si="22"/>
        <v>16.876607451490624</v>
      </c>
      <c r="T62" s="118">
        <f t="shared" si="22"/>
        <v>16.609533447734595</v>
      </c>
      <c r="U62" s="118">
        <f t="shared" si="22"/>
        <v>14.965434193532047</v>
      </c>
      <c r="V62" s="118">
        <f t="shared" si="22"/>
        <v>16.282753393721091</v>
      </c>
      <c r="W62" s="118">
        <f t="shared" ref="W62" si="23">W63+W66+W68+W77</f>
        <v>17.163693901644475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7.9868137039859883</v>
      </c>
      <c r="C63" s="123">
        <f t="shared" si="24"/>
        <v>16.182304246964527</v>
      </c>
      <c r="D63" s="123">
        <f t="shared" si="24"/>
        <v>10.859433443256622</v>
      </c>
      <c r="E63" s="123">
        <f t="shared" si="24"/>
        <v>11.950151435903745</v>
      </c>
      <c r="F63" s="123">
        <f t="shared" si="24"/>
        <v>10.636190222555188</v>
      </c>
      <c r="G63" s="123">
        <f t="shared" si="24"/>
        <v>13.823197014394259</v>
      </c>
      <c r="H63" s="123">
        <f t="shared" si="24"/>
        <v>15.577832426223473</v>
      </c>
      <c r="I63" s="123">
        <f t="shared" si="24"/>
        <v>14.747722559459655</v>
      </c>
      <c r="J63" s="123">
        <f t="shared" si="24"/>
        <v>14.416506175194886</v>
      </c>
      <c r="K63" s="123">
        <f t="shared" si="24"/>
        <v>16.305900213761966</v>
      </c>
      <c r="L63" s="123">
        <f t="shared" si="24"/>
        <v>15.874072584429864</v>
      </c>
      <c r="M63" s="123">
        <f t="shared" si="24"/>
        <v>18.174179868207432</v>
      </c>
      <c r="N63" s="123">
        <f t="shared" si="24"/>
        <v>17.722117956912744</v>
      </c>
      <c r="O63" s="123">
        <f t="shared" si="24"/>
        <v>14.902172026854904</v>
      </c>
      <c r="P63" s="123">
        <f t="shared" si="24"/>
        <v>14.032631743645467</v>
      </c>
      <c r="Q63" s="123">
        <f t="shared" si="24"/>
        <v>13.593192062194207</v>
      </c>
      <c r="R63" s="123">
        <f t="shared" ref="R63:V63" si="25">SUM(R64:R65)</f>
        <v>13.439577474913786</v>
      </c>
      <c r="S63" s="123">
        <f t="shared" si="25"/>
        <v>13.746469335169833</v>
      </c>
      <c r="T63" s="123">
        <f t="shared" si="25"/>
        <v>13.390778098011968</v>
      </c>
      <c r="U63" s="123">
        <f t="shared" si="25"/>
        <v>11.966473813445331</v>
      </c>
      <c r="V63" s="123">
        <f t="shared" si="25"/>
        <v>13.31170673160894</v>
      </c>
      <c r="W63" s="123">
        <f t="shared" ref="W63" si="26">SUM(W64:W65)</f>
        <v>14.248543306828426</v>
      </c>
      <c r="DA63" s="130" t="s">
        <v>3140</v>
      </c>
    </row>
    <row r="64" spans="1:105" ht="12" customHeight="1" x14ac:dyDescent="0.25">
      <c r="A64" s="97" t="s">
        <v>217</v>
      </c>
      <c r="B64" s="99">
        <v>7.9868137039859883</v>
      </c>
      <c r="C64" s="99">
        <v>16.182304246964527</v>
      </c>
      <c r="D64" s="99">
        <v>10.859433443256622</v>
      </c>
      <c r="E64" s="99">
        <v>11.950151435903745</v>
      </c>
      <c r="F64" s="99">
        <v>10.636190222555188</v>
      </c>
      <c r="G64" s="99">
        <v>13.823197014394259</v>
      </c>
      <c r="H64" s="99">
        <v>15.577832426223473</v>
      </c>
      <c r="I64" s="99">
        <v>14.747722559459655</v>
      </c>
      <c r="J64" s="99">
        <v>14.416506175194886</v>
      </c>
      <c r="K64" s="99">
        <v>16.305900213761966</v>
      </c>
      <c r="L64" s="99">
        <v>15.874072584429864</v>
      </c>
      <c r="M64" s="99">
        <v>18.174179868207432</v>
      </c>
      <c r="N64" s="99">
        <v>17.722117956912744</v>
      </c>
      <c r="O64" s="99">
        <v>14.902172026854904</v>
      </c>
      <c r="P64" s="99">
        <v>14.032631743645467</v>
      </c>
      <c r="Q64" s="99">
        <v>13.593192062194207</v>
      </c>
      <c r="R64" s="99">
        <v>13.439577474913786</v>
      </c>
      <c r="S64" s="99">
        <v>13.746469335169833</v>
      </c>
      <c r="T64" s="99">
        <v>13.390778098011968</v>
      </c>
      <c r="U64" s="99">
        <v>11.966473813445331</v>
      </c>
      <c r="V64" s="99">
        <v>13.31170673160894</v>
      </c>
      <c r="W64" s="99">
        <v>14.248543306828426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0.93677530507351925</v>
      </c>
      <c r="C68" s="123">
        <v>2.2526243296099833</v>
      </c>
      <c r="D68" s="123">
        <v>1.2501811820302673</v>
      </c>
      <c r="E68" s="123">
        <v>1.2720067306193241</v>
      </c>
      <c r="F68" s="123">
        <v>1.2730769343353268</v>
      </c>
      <c r="G68" s="123">
        <v>1.7759829277148445</v>
      </c>
      <c r="H68" s="123">
        <v>1.9092499022927525</v>
      </c>
      <c r="I68" s="123">
        <v>1.9831873661306936</v>
      </c>
      <c r="J68" s="123">
        <v>2.0479803668439165</v>
      </c>
      <c r="K68" s="123">
        <v>2.4652311097177684</v>
      </c>
      <c r="L68" s="123">
        <v>2.2058875962855828</v>
      </c>
      <c r="M68" s="123">
        <v>2.3709206359316992</v>
      </c>
      <c r="N68" s="123">
        <v>2.3110725313532012</v>
      </c>
      <c r="O68" s="123">
        <v>1.9438593669397763</v>
      </c>
      <c r="P68" s="123">
        <v>1.8305433180296331</v>
      </c>
      <c r="Q68" s="123">
        <v>2.5914639792974143</v>
      </c>
      <c r="R68" s="123">
        <v>2.5302610385896047</v>
      </c>
      <c r="S68" s="123">
        <v>2.2479146045485994</v>
      </c>
      <c r="T68" s="123">
        <v>2.3115484811566924</v>
      </c>
      <c r="U68" s="123">
        <v>2.1537075512669075</v>
      </c>
      <c r="V68" s="123">
        <v>2.1329363461349562</v>
      </c>
      <c r="W68" s="123">
        <v>2.0935193408963064</v>
      </c>
      <c r="DA68" s="130" t="s">
        <v>3145</v>
      </c>
    </row>
    <row r="69" spans="1:105" ht="12" customHeight="1" x14ac:dyDescent="0.25">
      <c r="A69" s="97" t="s">
        <v>134</v>
      </c>
      <c r="B69" s="99">
        <v>2.6770956496101017</v>
      </c>
      <c r="C69" s="99">
        <v>4.282683979947123</v>
      </c>
      <c r="D69" s="99">
        <v>2.5298168945272161</v>
      </c>
      <c r="E69" s="99">
        <v>2.5838451030812783</v>
      </c>
      <c r="F69" s="99">
        <v>2.5936961608242548</v>
      </c>
      <c r="G69" s="99">
        <v>3.6172853070454436</v>
      </c>
      <c r="H69" s="99">
        <v>3.8876456118577298</v>
      </c>
      <c r="I69" s="99">
        <v>4.0374128172635979</v>
      </c>
      <c r="J69" s="99">
        <v>4.1718405806665251</v>
      </c>
      <c r="K69" s="99">
        <v>5.0259531374522908</v>
      </c>
      <c r="L69" s="99">
        <v>4.4887919878745057</v>
      </c>
      <c r="M69" s="99">
        <v>4.812289232993221</v>
      </c>
      <c r="N69" s="99">
        <v>4.6826356811131395</v>
      </c>
      <c r="O69" s="99">
        <v>3.8191269243085157</v>
      </c>
      <c r="P69" s="99">
        <v>3.3533663081939959</v>
      </c>
      <c r="Q69" s="99">
        <v>4.2446648433090441</v>
      </c>
      <c r="R69" s="99">
        <v>4.0165532370304753</v>
      </c>
      <c r="S69" s="99">
        <v>3.673644677316648</v>
      </c>
      <c r="T69" s="99">
        <v>3.8656132408094157</v>
      </c>
      <c r="U69" s="99">
        <v>3.6976491910203961</v>
      </c>
      <c r="V69" s="99">
        <v>3.7719416693753702</v>
      </c>
      <c r="W69" s="99">
        <v>3.9752714172390817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1.4723940483363136</v>
      </c>
      <c r="M70" s="99">
        <v>1.5299156937852909</v>
      </c>
      <c r="N70" s="99">
        <v>1.3916084151508263</v>
      </c>
      <c r="O70" s="99">
        <v>1.1940485579185212</v>
      </c>
      <c r="P70" s="99">
        <v>1.0984355703597117</v>
      </c>
      <c r="Q70" s="99">
        <v>1.2569127946717087</v>
      </c>
      <c r="R70" s="99">
        <v>1.3011142935394742</v>
      </c>
      <c r="S70" s="99">
        <v>1.2994007893687158</v>
      </c>
      <c r="T70" s="99">
        <v>1.2751110515211272</v>
      </c>
      <c r="U70" s="99">
        <v>1.1967342579566511</v>
      </c>
      <c r="V70" s="99">
        <v>1.2475822605153442</v>
      </c>
      <c r="W70" s="99">
        <v>1.3172636986800996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1.4723940483363136</v>
      </c>
      <c r="M71" s="102">
        <v>1.5299156937852909</v>
      </c>
      <c r="N71" s="102">
        <v>1.3916084151508263</v>
      </c>
      <c r="O71" s="102">
        <v>1.1940485579185212</v>
      </c>
      <c r="P71" s="102">
        <v>1.0984355703597117</v>
      </c>
      <c r="Q71" s="102">
        <v>1.2569127946717087</v>
      </c>
      <c r="R71" s="102">
        <v>1.3011142935394742</v>
      </c>
      <c r="S71" s="102">
        <v>1.2994007893687158</v>
      </c>
      <c r="T71" s="102">
        <v>1.2751110515211272</v>
      </c>
      <c r="U71" s="102">
        <v>1.1967342579566511</v>
      </c>
      <c r="V71" s="102">
        <v>1.2475822605153442</v>
      </c>
      <c r="W71" s="102">
        <v>1.3172636986800996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0.45936357243070597</v>
      </c>
      <c r="C77" s="123">
        <v>1.1490405424232386</v>
      </c>
      <c r="D77" s="123">
        <v>0.75290456843050058</v>
      </c>
      <c r="E77" s="123">
        <v>0.80192908143961694</v>
      </c>
      <c r="F77" s="123">
        <v>0.84966269880074485</v>
      </c>
      <c r="G77" s="123">
        <v>1.1171815494728532</v>
      </c>
      <c r="H77" s="123">
        <v>1.2355029104717172</v>
      </c>
      <c r="I77" s="123">
        <v>1.3304607467565481</v>
      </c>
      <c r="J77" s="123">
        <v>1.2796520819535351</v>
      </c>
      <c r="K77" s="123">
        <v>1.4688724608039638</v>
      </c>
      <c r="L77" s="123">
        <v>1.2694684368078286</v>
      </c>
      <c r="M77" s="123">
        <v>1.4049900064780434</v>
      </c>
      <c r="N77" s="123">
        <v>1.3695244630241172</v>
      </c>
      <c r="O77" s="123">
        <v>1.1519166618902372</v>
      </c>
      <c r="P77" s="123">
        <v>1.0847664106842285</v>
      </c>
      <c r="Q77" s="123">
        <v>1.0169951152269106</v>
      </c>
      <c r="R77" s="123">
        <v>0.99303247973681819</v>
      </c>
      <c r="S77" s="123">
        <v>0.88222351177219316</v>
      </c>
      <c r="T77" s="123">
        <v>0.90720686856593469</v>
      </c>
      <c r="U77" s="123">
        <v>0.84525282881980912</v>
      </c>
      <c r="V77" s="123">
        <v>0.83811031597719587</v>
      </c>
      <c r="W77" s="123">
        <v>0.82163125391974456</v>
      </c>
      <c r="DA77" s="130" t="s">
        <v>3154</v>
      </c>
    </row>
    <row r="78" spans="1:105" ht="12" customHeight="1" x14ac:dyDescent="0.25">
      <c r="A78" s="97" t="s">
        <v>192</v>
      </c>
      <c r="B78" s="99">
        <v>0.93768500658077436</v>
      </c>
      <c r="C78" s="99">
        <v>2.2908657596193294</v>
      </c>
      <c r="D78" s="99">
        <v>1.4706133452856018</v>
      </c>
      <c r="E78" s="99">
        <v>1.5622199703262367</v>
      </c>
      <c r="F78" s="99">
        <v>1.6543617076745254</v>
      </c>
      <c r="G78" s="99">
        <v>2.1743654050349548</v>
      </c>
      <c r="H78" s="99">
        <v>2.4035462019350495</v>
      </c>
      <c r="I78" s="99">
        <v>2.5870593284843424</v>
      </c>
      <c r="J78" s="99">
        <v>2.4898778225846785</v>
      </c>
      <c r="K78" s="99">
        <v>2.8608635574586918</v>
      </c>
      <c r="L78" s="99">
        <v>2.4651365284802811</v>
      </c>
      <c r="M78" s="99">
        <v>2.7197668209754085</v>
      </c>
      <c r="N78" s="99">
        <v>2.6451524252262746</v>
      </c>
      <c r="O78" s="99">
        <v>2.322588147823311</v>
      </c>
      <c r="P78" s="99">
        <v>2.3585027932791967</v>
      </c>
      <c r="Q78" s="99">
        <v>2.5045553014882183</v>
      </c>
      <c r="R78" s="99">
        <v>2.6419610272403005</v>
      </c>
      <c r="S78" s="99">
        <v>2.5385610654715527</v>
      </c>
      <c r="T78" s="99">
        <v>2.7013002729793865</v>
      </c>
      <c r="U78" s="99">
        <v>2.6262188152171517</v>
      </c>
      <c r="V78" s="99">
        <v>2.7362838605884683</v>
      </c>
      <c r="W78" s="99">
        <v>2.9023034232315919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0.15879142970910959</v>
      </c>
      <c r="C81" s="118">
        <f t="shared" si="28"/>
        <v>0.1922499760321893</v>
      </c>
      <c r="D81" s="118">
        <f t="shared" si="28"/>
        <v>0.26500566102396267</v>
      </c>
      <c r="E81" s="118">
        <f t="shared" si="28"/>
        <v>0.34877017894666662</v>
      </c>
      <c r="F81" s="118">
        <f t="shared" si="28"/>
        <v>0.37543349252144109</v>
      </c>
      <c r="G81" s="118">
        <f t="shared" si="28"/>
        <v>0.37166461826251102</v>
      </c>
      <c r="H81" s="118">
        <f t="shared" si="28"/>
        <v>0.38395265206255502</v>
      </c>
      <c r="I81" s="118">
        <f t="shared" si="28"/>
        <v>0.34255655009211178</v>
      </c>
      <c r="J81" s="118">
        <f t="shared" si="28"/>
        <v>0.3132285190297468</v>
      </c>
      <c r="K81" s="118">
        <f t="shared" si="28"/>
        <v>0.34329015559367126</v>
      </c>
      <c r="L81" s="118">
        <f t="shared" si="28"/>
        <v>0.29536906307502825</v>
      </c>
      <c r="M81" s="118">
        <f t="shared" si="28"/>
        <v>0.36971970861181408</v>
      </c>
      <c r="N81" s="118">
        <f t="shared" si="28"/>
        <v>0.32505100348944438</v>
      </c>
      <c r="O81" s="118">
        <f t="shared" si="28"/>
        <v>0.31248381503375838</v>
      </c>
      <c r="P81" s="118">
        <f t="shared" si="28"/>
        <v>0.29032058106027114</v>
      </c>
      <c r="Q81" s="118">
        <f t="shared" si="28"/>
        <v>0.3915712716872457</v>
      </c>
      <c r="R81" s="118">
        <f t="shared" ref="R81:V81" si="29">R82+R85+R87+R100</f>
        <v>0.31333520448149954</v>
      </c>
      <c r="S81" s="118">
        <f t="shared" si="29"/>
        <v>0.28052352376871659</v>
      </c>
      <c r="T81" s="118">
        <f t="shared" si="29"/>
        <v>0.25450400782061816</v>
      </c>
      <c r="U81" s="118">
        <f t="shared" si="29"/>
        <v>0.2287241028355369</v>
      </c>
      <c r="V81" s="118">
        <f t="shared" si="29"/>
        <v>0.23534987184586909</v>
      </c>
      <c r="W81" s="118">
        <f t="shared" ref="W81" si="30">W82+W85+W87+W100</f>
        <v>0.24302031718708572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2.8085808731106585E-2</v>
      </c>
      <c r="C87" s="123">
        <v>2.7516280048830652E-2</v>
      </c>
      <c r="D87" s="123">
        <v>2.3344546125118177E-2</v>
      </c>
      <c r="E87" s="123">
        <v>2.2971451465920931E-2</v>
      </c>
      <c r="F87" s="123">
        <v>2.2558296069013304E-2</v>
      </c>
      <c r="G87" s="123">
        <v>2.2606909228832493E-2</v>
      </c>
      <c r="H87" s="123">
        <v>2.2873087031430591E-2</v>
      </c>
      <c r="I87" s="123">
        <v>2.2191028138590824E-2</v>
      </c>
      <c r="J87" s="123">
        <v>2.1834850958304969E-2</v>
      </c>
      <c r="K87" s="123">
        <v>2.172907007998718E-2</v>
      </c>
      <c r="L87" s="123">
        <v>2.1243952803019148E-2</v>
      </c>
      <c r="M87" s="123">
        <v>2.1549725191085702E-2</v>
      </c>
      <c r="N87" s="123">
        <v>1.9383540604317469E-2</v>
      </c>
      <c r="O87" s="123">
        <v>1.7615043669788007E-2</v>
      </c>
      <c r="P87" s="123">
        <v>1.6354554737118582E-2</v>
      </c>
      <c r="Q87" s="123">
        <v>1.3687133182734745E-2</v>
      </c>
      <c r="R87" s="123">
        <v>1.1107883712030586E-2</v>
      </c>
      <c r="S87" s="123">
        <v>1.0077360368086905E-2</v>
      </c>
      <c r="T87" s="123">
        <v>9.2759052159145181E-3</v>
      </c>
      <c r="U87" s="123">
        <v>8.4586133141690417E-3</v>
      </c>
      <c r="V87" s="123">
        <v>8.7092708200719373E-3</v>
      </c>
      <c r="W87" s="123">
        <v>9.0304914545979772E-3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4.2239696880195652</v>
      </c>
      <c r="C92" s="102">
        <v>4.3831881229875425</v>
      </c>
      <c r="D92" s="102">
        <v>4.1682695821354523</v>
      </c>
      <c r="E92" s="102">
        <v>4.2990743518781818</v>
      </c>
      <c r="F92" s="102">
        <v>4.3553497607260336</v>
      </c>
      <c r="G92" s="102">
        <v>4.4598363135130938</v>
      </c>
      <c r="H92" s="102">
        <v>4.581158957255842</v>
      </c>
      <c r="I92" s="102">
        <v>4.6927550527440802</v>
      </c>
      <c r="J92" s="102">
        <v>4.9279963472451334</v>
      </c>
      <c r="K92" s="102">
        <v>5.1789402276206067</v>
      </c>
      <c r="L92" s="102">
        <v>5.3482516370920905</v>
      </c>
      <c r="M92" s="102">
        <v>5.5542357111256377</v>
      </c>
      <c r="N92" s="102">
        <v>5.2554856241155061</v>
      </c>
      <c r="O92" s="102">
        <v>4.945431421097239</v>
      </c>
      <c r="P92" s="102">
        <v>4.9363473097968074</v>
      </c>
      <c r="Q92" s="102">
        <v>4.888719545641357</v>
      </c>
      <c r="R92" s="102">
        <v>4.5130467120079674</v>
      </c>
      <c r="S92" s="102">
        <v>4.5848977708140151</v>
      </c>
      <c r="T92" s="102">
        <v>4.5611345797766871</v>
      </c>
      <c r="U92" s="102">
        <v>4.2695839136820997</v>
      </c>
      <c r="V92" s="102">
        <v>4.4514510196949839</v>
      </c>
      <c r="W92" s="102">
        <v>4.5723944277880646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1.7728872340270336</v>
      </c>
      <c r="M93" s="105">
        <v>1.8141351665212846</v>
      </c>
      <c r="N93" s="105">
        <v>1.6276489491618034</v>
      </c>
      <c r="O93" s="105">
        <v>1.6058740129894102</v>
      </c>
      <c r="P93" s="105">
        <v>1.6797624001010001</v>
      </c>
      <c r="Q93" s="105">
        <v>1.5440471981984909</v>
      </c>
      <c r="R93" s="105">
        <v>1.5357714994693323</v>
      </c>
      <c r="S93" s="105">
        <v>1.4016878351264588</v>
      </c>
      <c r="T93" s="105">
        <v>4.9818828946830832E-2</v>
      </c>
      <c r="U93" s="105">
        <v>4.817343960401322E-2</v>
      </c>
      <c r="V93" s="105">
        <v>3.8990010347382247E-2</v>
      </c>
      <c r="W93" s="105">
        <v>4.1361989662765337E-2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1.7728872340270336</v>
      </c>
      <c r="M94" s="99">
        <v>1.8141351665212846</v>
      </c>
      <c r="N94" s="99">
        <v>1.6276489491618034</v>
      </c>
      <c r="O94" s="99">
        <v>1.6058740129894102</v>
      </c>
      <c r="P94" s="99">
        <v>1.6797624001010001</v>
      </c>
      <c r="Q94" s="99">
        <v>1.5440471981984909</v>
      </c>
      <c r="R94" s="99">
        <v>1.5357714994693323</v>
      </c>
      <c r="S94" s="99">
        <v>1.4016878351264588</v>
      </c>
      <c r="T94" s="99">
        <v>4.9818828946830832E-2</v>
      </c>
      <c r="U94" s="99">
        <v>4.817343960401322E-2</v>
      </c>
      <c r="V94" s="99">
        <v>3.8990010347382247E-2</v>
      </c>
      <c r="W94" s="99">
        <v>4.1361989662765337E-2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0.13070562097800301</v>
      </c>
      <c r="C100" s="123">
        <v>0.16473369598335866</v>
      </c>
      <c r="D100" s="123">
        <v>0.24166111489884451</v>
      </c>
      <c r="E100" s="123">
        <v>0.32579872748074568</v>
      </c>
      <c r="F100" s="123">
        <v>0.35287519645242776</v>
      </c>
      <c r="G100" s="123">
        <v>0.3490577090336785</v>
      </c>
      <c r="H100" s="123">
        <v>0.36107956503112443</v>
      </c>
      <c r="I100" s="123">
        <v>0.32036552195352097</v>
      </c>
      <c r="J100" s="123">
        <v>0.29139366807144185</v>
      </c>
      <c r="K100" s="123">
        <v>0.32156108551368406</v>
      </c>
      <c r="L100" s="123">
        <v>0.27412511027200909</v>
      </c>
      <c r="M100" s="123">
        <v>0.34816998342072836</v>
      </c>
      <c r="N100" s="123">
        <v>0.30566746288512692</v>
      </c>
      <c r="O100" s="123">
        <v>0.29486877136397038</v>
      </c>
      <c r="P100" s="123">
        <v>0.27396602632315253</v>
      </c>
      <c r="Q100" s="123">
        <v>0.37788413850451097</v>
      </c>
      <c r="R100" s="123">
        <v>0.30222732076946895</v>
      </c>
      <c r="S100" s="123">
        <v>0.27044616340062966</v>
      </c>
      <c r="T100" s="123">
        <v>0.24522810260470365</v>
      </c>
      <c r="U100" s="123">
        <v>0.22026548952136787</v>
      </c>
      <c r="V100" s="123">
        <v>0.22664060102579714</v>
      </c>
      <c r="W100" s="123">
        <v>0.23398982573248775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2.268331927762465</v>
      </c>
      <c r="C102" s="99">
        <v>2.4247133893381436</v>
      </c>
      <c r="D102" s="99">
        <v>2.3320496454809607</v>
      </c>
      <c r="E102" s="99">
        <v>2.6895217583878939</v>
      </c>
      <c r="F102" s="99">
        <v>2.7790267599208383</v>
      </c>
      <c r="G102" s="99">
        <v>2.7406109011880919</v>
      </c>
      <c r="H102" s="99">
        <v>2.9021784192699176</v>
      </c>
      <c r="I102" s="99">
        <v>2.7479548576300044</v>
      </c>
      <c r="J102" s="99">
        <v>2.553736161974022</v>
      </c>
      <c r="K102" s="99">
        <v>2.8585241830161454</v>
      </c>
      <c r="L102" s="99">
        <v>2.4971602901284706</v>
      </c>
      <c r="M102" s="99">
        <v>3.1281022296219239</v>
      </c>
      <c r="N102" s="99">
        <v>2.8169003503915651</v>
      </c>
      <c r="O102" s="99">
        <v>2.6654178441054781</v>
      </c>
      <c r="P102" s="99">
        <v>2.4592788316613743</v>
      </c>
      <c r="Q102" s="99">
        <v>3.5209584558838198</v>
      </c>
      <c r="R102" s="99">
        <v>2.9459231472703604</v>
      </c>
      <c r="S102" s="99">
        <v>2.8815068786971185</v>
      </c>
      <c r="T102" s="99">
        <v>2.9238704348162892</v>
      </c>
      <c r="U102" s="99">
        <v>2.8080639404816252</v>
      </c>
      <c r="V102" s="99">
        <v>3.0527996273484774</v>
      </c>
      <c r="W102" s="99">
        <v>3.1795408733516948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0.15167250407228158</v>
      </c>
      <c r="C124" s="118">
        <f t="shared" si="42"/>
        <v>0.18280942133262187</v>
      </c>
      <c r="D124" s="118">
        <f t="shared" si="42"/>
        <v>0.19701329783731075</v>
      </c>
      <c r="E124" s="118">
        <f t="shared" si="42"/>
        <v>0.27970795512563729</v>
      </c>
      <c r="F124" s="118">
        <f t="shared" si="42"/>
        <v>0.32245280523076175</v>
      </c>
      <c r="G124" s="118">
        <f t="shared" si="42"/>
        <v>0.33122192809330669</v>
      </c>
      <c r="H124" s="118">
        <f t="shared" si="42"/>
        <v>0.362001551838527</v>
      </c>
      <c r="I124" s="118">
        <f t="shared" si="42"/>
        <v>0.34091333485832909</v>
      </c>
      <c r="J124" s="118">
        <f t="shared" si="42"/>
        <v>0.31366732982001405</v>
      </c>
      <c r="K124" s="118">
        <f t="shared" si="42"/>
        <v>0.35389820185713877</v>
      </c>
      <c r="L124" s="118">
        <f t="shared" si="42"/>
        <v>0.30719522646837366</v>
      </c>
      <c r="M124" s="118">
        <f t="shared" si="42"/>
        <v>0.39049565190600977</v>
      </c>
      <c r="N124" s="118">
        <f t="shared" si="42"/>
        <v>0.34772076153042208</v>
      </c>
      <c r="O124" s="118">
        <f t="shared" si="42"/>
        <v>0.34506134544520989</v>
      </c>
      <c r="P124" s="118">
        <f t="shared" si="42"/>
        <v>0.32229826253092164</v>
      </c>
      <c r="Q124" s="118">
        <f t="shared" si="42"/>
        <v>0.45130139536305552</v>
      </c>
      <c r="R124" s="118">
        <f t="shared" ref="R124:V124" si="43">R125+R128+R130+R139</f>
        <v>0.36679450356035004</v>
      </c>
      <c r="S124" s="118">
        <f t="shared" si="43"/>
        <v>0.32885221286943256</v>
      </c>
      <c r="T124" s="118">
        <f t="shared" si="43"/>
        <v>0.30402596748559957</v>
      </c>
      <c r="U124" s="118">
        <f t="shared" si="43"/>
        <v>0.27037071569804161</v>
      </c>
      <c r="V124" s="118">
        <f t="shared" si="43"/>
        <v>0.27645756822438988</v>
      </c>
      <c r="W124" s="118">
        <f t="shared" ref="W124" si="44">W125+W128+W130+W139</f>
        <v>0.28621447646388226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0.15167250407228158</v>
      </c>
      <c r="C139" s="123">
        <v>0.18280942133262187</v>
      </c>
      <c r="D139" s="123">
        <v>0.19701329783731075</v>
      </c>
      <c r="E139" s="123">
        <v>0.27970795512563729</v>
      </c>
      <c r="F139" s="123">
        <v>0.32245280523076175</v>
      </c>
      <c r="G139" s="123">
        <v>0.33122192809330669</v>
      </c>
      <c r="H139" s="123">
        <v>0.362001551838527</v>
      </c>
      <c r="I139" s="123">
        <v>0.34091333485832909</v>
      </c>
      <c r="J139" s="123">
        <v>0.31366732982001405</v>
      </c>
      <c r="K139" s="123">
        <v>0.35389820185713877</v>
      </c>
      <c r="L139" s="123">
        <v>0.30719522646837366</v>
      </c>
      <c r="M139" s="123">
        <v>0.39049565190600977</v>
      </c>
      <c r="N139" s="123">
        <v>0.34772076153042208</v>
      </c>
      <c r="O139" s="123">
        <v>0.34506134544520989</v>
      </c>
      <c r="P139" s="123">
        <v>0.32229826253092164</v>
      </c>
      <c r="Q139" s="123">
        <v>0.45130139536305552</v>
      </c>
      <c r="R139" s="123">
        <v>0.36679450356035004</v>
      </c>
      <c r="S139" s="123">
        <v>0.32885221286943256</v>
      </c>
      <c r="T139" s="123">
        <v>0.30402596748559957</v>
      </c>
      <c r="U139" s="123">
        <v>0.27037071569804161</v>
      </c>
      <c r="V139" s="123">
        <v>0.27645756822438988</v>
      </c>
      <c r="W139" s="123">
        <v>0.28621447646388226</v>
      </c>
      <c r="DA139" s="130" t="s">
        <v>3213</v>
      </c>
    </row>
    <row r="140" spans="1:105" ht="12" customHeight="1" x14ac:dyDescent="0.25">
      <c r="A140" s="97" t="s">
        <v>50</v>
      </c>
      <c r="B140" s="99">
        <v>2.2683319277624645</v>
      </c>
      <c r="C140" s="99">
        <v>2.4272305531194593</v>
      </c>
      <c r="D140" s="99">
        <v>2.3418132205955597</v>
      </c>
      <c r="E140" s="99">
        <v>2.6971865562811335</v>
      </c>
      <c r="F140" s="99">
        <v>2.7839743318818209</v>
      </c>
      <c r="G140" s="99">
        <v>2.7424632334739054</v>
      </c>
      <c r="H140" s="99">
        <v>2.9014930229358726</v>
      </c>
      <c r="I140" s="99">
        <v>2.7469786154803062</v>
      </c>
      <c r="J140" s="99">
        <v>2.5539136972569074</v>
      </c>
      <c r="K140" s="99">
        <v>2.8595250419327773</v>
      </c>
      <c r="L140" s="99">
        <v>2.4999869664021834</v>
      </c>
      <c r="M140" s="99">
        <v>3.1303658272477324</v>
      </c>
      <c r="N140" s="99">
        <v>2.8176404815945908</v>
      </c>
      <c r="O140" s="99">
        <v>2.6649476434411881</v>
      </c>
      <c r="P140" s="99">
        <v>2.459004238390349</v>
      </c>
      <c r="Q140" s="99">
        <v>3.5208274884240298</v>
      </c>
      <c r="R140" s="99">
        <v>2.9457995701670696</v>
      </c>
      <c r="S140" s="99">
        <v>2.8811471408163367</v>
      </c>
      <c r="T140" s="99">
        <v>2.9249903480598118</v>
      </c>
      <c r="U140" s="99">
        <v>2.80889631627951</v>
      </c>
      <c r="V140" s="99">
        <v>3.0548668961841265</v>
      </c>
      <c r="W140" s="99">
        <v>3.1769387032051783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0.18230018778485577</v>
      </c>
      <c r="C161" s="118">
        <f t="shared" si="54"/>
        <v>0.20898327386583906</v>
      </c>
      <c r="D161" s="118">
        <f t="shared" si="54"/>
        <v>0.24070538143963227</v>
      </c>
      <c r="E161" s="118">
        <f t="shared" si="54"/>
        <v>0.3002724157876322</v>
      </c>
      <c r="F161" s="118">
        <f t="shared" si="54"/>
        <v>0.33810410848213129</v>
      </c>
      <c r="G161" s="118">
        <f t="shared" si="54"/>
        <v>0.35225754233021661</v>
      </c>
      <c r="H161" s="118">
        <f t="shared" si="54"/>
        <v>0.38114904470849376</v>
      </c>
      <c r="I161" s="118">
        <f t="shared" si="54"/>
        <v>0.3511339005296405</v>
      </c>
      <c r="J161" s="118">
        <f t="shared" si="54"/>
        <v>0.33122532234344465</v>
      </c>
      <c r="K161" s="118">
        <f t="shared" si="54"/>
        <v>0.37680722762153201</v>
      </c>
      <c r="L161" s="118">
        <f t="shared" si="54"/>
        <v>0.33503390818381262</v>
      </c>
      <c r="M161" s="118">
        <f t="shared" si="54"/>
        <v>0.4305052616762447</v>
      </c>
      <c r="N161" s="118">
        <f t="shared" si="54"/>
        <v>0.38776997699554278</v>
      </c>
      <c r="O161" s="118">
        <f t="shared" si="54"/>
        <v>0.37619426886287249</v>
      </c>
      <c r="P161" s="118">
        <f t="shared" si="54"/>
        <v>0.35116208179463687</v>
      </c>
      <c r="Q161" s="118">
        <f t="shared" si="54"/>
        <v>0.48682398871679489</v>
      </c>
      <c r="R161" s="118">
        <f t="shared" ref="R161:V161" si="55">R162+R164+R166+R175</f>
        <v>0.38999302792459067</v>
      </c>
      <c r="S161" s="118">
        <f t="shared" si="55"/>
        <v>0.34325430968768772</v>
      </c>
      <c r="T161" s="118">
        <f t="shared" si="55"/>
        <v>0.30728827074762827</v>
      </c>
      <c r="U161" s="118">
        <f t="shared" si="55"/>
        <v>0.27180995896965199</v>
      </c>
      <c r="V161" s="118">
        <f t="shared" si="55"/>
        <v>0.27934939562109978</v>
      </c>
      <c r="W161" s="118">
        <f t="shared" ref="W161" si="56">W162+W164+W166+W175</f>
        <v>0.29108329059553245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3.0626000240812235E-2</v>
      </c>
      <c r="C166" s="123">
        <v>3.0960898272286951E-2</v>
      </c>
      <c r="D166" s="123">
        <v>2.8136027897458348E-2</v>
      </c>
      <c r="E166" s="123">
        <v>2.8394970512795496E-2</v>
      </c>
      <c r="F166" s="123">
        <v>2.7927456517851425E-2</v>
      </c>
      <c r="G166" s="123">
        <v>2.7528155621827134E-2</v>
      </c>
      <c r="H166" s="123">
        <v>2.6968351579454323E-2</v>
      </c>
      <c r="I166" s="123">
        <v>2.5580718983565096E-2</v>
      </c>
      <c r="J166" s="123">
        <v>2.454734190639013E-2</v>
      </c>
      <c r="K166" s="123">
        <v>2.439572317225808E-2</v>
      </c>
      <c r="L166" s="123">
        <v>2.410423641116095E-2</v>
      </c>
      <c r="M166" s="123">
        <v>2.4496843786548757E-2</v>
      </c>
      <c r="N166" s="123">
        <v>2.1994868171408229E-2</v>
      </c>
      <c r="O166" s="123">
        <v>1.960283114436704E-2</v>
      </c>
      <c r="P166" s="123">
        <v>1.8804496129906954E-2</v>
      </c>
      <c r="Q166" s="123">
        <v>1.7092369135848589E-2</v>
      </c>
      <c r="R166" s="123">
        <v>1.3607229507351333E-2</v>
      </c>
      <c r="S166" s="123">
        <v>1.2026467795687798E-2</v>
      </c>
      <c r="T166" s="123">
        <v>1.0612828553600297E-2</v>
      </c>
      <c r="U166" s="123">
        <v>9.5724254638167878E-3</v>
      </c>
      <c r="V166" s="123">
        <v>9.6501407413971951E-3</v>
      </c>
      <c r="W166" s="123">
        <v>1.0010457727945499E-2</v>
      </c>
      <c r="DA166" s="130" t="s">
        <v>3238</v>
      </c>
    </row>
    <row r="167" spans="1:105" ht="12" customHeight="1" x14ac:dyDescent="0.25">
      <c r="A167" s="97" t="s">
        <v>124</v>
      </c>
      <c r="B167" s="99">
        <v>4.2239696880195652</v>
      </c>
      <c r="C167" s="99">
        <v>4.3948779140241987</v>
      </c>
      <c r="D167" s="99">
        <v>4.1931098327695082</v>
      </c>
      <c r="E167" s="99">
        <v>4.3452857586538798</v>
      </c>
      <c r="F167" s="99">
        <v>4.4155679213370771</v>
      </c>
      <c r="G167" s="99">
        <v>4.5041354516319672</v>
      </c>
      <c r="H167" s="99">
        <v>4.5939832923976311</v>
      </c>
      <c r="I167" s="99">
        <v>4.6898275229167528</v>
      </c>
      <c r="J167" s="99">
        <v>4.9204496422822608</v>
      </c>
      <c r="K167" s="99">
        <v>5.1690577711046064</v>
      </c>
      <c r="L167" s="99">
        <v>5.3445431987142298</v>
      </c>
      <c r="M167" s="99">
        <v>5.5571620225957874</v>
      </c>
      <c r="N167" s="99">
        <v>5.2852819181284705</v>
      </c>
      <c r="O167" s="99">
        <v>4.9770782795800903</v>
      </c>
      <c r="P167" s="99">
        <v>5.0021559240635236</v>
      </c>
      <c r="Q167" s="99">
        <v>4.9776166669837778</v>
      </c>
      <c r="R167" s="99">
        <v>4.5853479499119389</v>
      </c>
      <c r="S167" s="99">
        <v>4.6483593188403631</v>
      </c>
      <c r="T167" s="99">
        <v>4.6198683883542495</v>
      </c>
      <c r="U167" s="99">
        <v>4.2907486270623609</v>
      </c>
      <c r="V167" s="99">
        <v>4.4847859644117349</v>
      </c>
      <c r="W167" s="99">
        <v>4.5938567032049793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1.801698748909605</v>
      </c>
      <c r="M168" s="99">
        <v>1.8448435775130871</v>
      </c>
      <c r="N168" s="99">
        <v>1.6678578729567395</v>
      </c>
      <c r="O168" s="99">
        <v>1.6665492841273679</v>
      </c>
      <c r="P168" s="99">
        <v>1.7432294207072716</v>
      </c>
      <c r="Q168" s="99">
        <v>1.6023864462607331</v>
      </c>
      <c r="R168" s="99">
        <v>1.5937980640581597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1.801698748909605</v>
      </c>
      <c r="M169" s="102">
        <v>1.8448435775130871</v>
      </c>
      <c r="N169" s="102">
        <v>1.6678578729567395</v>
      </c>
      <c r="O169" s="102">
        <v>1.6665492841273679</v>
      </c>
      <c r="P169" s="102">
        <v>1.7432294207072716</v>
      </c>
      <c r="Q169" s="102">
        <v>1.6023864462607331</v>
      </c>
      <c r="R169" s="102">
        <v>1.5937980640581597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0.15167418754404352</v>
      </c>
      <c r="C175" s="123">
        <v>0.17802237559355211</v>
      </c>
      <c r="D175" s="123">
        <v>0.21256935354217393</v>
      </c>
      <c r="E175" s="123">
        <v>0.2718774452748367</v>
      </c>
      <c r="F175" s="123">
        <v>0.31017665196427985</v>
      </c>
      <c r="G175" s="123">
        <v>0.32472938670838947</v>
      </c>
      <c r="H175" s="123">
        <v>0.35418069312903944</v>
      </c>
      <c r="I175" s="123">
        <v>0.32555318154607538</v>
      </c>
      <c r="J175" s="123">
        <v>0.30667798043705452</v>
      </c>
      <c r="K175" s="123">
        <v>0.35241150444927394</v>
      </c>
      <c r="L175" s="123">
        <v>0.31092967177265168</v>
      </c>
      <c r="M175" s="123">
        <v>0.40600841788969594</v>
      </c>
      <c r="N175" s="123">
        <v>0.36577510882413455</v>
      </c>
      <c r="O175" s="123">
        <v>0.35659143771850543</v>
      </c>
      <c r="P175" s="123">
        <v>0.33235758566472989</v>
      </c>
      <c r="Q175" s="123">
        <v>0.46973161958094628</v>
      </c>
      <c r="R175" s="123">
        <v>0.37638579841723935</v>
      </c>
      <c r="S175" s="123">
        <v>0.33122784189199994</v>
      </c>
      <c r="T175" s="123">
        <v>0.29667544219402797</v>
      </c>
      <c r="U175" s="123">
        <v>0.26223753350583517</v>
      </c>
      <c r="V175" s="123">
        <v>0.26969925487970259</v>
      </c>
      <c r="W175" s="123">
        <v>0.28107283286758694</v>
      </c>
      <c r="DA175" s="130" t="s">
        <v>3247</v>
      </c>
    </row>
    <row r="176" spans="1:105" ht="12" customHeight="1" x14ac:dyDescent="0.25">
      <c r="A176" s="97" t="s">
        <v>50</v>
      </c>
      <c r="B176" s="99">
        <v>2.2683319277624641</v>
      </c>
      <c r="C176" s="99">
        <v>2.428678118100013</v>
      </c>
      <c r="D176" s="99">
        <v>2.3398732166443383</v>
      </c>
      <c r="E176" s="99">
        <v>2.6999619790135565</v>
      </c>
      <c r="F176" s="99">
        <v>2.7886255124097938</v>
      </c>
      <c r="G176" s="99">
        <v>2.7455803476171567</v>
      </c>
      <c r="H176" s="99">
        <v>2.9021460097469682</v>
      </c>
      <c r="I176" s="99">
        <v>2.7460355256026263</v>
      </c>
      <c r="J176" s="99">
        <v>2.5508328136363989</v>
      </c>
      <c r="K176" s="99">
        <v>2.8553923646011059</v>
      </c>
      <c r="L176" s="99">
        <v>2.4961395162951887</v>
      </c>
      <c r="M176" s="99">
        <v>3.1282869290139885</v>
      </c>
      <c r="N176" s="99">
        <v>2.8177802186538896</v>
      </c>
      <c r="O176" s="99">
        <v>2.6660922365263584</v>
      </c>
      <c r="P176" s="99">
        <v>2.4599908437606262</v>
      </c>
      <c r="Q176" s="99">
        <v>3.5218566333740622</v>
      </c>
      <c r="R176" s="99">
        <v>2.9458446513218455</v>
      </c>
      <c r="S176" s="99">
        <v>2.8806090132307851</v>
      </c>
      <c r="T176" s="99">
        <v>2.9227823879130019</v>
      </c>
      <c r="U176" s="99">
        <v>2.8051728692523659</v>
      </c>
      <c r="V176" s="99">
        <v>3.0519816139411993</v>
      </c>
      <c r="W176" s="99">
        <v>3.1768297709447921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4.8416887678129257</v>
      </c>
      <c r="D3" s="117">
        <f t="shared" si="0"/>
        <v>9.773653098903285</v>
      </c>
      <c r="E3" s="117">
        <f t="shared" si="0"/>
        <v>12.417562865185442</v>
      </c>
      <c r="F3" s="117">
        <f t="shared" si="0"/>
        <v>8.1419845359752028</v>
      </c>
      <c r="G3" s="117">
        <f t="shared" si="0"/>
        <v>6.9661437543402531</v>
      </c>
      <c r="H3" s="117">
        <f t="shared" si="0"/>
        <v>2.8296619634911342</v>
      </c>
      <c r="I3" s="117">
        <f t="shared" si="0"/>
        <v>0.48966175136195494</v>
      </c>
      <c r="J3" s="117">
        <f t="shared" si="0"/>
        <v>0.13462661953421642</v>
      </c>
      <c r="K3" s="117">
        <f t="shared" si="0"/>
        <v>1.6991383264960231</v>
      </c>
      <c r="L3" s="117">
        <f t="shared" si="0"/>
        <v>7.1104640965278589</v>
      </c>
      <c r="M3" s="117">
        <f t="shared" si="0"/>
        <v>10.440016173868113</v>
      </c>
      <c r="N3" s="117">
        <f t="shared" si="0"/>
        <v>14.3322368323305</v>
      </c>
      <c r="O3" s="117">
        <f t="shared" si="0"/>
        <v>6.1412629343614098</v>
      </c>
      <c r="P3" s="117">
        <f t="shared" si="0"/>
        <v>0</v>
      </c>
      <c r="Q3" s="117">
        <f t="shared" si="0"/>
        <v>2.448017046231485</v>
      </c>
      <c r="R3" s="117">
        <f t="shared" ref="R3:V3" si="1">R4+R7+R9+R19</f>
        <v>5.6293401733283526</v>
      </c>
      <c r="S3" s="117">
        <f t="shared" si="1"/>
        <v>4.3118901479393861</v>
      </c>
      <c r="T3" s="117">
        <f t="shared" si="1"/>
        <v>0</v>
      </c>
      <c r="U3" s="117">
        <f t="shared" si="1"/>
        <v>0.43277519193287928</v>
      </c>
      <c r="V3" s="117">
        <f t="shared" si="1"/>
        <v>2.7676274416341515</v>
      </c>
      <c r="W3" s="117">
        <f t="shared" ref="W3" si="2">W4+W7+W9+W19</f>
        <v>3.0076306488194984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3.0698694620558169</v>
      </c>
      <c r="D4" s="122">
        <f t="shared" si="3"/>
        <v>7.2492660962425388</v>
      </c>
      <c r="E4" s="122">
        <f t="shared" si="3"/>
        <v>9.568922888946938</v>
      </c>
      <c r="F4" s="122">
        <f t="shared" si="3"/>
        <v>5.8333405810817354</v>
      </c>
      <c r="G4" s="122">
        <f t="shared" si="3"/>
        <v>4.7944690808979944</v>
      </c>
      <c r="H4" s="122">
        <f t="shared" si="3"/>
        <v>1.9973639716265812</v>
      </c>
      <c r="I4" s="122">
        <f t="shared" si="3"/>
        <v>0.3366879358948674</v>
      </c>
      <c r="J4" s="122">
        <f t="shared" si="3"/>
        <v>8.9118673326560593E-2</v>
      </c>
      <c r="K4" s="122">
        <f t="shared" si="3"/>
        <v>1.0016339643022696</v>
      </c>
      <c r="L4" s="122">
        <f t="shared" si="3"/>
        <v>4.7542582561145146</v>
      </c>
      <c r="M4" s="122">
        <f t="shared" si="3"/>
        <v>7.2152509310126565</v>
      </c>
      <c r="N4" s="122">
        <f t="shared" si="3"/>
        <v>10.118796226196853</v>
      </c>
      <c r="O4" s="122">
        <f t="shared" si="3"/>
        <v>4.2455862543368807</v>
      </c>
      <c r="P4" s="122">
        <f t="shared" si="3"/>
        <v>0</v>
      </c>
      <c r="Q4" s="122">
        <f t="shared" si="3"/>
        <v>1.5394598727355795</v>
      </c>
      <c r="R4" s="122">
        <f t="shared" ref="R4:V4" si="4">SUM(R5:R6)</f>
        <v>3.6405020539062662</v>
      </c>
      <c r="S4" s="122">
        <f t="shared" si="4"/>
        <v>2.796213385093099</v>
      </c>
      <c r="T4" s="122">
        <f t="shared" si="4"/>
        <v>0</v>
      </c>
      <c r="U4" s="122">
        <f t="shared" si="4"/>
        <v>0.24468797289733321</v>
      </c>
      <c r="V4" s="122">
        <f t="shared" si="4"/>
        <v>1.4866504301881982</v>
      </c>
      <c r="W4" s="122">
        <f t="shared" ref="W4" si="5">SUM(W5:W6)</f>
        <v>1.7517837260933746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3.0542744251581468</v>
      </c>
      <c r="D5" s="98">
        <v>7.2123612525223102</v>
      </c>
      <c r="E5" s="98">
        <v>9.5204631707659377</v>
      </c>
      <c r="F5" s="98">
        <v>5.8039319741554118</v>
      </c>
      <c r="G5" s="98">
        <v>4.7705256164980989</v>
      </c>
      <c r="H5" s="98">
        <v>1.9873940272564539</v>
      </c>
      <c r="I5" s="98">
        <v>0.33502501066025525</v>
      </c>
      <c r="J5" s="98">
        <v>8.8676353626268925E-2</v>
      </c>
      <c r="K5" s="98">
        <v>0.99667373727172348</v>
      </c>
      <c r="L5" s="98">
        <v>4.7305328339292982</v>
      </c>
      <c r="M5" s="98">
        <v>7.1790339486163379</v>
      </c>
      <c r="N5" s="98">
        <v>10.068995476634411</v>
      </c>
      <c r="O5" s="98">
        <v>4.2244615355878823</v>
      </c>
      <c r="P5" s="98">
        <v>0</v>
      </c>
      <c r="Q5" s="98">
        <v>1.5317537839688455</v>
      </c>
      <c r="R5" s="98">
        <v>3.6219963151841696</v>
      </c>
      <c r="S5" s="98">
        <v>2.7815802299985362</v>
      </c>
      <c r="T5" s="98">
        <v>0</v>
      </c>
      <c r="U5" s="98">
        <v>0.24335068350617994</v>
      </c>
      <c r="V5" s="98">
        <v>1.4783302206092988</v>
      </c>
      <c r="W5" s="98">
        <v>1.7418115289853862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1.5595036897669865E-2</v>
      </c>
      <c r="D6" s="98">
        <v>3.6904843720228779E-2</v>
      </c>
      <c r="E6" s="98">
        <v>4.8459718181000637E-2</v>
      </c>
      <c r="F6" s="98">
        <v>2.9408606926323813E-2</v>
      </c>
      <c r="G6" s="98">
        <v>2.3943464399895392E-2</v>
      </c>
      <c r="H6" s="98">
        <v>9.9699443701273399E-3</v>
      </c>
      <c r="I6" s="98">
        <v>1.6629252346121444E-3</v>
      </c>
      <c r="J6" s="98">
        <v>4.4231970029167013E-4</v>
      </c>
      <c r="K6" s="98">
        <v>4.9602270305461986E-3</v>
      </c>
      <c r="L6" s="98">
        <v>2.3725422185216734E-2</v>
      </c>
      <c r="M6" s="98">
        <v>3.6216982396318667E-2</v>
      </c>
      <c r="N6" s="98">
        <v>4.9800749562441682E-2</v>
      </c>
      <c r="O6" s="98">
        <v>2.1124718748998898E-2</v>
      </c>
      <c r="P6" s="98">
        <v>0</v>
      </c>
      <c r="Q6" s="98">
        <v>7.7060887667339626E-3</v>
      </c>
      <c r="R6" s="98">
        <v>1.8505738722096585E-2</v>
      </c>
      <c r="S6" s="98">
        <v>1.4633155094562665E-2</v>
      </c>
      <c r="T6" s="98">
        <v>0</v>
      </c>
      <c r="U6" s="98">
        <v>1.3372893911532612E-3</v>
      </c>
      <c r="V6" s="98">
        <v>8.3202095788994079E-3</v>
      </c>
      <c r="W6" s="98">
        <v>9.9721971079885334E-3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3.0945011597680337E-2</v>
      </c>
      <c r="D7" s="122">
        <f t="shared" si="6"/>
        <v>3.3946074838106251E-2</v>
      </c>
      <c r="E7" s="122">
        <f t="shared" si="6"/>
        <v>4.2628081979839569E-2</v>
      </c>
      <c r="F7" s="122">
        <f t="shared" si="6"/>
        <v>2.2213139640772154E-2</v>
      </c>
      <c r="G7" s="122">
        <f t="shared" si="6"/>
        <v>2.0597502288799231E-2</v>
      </c>
      <c r="H7" s="122">
        <f t="shared" si="6"/>
        <v>8.1564316216444274E-3</v>
      </c>
      <c r="I7" s="122">
        <f t="shared" si="6"/>
        <v>2.0625503263382878E-3</v>
      </c>
      <c r="J7" s="122">
        <f t="shared" si="6"/>
        <v>7.018935019036793E-4</v>
      </c>
      <c r="K7" s="122">
        <f t="shared" si="6"/>
        <v>1.4216129781664802E-2</v>
      </c>
      <c r="L7" s="122">
        <f t="shared" si="6"/>
        <v>5.0117579221505955E-2</v>
      </c>
      <c r="M7" s="122">
        <f t="shared" si="6"/>
        <v>4.0913782689638696E-2</v>
      </c>
      <c r="N7" s="122">
        <f t="shared" si="6"/>
        <v>0.1611377530881882</v>
      </c>
      <c r="O7" s="122">
        <f t="shared" si="6"/>
        <v>2.4564407426506955E-2</v>
      </c>
      <c r="P7" s="122">
        <f t="shared" si="6"/>
        <v>0</v>
      </c>
      <c r="Q7" s="122">
        <f t="shared" si="6"/>
        <v>8.947177344060914E-3</v>
      </c>
      <c r="R7" s="122">
        <f t="shared" si="6"/>
        <v>7.0898587232106708E-2</v>
      </c>
      <c r="S7" s="122">
        <f t="shared" si="6"/>
        <v>4.4807080643700828E-2</v>
      </c>
      <c r="T7" s="122">
        <f t="shared" si="6"/>
        <v>0</v>
      </c>
      <c r="U7" s="122">
        <f t="shared" si="6"/>
        <v>3.9840694468993871E-3</v>
      </c>
      <c r="V7" s="122">
        <f t="shared" si="6"/>
        <v>2.0243802000208384E-2</v>
      </c>
      <c r="W7" s="122">
        <f t="shared" si="6"/>
        <v>1.5264061243593552E-2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3.0945011597680337E-2</v>
      </c>
      <c r="D8" s="98">
        <v>3.3946074838106251E-2</v>
      </c>
      <c r="E8" s="98">
        <v>4.2628081979839569E-2</v>
      </c>
      <c r="F8" s="98">
        <v>2.2213139640772154E-2</v>
      </c>
      <c r="G8" s="98">
        <v>2.0597502288799231E-2</v>
      </c>
      <c r="H8" s="98">
        <v>8.1564316216444274E-3</v>
      </c>
      <c r="I8" s="98">
        <v>2.0625503263382878E-3</v>
      </c>
      <c r="J8" s="98">
        <v>7.018935019036793E-4</v>
      </c>
      <c r="K8" s="98">
        <v>1.4216129781664802E-2</v>
      </c>
      <c r="L8" s="98">
        <v>5.0117579221505955E-2</v>
      </c>
      <c r="M8" s="98">
        <v>4.0913782689638696E-2</v>
      </c>
      <c r="N8" s="98">
        <v>0.1611377530881882</v>
      </c>
      <c r="O8" s="98">
        <v>2.4564407426506955E-2</v>
      </c>
      <c r="P8" s="98">
        <v>0</v>
      </c>
      <c r="Q8" s="98">
        <v>8.947177344060914E-3</v>
      </c>
      <c r="R8" s="98">
        <v>7.0898587232106708E-2</v>
      </c>
      <c r="S8" s="98">
        <v>4.4807080643700828E-2</v>
      </c>
      <c r="T8" s="98">
        <v>0</v>
      </c>
      <c r="U8" s="98">
        <v>3.9840694468993871E-3</v>
      </c>
      <c r="V8" s="98">
        <v>2.0243802000208384E-2</v>
      </c>
      <c r="W8" s="98">
        <v>1.5264061243593552E-2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1.1154803164637024</v>
      </c>
      <c r="D9" s="122">
        <v>1.6210074862773627</v>
      </c>
      <c r="E9" s="122">
        <v>1.7929927759881952</v>
      </c>
      <c r="F9" s="122">
        <v>1.443216614928903</v>
      </c>
      <c r="G9" s="122">
        <v>1.3921943571763447</v>
      </c>
      <c r="H9" s="122">
        <v>0.53325558319551336</v>
      </c>
      <c r="I9" s="122">
        <v>9.6701079520850955E-2</v>
      </c>
      <c r="J9" s="122">
        <v>2.8711767374328758E-2</v>
      </c>
      <c r="K9" s="122">
        <v>0.45174830455386422</v>
      </c>
      <c r="L9" s="122">
        <v>1.4683479973985376</v>
      </c>
      <c r="M9" s="122">
        <v>2.0796717406038363</v>
      </c>
      <c r="N9" s="122">
        <v>2.6353809625748017</v>
      </c>
      <c r="O9" s="122">
        <v>1.2237189762871346</v>
      </c>
      <c r="P9" s="122">
        <v>0</v>
      </c>
      <c r="Q9" s="122">
        <v>0.56329547297935489</v>
      </c>
      <c r="R9" s="122">
        <v>1.2081572669461522</v>
      </c>
      <c r="S9" s="122">
        <v>0.93520383859587641</v>
      </c>
      <c r="T9" s="122">
        <v>0</v>
      </c>
      <c r="U9" s="122">
        <v>0.11737027038033301</v>
      </c>
      <c r="V9" s="122">
        <v>0.80341335890273835</v>
      </c>
      <c r="W9" s="122">
        <v>0.78133207246907255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2.7238365509061873E-3</v>
      </c>
      <c r="D10" s="98">
        <v>1.6691333435035264E-2</v>
      </c>
      <c r="E10" s="98">
        <v>1.3908162322590911E-2</v>
      </c>
      <c r="F10" s="98">
        <v>6.3892194163769232E-3</v>
      </c>
      <c r="G10" s="98">
        <v>5.0340521096406158E-3</v>
      </c>
      <c r="H10" s="98">
        <v>2.6336367664134218E-3</v>
      </c>
      <c r="I10" s="98">
        <v>3.3064745726409426E-4</v>
      </c>
      <c r="J10" s="98">
        <v>1.306346296196812E-3</v>
      </c>
      <c r="K10" s="98">
        <v>1.0042902622030607E-2</v>
      </c>
      <c r="L10" s="98">
        <v>4.0879562814057142E-2</v>
      </c>
      <c r="M10" s="98">
        <v>5.1161739866752119E-2</v>
      </c>
      <c r="N10" s="98">
        <v>9.949739366337379E-2</v>
      </c>
      <c r="O10" s="98">
        <v>6.879649688745651E-2</v>
      </c>
      <c r="P10" s="98">
        <v>0</v>
      </c>
      <c r="Q10" s="98">
        <v>1.6911825835284348E-3</v>
      </c>
      <c r="R10" s="98">
        <v>1.2713592535839974E-2</v>
      </c>
      <c r="S10" s="98">
        <v>8.6979881505826057E-3</v>
      </c>
      <c r="T10" s="98">
        <v>0</v>
      </c>
      <c r="U10" s="98">
        <v>2.6250770811876152E-3</v>
      </c>
      <c r="V10" s="98">
        <v>1.9651871274593186E-2</v>
      </c>
      <c r="W10" s="98">
        <v>4.3690668606597163E-2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7.2510827656467325E-3</v>
      </c>
      <c r="D11" s="98">
        <v>6.3038864102706203E-3</v>
      </c>
      <c r="E11" s="98">
        <v>1.0502451553029478E-2</v>
      </c>
      <c r="F11" s="98">
        <v>9.6674284715772812E-3</v>
      </c>
      <c r="G11" s="98">
        <v>9.7550895849968702E-3</v>
      </c>
      <c r="H11" s="98">
        <v>3.6285747251559369E-3</v>
      </c>
      <c r="I11" s="98">
        <v>5.0968474146687612E-4</v>
      </c>
      <c r="J11" s="98">
        <v>1.3248410006687751E-4</v>
      </c>
      <c r="K11" s="98">
        <v>1.7930248706154058E-3</v>
      </c>
      <c r="L11" s="98">
        <v>6.4895735095114203E-3</v>
      </c>
      <c r="M11" s="98">
        <v>1.0960147590288393E-2</v>
      </c>
      <c r="N11" s="98">
        <v>1.1279841031420143E-2</v>
      </c>
      <c r="O11" s="98">
        <v>4.923967207062967E-3</v>
      </c>
      <c r="P11" s="98">
        <v>0</v>
      </c>
      <c r="Q11" s="98">
        <v>4.5542354920417947E-4</v>
      </c>
      <c r="R11" s="98">
        <v>8.2382401238621263E-4</v>
      </c>
      <c r="S11" s="98">
        <v>1.4552187622064296E-3</v>
      </c>
      <c r="T11" s="98">
        <v>0</v>
      </c>
      <c r="U11" s="98">
        <v>4.0375830585770526E-4</v>
      </c>
      <c r="V11" s="98">
        <v>2.1667576629185652E-3</v>
      </c>
      <c r="W11" s="98">
        <v>1.9175819143747233E-3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1.1055053971471496</v>
      </c>
      <c r="D15" s="101">
        <v>1.5980122664320568</v>
      </c>
      <c r="E15" s="101">
        <v>1.7685821621125748</v>
      </c>
      <c r="F15" s="101">
        <v>1.4271599670409487</v>
      </c>
      <c r="G15" s="101">
        <v>1.3774052154817071</v>
      </c>
      <c r="H15" s="101">
        <v>0.526993371703944</v>
      </c>
      <c r="I15" s="101">
        <v>9.586074732211998E-2</v>
      </c>
      <c r="J15" s="101">
        <v>2.7272936978065068E-2</v>
      </c>
      <c r="K15" s="101">
        <v>0.43991237706121822</v>
      </c>
      <c r="L15" s="101">
        <v>0.962583677695663</v>
      </c>
      <c r="M15" s="101">
        <v>1.9111601263582614</v>
      </c>
      <c r="N15" s="101">
        <v>2.4522668343869958</v>
      </c>
      <c r="O15" s="101">
        <v>1.0731082612375045</v>
      </c>
      <c r="P15" s="101">
        <v>0</v>
      </c>
      <c r="Q15" s="101">
        <v>0.54188758631961198</v>
      </c>
      <c r="R15" s="101">
        <v>1.0993568871223565</v>
      </c>
      <c r="S15" s="101">
        <v>0.82379480299942276</v>
      </c>
      <c r="T15" s="101">
        <v>0</v>
      </c>
      <c r="U15" s="101">
        <v>0.10571197731792539</v>
      </c>
      <c r="V15" s="101">
        <v>0.74092431167911565</v>
      </c>
      <c r="W15" s="101">
        <v>0.68362611093345305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0.45839518337930618</v>
      </c>
      <c r="M16" s="104">
        <v>0.10638972678853442</v>
      </c>
      <c r="N16" s="104">
        <v>7.2336893493011811E-2</v>
      </c>
      <c r="O16" s="104">
        <v>7.6890250955110595E-2</v>
      </c>
      <c r="P16" s="104">
        <v>0</v>
      </c>
      <c r="Q16" s="104">
        <v>1.9261280527010208E-2</v>
      </c>
      <c r="R16" s="104">
        <v>9.5262963275569518E-2</v>
      </c>
      <c r="S16" s="104">
        <v>0.10125582868366464</v>
      </c>
      <c r="T16" s="104">
        <v>0</v>
      </c>
      <c r="U16" s="104">
        <v>8.6294576753623044E-3</v>
      </c>
      <c r="V16" s="104">
        <v>4.0670418286110947E-2</v>
      </c>
      <c r="W16" s="104">
        <v>5.2097711014647621E-2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0.21645080907287031</v>
      </c>
      <c r="M17" s="98">
        <v>4.8771081364658971E-2</v>
      </c>
      <c r="N17" s="98">
        <v>3.1129707240948434E-2</v>
      </c>
      <c r="O17" s="98">
        <v>3.3823318261635912E-2</v>
      </c>
      <c r="P17" s="98">
        <v>0</v>
      </c>
      <c r="Q17" s="98">
        <v>7.8498140306317594E-3</v>
      </c>
      <c r="R17" s="98">
        <v>4.073125507795012E-2</v>
      </c>
      <c r="S17" s="98">
        <v>4.5112937994349518E-2</v>
      </c>
      <c r="T17" s="98">
        <v>0</v>
      </c>
      <c r="U17" s="98">
        <v>3.5025839407322721E-3</v>
      </c>
      <c r="V17" s="98">
        <v>1.6536161149508986E-2</v>
      </c>
      <c r="W17" s="98">
        <v>2.121103939807889E-2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0.24194437430643589</v>
      </c>
      <c r="M18" s="98">
        <v>5.7618645423875459E-2</v>
      </c>
      <c r="N18" s="98">
        <v>4.1207186252063377E-2</v>
      </c>
      <c r="O18" s="98">
        <v>4.3066932693474676E-2</v>
      </c>
      <c r="P18" s="98">
        <v>0</v>
      </c>
      <c r="Q18" s="98">
        <v>1.1411466496378449E-2</v>
      </c>
      <c r="R18" s="98">
        <v>5.4531708197619391E-2</v>
      </c>
      <c r="S18" s="98">
        <v>5.6142890689315127E-2</v>
      </c>
      <c r="T18" s="98">
        <v>0</v>
      </c>
      <c r="U18" s="98">
        <v>5.1268737346300318E-3</v>
      </c>
      <c r="V18" s="98">
        <v>2.4134257136601962E-2</v>
      </c>
      <c r="W18" s="98">
        <v>3.0886671616568735E-2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0.62539397769572602</v>
      </c>
      <c r="D19" s="122">
        <v>0.86943344154527824</v>
      </c>
      <c r="E19" s="122">
        <v>1.0130191182704693</v>
      </c>
      <c r="F19" s="122">
        <v>0.84321420032379146</v>
      </c>
      <c r="G19" s="122">
        <v>0.75888281397711532</v>
      </c>
      <c r="H19" s="122">
        <v>0.29088597704739527</v>
      </c>
      <c r="I19" s="122">
        <v>5.4210185619898335E-2</v>
      </c>
      <c r="J19" s="122">
        <v>1.6094285331423385E-2</v>
      </c>
      <c r="K19" s="122">
        <v>0.23153992785822464</v>
      </c>
      <c r="L19" s="122">
        <v>0.83774026379330091</v>
      </c>
      <c r="M19" s="122">
        <v>1.10417971956198</v>
      </c>
      <c r="N19" s="122">
        <v>1.4169218904706575</v>
      </c>
      <c r="O19" s="122">
        <v>0.64739329631088782</v>
      </c>
      <c r="P19" s="122">
        <v>0</v>
      </c>
      <c r="Q19" s="122">
        <v>0.33631452317248944</v>
      </c>
      <c r="R19" s="122">
        <v>0.70978226524382759</v>
      </c>
      <c r="S19" s="122">
        <v>0.5356658436067101</v>
      </c>
      <c r="T19" s="122">
        <v>0</v>
      </c>
      <c r="U19" s="122">
        <v>6.6732879208313667E-2</v>
      </c>
      <c r="V19" s="122">
        <v>0.45731985054300694</v>
      </c>
      <c r="W19" s="122">
        <v>0.45925078901345767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2.9109397504445144E-2</v>
      </c>
      <c r="D20" s="98">
        <v>0.17354917530701963</v>
      </c>
      <c r="E20" s="98">
        <v>0.15371822372605784</v>
      </c>
      <c r="F20" s="98">
        <v>0.10644388946185632</v>
      </c>
      <c r="G20" s="98">
        <v>9.893021923501373E-2</v>
      </c>
      <c r="H20" s="98">
        <v>3.5887743112795058E-2</v>
      </c>
      <c r="I20" s="98">
        <v>3.2840239217835285E-3</v>
      </c>
      <c r="J20" s="98">
        <v>6.2866107351709898E-3</v>
      </c>
      <c r="K20" s="98">
        <v>3.3808154722961878E-2</v>
      </c>
      <c r="L20" s="98">
        <v>0.24980935908101104</v>
      </c>
      <c r="M20" s="98">
        <v>0.24048019302056164</v>
      </c>
      <c r="N20" s="98">
        <v>0.34875875665966466</v>
      </c>
      <c r="O20" s="98">
        <v>4.85620107476019E-2</v>
      </c>
      <c r="P20" s="98">
        <v>0</v>
      </c>
      <c r="Q20" s="98">
        <v>0</v>
      </c>
      <c r="R20" s="98">
        <v>2.8396549710099335E-4</v>
      </c>
      <c r="S20" s="98">
        <v>2.5016964719893025E-3</v>
      </c>
      <c r="T20" s="98">
        <v>0</v>
      </c>
      <c r="U20" s="98">
        <v>5.192380243130912E-3</v>
      </c>
      <c r="V20" s="98">
        <v>3.5170865710439432E-2</v>
      </c>
      <c r="W20" s="98">
        <v>4.785264159275638E-2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9.3498999918841946E-2</v>
      </c>
      <c r="D21" s="98">
        <v>0.2046114953760382</v>
      </c>
      <c r="E21" s="98">
        <v>0.21333556727547875</v>
      </c>
      <c r="F21" s="98">
        <v>0.1305327299496731</v>
      </c>
      <c r="G21" s="98">
        <v>8.2067600861612564E-2</v>
      </c>
      <c r="H21" s="98">
        <v>3.0935342887261338E-2</v>
      </c>
      <c r="I21" s="98">
        <v>5.5033343996313336E-3</v>
      </c>
      <c r="J21" s="98">
        <v>1.6290008911744938E-3</v>
      </c>
      <c r="K21" s="98">
        <v>3.8680602851992686E-2</v>
      </c>
      <c r="L21" s="98">
        <v>0.10146273554941534</v>
      </c>
      <c r="M21" s="98">
        <v>0.16808297819179394</v>
      </c>
      <c r="N21" s="98">
        <v>0.13695435373368167</v>
      </c>
      <c r="O21" s="98">
        <v>9.5099530076352731E-2</v>
      </c>
      <c r="P21" s="98">
        <v>0</v>
      </c>
      <c r="Q21" s="98">
        <v>5.7414329131698166E-2</v>
      </c>
      <c r="R21" s="98">
        <v>0.10753676440567479</v>
      </c>
      <c r="S21" s="98">
        <v>4.8777144746769842E-2</v>
      </c>
      <c r="T21" s="98">
        <v>0</v>
      </c>
      <c r="U21" s="98">
        <v>6.3338482434719227E-3</v>
      </c>
      <c r="V21" s="98">
        <v>4.5844208527078753E-2</v>
      </c>
      <c r="W21" s="98">
        <v>6.2640881289909078E-2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0.50278558027243891</v>
      </c>
      <c r="D22" s="33">
        <v>0.49127277086222049</v>
      </c>
      <c r="E22" s="33">
        <v>0.64596532726893274</v>
      </c>
      <c r="F22" s="33">
        <v>0.60623758091226199</v>
      </c>
      <c r="G22" s="33">
        <v>0.57788499388048908</v>
      </c>
      <c r="H22" s="33">
        <v>0.22406289104733887</v>
      </c>
      <c r="I22" s="33">
        <v>4.5422827298483473E-2</v>
      </c>
      <c r="J22" s="33">
        <v>8.1786737050779015E-3</v>
      </c>
      <c r="K22" s="33">
        <v>0.15905117028327007</v>
      </c>
      <c r="L22" s="33">
        <v>0.4864681691628745</v>
      </c>
      <c r="M22" s="33">
        <v>0.6956165483496245</v>
      </c>
      <c r="N22" s="33">
        <v>0.93120878007731134</v>
      </c>
      <c r="O22" s="33">
        <v>0.50373175548693316</v>
      </c>
      <c r="P22" s="33">
        <v>0</v>
      </c>
      <c r="Q22" s="33">
        <v>0.2789001940407913</v>
      </c>
      <c r="R22" s="33">
        <v>0.60196153534105179</v>
      </c>
      <c r="S22" s="33">
        <v>0.48438700238795102</v>
      </c>
      <c r="T22" s="33">
        <v>0</v>
      </c>
      <c r="U22" s="33">
        <v>5.5206650721710826E-2</v>
      </c>
      <c r="V22" s="33">
        <v>0.37630477630548875</v>
      </c>
      <c r="W22" s="33">
        <v>0.34875726613079222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1.2723446446826444E-3</v>
      </c>
      <c r="D24" s="117">
        <f t="shared" si="7"/>
        <v>0</v>
      </c>
      <c r="E24" s="117">
        <f t="shared" si="7"/>
        <v>6.5249004809567255E-4</v>
      </c>
      <c r="F24" s="117">
        <f t="shared" si="7"/>
        <v>6.464449042512091E-4</v>
      </c>
      <c r="G24" s="117">
        <f t="shared" si="7"/>
        <v>6.3401187072664104E-4</v>
      </c>
      <c r="H24" s="117">
        <f t="shared" si="7"/>
        <v>6.18346664568685E-4</v>
      </c>
      <c r="I24" s="117">
        <f t="shared" si="7"/>
        <v>1.2057375921011439E-3</v>
      </c>
      <c r="J24" s="117">
        <f t="shared" si="7"/>
        <v>1.1671072420642084E-3</v>
      </c>
      <c r="K24" s="117">
        <f t="shared" si="7"/>
        <v>7.386395202246954E-3</v>
      </c>
      <c r="L24" s="117">
        <f t="shared" si="7"/>
        <v>8.5805752590596904E-3</v>
      </c>
      <c r="M24" s="117">
        <f t="shared" si="7"/>
        <v>4.7853807136384111E-2</v>
      </c>
      <c r="N24" s="117">
        <f t="shared" si="7"/>
        <v>3.1708970560636034E-2</v>
      </c>
      <c r="O24" s="117">
        <f t="shared" si="7"/>
        <v>7.0488604869768628E-2</v>
      </c>
      <c r="P24" s="117">
        <f t="shared" si="7"/>
        <v>0.1107909154323055</v>
      </c>
      <c r="Q24" s="117">
        <f t="shared" si="7"/>
        <v>0.16952831932245369</v>
      </c>
      <c r="R24" s="117">
        <f t="shared" ref="R24:V24" si="8">R25+R28+R30+R39</f>
        <v>1.9277664792853187E-3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9.6719813117016474E-4</v>
      </c>
      <c r="D25" s="122">
        <f t="shared" si="10"/>
        <v>0</v>
      </c>
      <c r="E25" s="122">
        <f t="shared" si="10"/>
        <v>4.9138554713841487E-4</v>
      </c>
      <c r="F25" s="122">
        <f t="shared" si="10"/>
        <v>4.8591839361535435E-4</v>
      </c>
      <c r="G25" s="122">
        <f t="shared" si="10"/>
        <v>4.6761737404568693E-4</v>
      </c>
      <c r="H25" s="122">
        <f t="shared" si="10"/>
        <v>4.4883278215473586E-4</v>
      </c>
      <c r="I25" s="122">
        <f t="shared" si="10"/>
        <v>8.680880014908549E-4</v>
      </c>
      <c r="J25" s="122">
        <f t="shared" si="10"/>
        <v>7.9365967104330691E-4</v>
      </c>
      <c r="K25" s="122">
        <f t="shared" si="10"/>
        <v>4.0987359183076088E-3</v>
      </c>
      <c r="L25" s="122">
        <f t="shared" si="10"/>
        <v>3.8387969699540283E-3</v>
      </c>
      <c r="M25" s="122">
        <f t="shared" si="10"/>
        <v>3.6586165470442245E-2</v>
      </c>
      <c r="N25" s="122">
        <f t="shared" si="10"/>
        <v>2.2061647130714981E-2</v>
      </c>
      <c r="O25" s="122">
        <f t="shared" si="10"/>
        <v>4.6337072520037471E-2</v>
      </c>
      <c r="P25" s="122">
        <f t="shared" si="10"/>
        <v>6.1441146756250301E-2</v>
      </c>
      <c r="Q25" s="122">
        <f t="shared" si="10"/>
        <v>0.13245803348680232</v>
      </c>
      <c r="R25" s="122">
        <f t="shared" ref="R25:V25" si="11">SUM(R26:R27)</f>
        <v>1.4143463359707412E-3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9.569173744666047E-4</v>
      </c>
      <c r="D26" s="98">
        <v>0</v>
      </c>
      <c r="E26" s="98">
        <v>4.8614133843538144E-4</v>
      </c>
      <c r="F26" s="98">
        <v>4.8073959953957873E-4</v>
      </c>
      <c r="G26" s="98">
        <v>4.6266518931317637E-4</v>
      </c>
      <c r="H26" s="98">
        <v>4.4406772164541002E-4</v>
      </c>
      <c r="I26" s="98">
        <v>8.5894120676853914E-4</v>
      </c>
      <c r="J26" s="98">
        <v>7.8522867229308872E-4</v>
      </c>
      <c r="K26" s="98">
        <v>4.0551225479481152E-3</v>
      </c>
      <c r="L26" s="98">
        <v>3.797446857620393E-3</v>
      </c>
      <c r="M26" s="98">
        <v>3.6184795943238597E-2</v>
      </c>
      <c r="N26" s="98">
        <v>2.1818934586169379E-2</v>
      </c>
      <c r="O26" s="98">
        <v>4.5804631733202261E-2</v>
      </c>
      <c r="P26" s="98">
        <v>6.0712308312460425E-2</v>
      </c>
      <c r="Q26" s="98">
        <v>0.13083355520970721</v>
      </c>
      <c r="R26" s="98">
        <v>1.3968252092756198E-3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1.0280756703560079E-5</v>
      </c>
      <c r="D27" s="98">
        <v>0</v>
      </c>
      <c r="E27" s="98">
        <v>5.2442087030334447E-6</v>
      </c>
      <c r="F27" s="98">
        <v>5.1787940757756154E-6</v>
      </c>
      <c r="G27" s="98">
        <v>4.9521847325105388E-6</v>
      </c>
      <c r="H27" s="98">
        <v>4.7650605093258639E-6</v>
      </c>
      <c r="I27" s="98">
        <v>9.1467947223157505E-6</v>
      </c>
      <c r="J27" s="98">
        <v>8.4309987502181713E-6</v>
      </c>
      <c r="K27" s="98">
        <v>4.3613370359493152E-5</v>
      </c>
      <c r="L27" s="98">
        <v>4.1350112333635323E-5</v>
      </c>
      <c r="M27" s="98">
        <v>4.0136952720364651E-4</v>
      </c>
      <c r="N27" s="98">
        <v>2.4271254454560069E-4</v>
      </c>
      <c r="O27" s="98">
        <v>5.3244078683521235E-4</v>
      </c>
      <c r="P27" s="98">
        <v>7.2883844378987192E-4</v>
      </c>
      <c r="Q27" s="98">
        <v>1.6244782770951135E-3</v>
      </c>
      <c r="R27" s="98">
        <v>1.7521126695121246E-5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8.7736687737959895E-6</v>
      </c>
      <c r="K28" s="122">
        <f t="shared" si="13"/>
        <v>6.6060082628553916E-5</v>
      </c>
      <c r="L28" s="122">
        <f t="shared" si="13"/>
        <v>1.0539974599685793E-4</v>
      </c>
      <c r="M28" s="122">
        <f t="shared" si="13"/>
        <v>1.4697362439026023E-4</v>
      </c>
      <c r="N28" s="122">
        <f t="shared" si="13"/>
        <v>3.8945680504698057E-4</v>
      </c>
      <c r="O28" s="122">
        <f t="shared" si="13"/>
        <v>3.1296480050035968E-4</v>
      </c>
      <c r="P28" s="122">
        <f t="shared" si="13"/>
        <v>9.5289408760237731E-4</v>
      </c>
      <c r="Q28" s="122">
        <f t="shared" si="13"/>
        <v>3.6412931051410692E-4</v>
      </c>
      <c r="R28" s="122">
        <f t="shared" si="13"/>
        <v>1.6244377874236844E-5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8.7736687737959895E-6</v>
      </c>
      <c r="K29" s="98">
        <v>6.6060082628553916E-5</v>
      </c>
      <c r="L29" s="98">
        <v>1.0539974599685793E-4</v>
      </c>
      <c r="M29" s="98">
        <v>1.4697362439026023E-4</v>
      </c>
      <c r="N29" s="98">
        <v>3.8945680504698057E-4</v>
      </c>
      <c r="O29" s="98">
        <v>3.1296480050035968E-4</v>
      </c>
      <c r="P29" s="98">
        <v>9.5289408760237731E-4</v>
      </c>
      <c r="Q29" s="98">
        <v>3.6412931051410692E-4</v>
      </c>
      <c r="R29" s="98">
        <v>1.6244377874236844E-5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1.9778252028753013E-4</v>
      </c>
      <c r="D30" s="122">
        <v>0</v>
      </c>
      <c r="E30" s="122">
        <v>1.0761726677087593E-4</v>
      </c>
      <c r="F30" s="122">
        <v>1.0427882266848961E-4</v>
      </c>
      <c r="G30" s="122">
        <v>1.0974465902969541E-4</v>
      </c>
      <c r="H30" s="122">
        <v>1.1215011102446137E-4</v>
      </c>
      <c r="I30" s="122">
        <v>2.193609778538215E-4</v>
      </c>
      <c r="J30" s="122">
        <v>2.43508365875581E-4</v>
      </c>
      <c r="K30" s="122">
        <v>2.1324523553010294E-3</v>
      </c>
      <c r="L30" s="122">
        <v>3.0301726524310578E-3</v>
      </c>
      <c r="M30" s="122">
        <v>7.3803507225507752E-3</v>
      </c>
      <c r="N30" s="122">
        <v>6.157898526199428E-3</v>
      </c>
      <c r="O30" s="122">
        <v>1.5687908796895585E-2</v>
      </c>
      <c r="P30" s="122">
        <v>3.1888307772255944E-2</v>
      </c>
      <c r="Q30" s="122">
        <v>2.2981807951453066E-2</v>
      </c>
      <c r="R30" s="122">
        <v>3.2069920861212267E-4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1.2309918017657418E-4</v>
      </c>
      <c r="P31" s="98">
        <v>1.1872984512857688E-4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1.9778252028753013E-4</v>
      </c>
      <c r="D35" s="101">
        <v>0</v>
      </c>
      <c r="E35" s="101">
        <v>1.0761726677087593E-4</v>
      </c>
      <c r="F35" s="101">
        <v>1.0427882266848961E-4</v>
      </c>
      <c r="G35" s="101">
        <v>1.0974465902969541E-4</v>
      </c>
      <c r="H35" s="101">
        <v>1.1215011102446137E-4</v>
      </c>
      <c r="I35" s="101">
        <v>2.193609778538215E-4</v>
      </c>
      <c r="J35" s="101">
        <v>2.43508365875581E-4</v>
      </c>
      <c r="K35" s="101">
        <v>2.1324523553010294E-3</v>
      </c>
      <c r="L35" s="101">
        <v>2.0767716886637821E-3</v>
      </c>
      <c r="M35" s="101">
        <v>6.9863146974080553E-3</v>
      </c>
      <c r="N35" s="101">
        <v>5.9799479887012444E-3</v>
      </c>
      <c r="O35" s="101">
        <v>1.4537322966984793E-2</v>
      </c>
      <c r="P35" s="101">
        <v>2.981364231276433E-2</v>
      </c>
      <c r="Q35" s="101">
        <v>2.2172510450318181E-2</v>
      </c>
      <c r="R35" s="101">
        <v>3.2069920861212267E-4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9.534009637672757E-4</v>
      </c>
      <c r="M36" s="104">
        <v>3.9403602514272005E-4</v>
      </c>
      <c r="N36" s="104">
        <v>1.7795053749818405E-4</v>
      </c>
      <c r="O36" s="104">
        <v>1.0274866497342171E-3</v>
      </c>
      <c r="P36" s="104">
        <v>1.955935614363042E-3</v>
      </c>
      <c r="Q36" s="104">
        <v>8.0929750113488256E-4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4.5018887078384002E-4</v>
      </c>
      <c r="M37" s="98">
        <v>1.8063363468392212E-4</v>
      </c>
      <c r="N37" s="98">
        <v>7.6579845611189252E-5</v>
      </c>
      <c r="O37" s="98">
        <v>4.5198198122453344E-4</v>
      </c>
      <c r="P37" s="98">
        <v>8.674895413265638E-4</v>
      </c>
      <c r="Q37" s="98">
        <v>3.2982411893410751E-4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5.0321209298343568E-4</v>
      </c>
      <c r="M38" s="98">
        <v>2.1340239045879793E-4</v>
      </c>
      <c r="N38" s="98">
        <v>1.0137069188699479E-4</v>
      </c>
      <c r="O38" s="98">
        <v>5.7550466850968382E-4</v>
      </c>
      <c r="P38" s="98">
        <v>1.0884460730364782E-3</v>
      </c>
      <c r="Q38" s="98">
        <v>4.7947338220077511E-4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1.0736399322494959E-4</v>
      </c>
      <c r="D39" s="122">
        <v>0</v>
      </c>
      <c r="E39" s="122">
        <v>5.3487234186381772E-5</v>
      </c>
      <c r="F39" s="122">
        <v>5.624768796736519E-5</v>
      </c>
      <c r="G39" s="122">
        <v>5.6649837651258611E-5</v>
      </c>
      <c r="H39" s="122">
        <v>5.7363771389487672E-5</v>
      </c>
      <c r="I39" s="122">
        <v>1.182886127564674E-4</v>
      </c>
      <c r="J39" s="122">
        <v>1.2116553637152448E-4</v>
      </c>
      <c r="K39" s="122">
        <v>1.0891468460097614E-3</v>
      </c>
      <c r="L39" s="122">
        <v>1.6062058906777463E-3</v>
      </c>
      <c r="M39" s="122">
        <v>3.7403173190008231E-3</v>
      </c>
      <c r="N39" s="122">
        <v>3.0999680986746434E-3</v>
      </c>
      <c r="O39" s="122">
        <v>8.1506587523352183E-3</v>
      </c>
      <c r="P39" s="122">
        <v>1.6508566816196873E-2</v>
      </c>
      <c r="Q39" s="122">
        <v>1.3724348573684172E-2</v>
      </c>
      <c r="R39" s="122">
        <v>1.7647655682821807E-4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2.3730431197541526E-4</v>
      </c>
      <c r="L40" s="98">
        <v>2.7590138830568416E-4</v>
      </c>
      <c r="M40" s="98">
        <v>6.8992500027416695E-4</v>
      </c>
      <c r="N40" s="98">
        <v>3.8885392882930626E-4</v>
      </c>
      <c r="O40" s="98">
        <v>1.3259423248445773E-3</v>
      </c>
      <c r="P40" s="98">
        <v>2.5849287266378729E-3</v>
      </c>
      <c r="Q40" s="98">
        <v>2.3394633262491613E-3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1.0736399322494959E-4</v>
      </c>
      <c r="D41" s="33">
        <v>0</v>
      </c>
      <c r="E41" s="33">
        <v>5.3487234186381772E-5</v>
      </c>
      <c r="F41" s="33">
        <v>5.624768796736519E-5</v>
      </c>
      <c r="G41" s="33">
        <v>5.6649837651258611E-5</v>
      </c>
      <c r="H41" s="33">
        <v>5.7363771389487672E-5</v>
      </c>
      <c r="I41" s="33">
        <v>1.182886127564674E-4</v>
      </c>
      <c r="J41" s="33">
        <v>1.2116553637152448E-4</v>
      </c>
      <c r="K41" s="33">
        <v>8.5184253403434616E-4</v>
      </c>
      <c r="L41" s="33">
        <v>1.3303045023720622E-3</v>
      </c>
      <c r="M41" s="33">
        <v>3.050392318726656E-3</v>
      </c>
      <c r="N41" s="33">
        <v>2.7111141698453372E-3</v>
      </c>
      <c r="O41" s="33">
        <v>6.8247164274906416E-3</v>
      </c>
      <c r="P41" s="33">
        <v>1.3923638089559001E-2</v>
      </c>
      <c r="Q41" s="33">
        <v>1.1384885247435011E-2</v>
      </c>
      <c r="R41" s="33">
        <v>1.7647655682821807E-4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0.13048014322854581</v>
      </c>
      <c r="L43" s="117">
        <f t="shared" si="14"/>
        <v>8.6668111213758628E-2</v>
      </c>
      <c r="M43" s="117">
        <f t="shared" si="14"/>
        <v>3.037671594579518E-2</v>
      </c>
      <c r="N43" s="117">
        <f t="shared" si="14"/>
        <v>6.3508012745040615E-2</v>
      </c>
      <c r="O43" s="117">
        <f t="shared" si="14"/>
        <v>4.5176311517269176E-2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9.7844601284392679E-2</v>
      </c>
      <c r="L44" s="122">
        <f t="shared" si="17"/>
        <v>6.6480890689966626E-2</v>
      </c>
      <c r="M44" s="122">
        <f t="shared" si="17"/>
        <v>1.9109074279853325E-2</v>
      </c>
      <c r="N44" s="122">
        <f t="shared" si="17"/>
        <v>4.3651601305694586E-2</v>
      </c>
      <c r="O44" s="122">
        <f t="shared" si="17"/>
        <v>3.3015188633065941E-2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9.6828028571213448E-2</v>
      </c>
      <c r="L45" s="98">
        <v>6.577932549228678E-2</v>
      </c>
      <c r="M45" s="98">
        <v>1.8902616983527781E-2</v>
      </c>
      <c r="N45" s="98">
        <v>4.3175183721303516E-2</v>
      </c>
      <c r="O45" s="98">
        <v>3.2635375176580127E-2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1.0165727131792319E-3</v>
      </c>
      <c r="L46" s="98">
        <v>7.015651976798404E-4</v>
      </c>
      <c r="M46" s="98">
        <v>2.064572963255453E-4</v>
      </c>
      <c r="N46" s="98">
        <v>4.7641758439107029E-4</v>
      </c>
      <c r="O46" s="98">
        <v>3.7981345648581183E-4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6.6060082628553903E-4</v>
      </c>
      <c r="L47" s="122">
        <f t="shared" si="20"/>
        <v>4.3916560832024139E-4</v>
      </c>
      <c r="M47" s="122">
        <f t="shared" si="20"/>
        <v>1.4697362439026023E-4</v>
      </c>
      <c r="N47" s="122">
        <f t="shared" si="20"/>
        <v>7.7891361009396114E-4</v>
      </c>
      <c r="O47" s="122">
        <f t="shared" si="20"/>
        <v>1.5981181302146026E-4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6.6060082628553903E-4</v>
      </c>
      <c r="L48" s="98">
        <v>4.3916560832024139E-4</v>
      </c>
      <c r="M48" s="98">
        <v>1.4697362439026023E-4</v>
      </c>
      <c r="N48" s="98">
        <v>7.7891361009396114E-4</v>
      </c>
      <c r="O48" s="98">
        <v>1.5981181302146026E-4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2.1199085179169058E-2</v>
      </c>
      <c r="L49" s="122">
        <v>1.2891445686855602E-2</v>
      </c>
      <c r="M49" s="122">
        <v>7.3803507225507752E-3</v>
      </c>
      <c r="N49" s="122">
        <v>1.2681916317013216E-2</v>
      </c>
      <c r="O49" s="122">
        <v>7.8977803874625586E-3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2.1199085179169058E-2</v>
      </c>
      <c r="L54" s="101">
        <v>8.6964814462795869E-3</v>
      </c>
      <c r="M54" s="101">
        <v>6.9863146974080553E-3</v>
      </c>
      <c r="N54" s="101">
        <v>1.2326015242016848E-2</v>
      </c>
      <c r="O54" s="101">
        <v>7.3840370625954501E-3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4.1949642405760138E-3</v>
      </c>
      <c r="M55" s="104">
        <v>3.9403602514272005E-4</v>
      </c>
      <c r="N55" s="104">
        <v>3.559010749963681E-4</v>
      </c>
      <c r="O55" s="104">
        <v>5.1374332486710857E-4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1.9808310314488962E-3</v>
      </c>
      <c r="M56" s="98">
        <v>1.8063363468392212E-4</v>
      </c>
      <c r="N56" s="98">
        <v>1.531596912223785E-4</v>
      </c>
      <c r="O56" s="98">
        <v>2.2599099061226672E-4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2.2141332091271176E-3</v>
      </c>
      <c r="M57" s="98">
        <v>2.1340239045879793E-4</v>
      </c>
      <c r="N57" s="98">
        <v>2.0274138377398957E-4</v>
      </c>
      <c r="O57" s="98">
        <v>2.8775233425484191E-4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1.0775855938698535E-2</v>
      </c>
      <c r="L58" s="122">
        <v>6.8566092286161499E-3</v>
      </c>
      <c r="M58" s="122">
        <v>3.7403173190008231E-3</v>
      </c>
      <c r="N58" s="122">
        <v>6.395581512238859E-3</v>
      </c>
      <c r="O58" s="122">
        <v>4.1035306837192238E-3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2.1357388077787374E-3</v>
      </c>
      <c r="L59" s="98">
        <v>1.1725809002991576E-3</v>
      </c>
      <c r="M59" s="98">
        <v>6.8992500027416695E-4</v>
      </c>
      <c r="N59" s="98">
        <v>8.5547864342447387E-4</v>
      </c>
      <c r="O59" s="98">
        <v>6.6297116242228866E-4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8.6401171309197968E-3</v>
      </c>
      <c r="L60" s="33">
        <v>5.6840283283169923E-3</v>
      </c>
      <c r="M60" s="33">
        <v>3.050392318726656E-3</v>
      </c>
      <c r="N60" s="33">
        <v>5.5401028688143849E-3</v>
      </c>
      <c r="O60" s="33">
        <v>3.440559521296935E-3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0.14183431433811905</v>
      </c>
      <c r="D62" s="117">
        <f t="shared" si="21"/>
        <v>0.3393205864758555</v>
      </c>
      <c r="E62" s="117">
        <f t="shared" si="21"/>
        <v>0.74835579171950117</v>
      </c>
      <c r="F62" s="117">
        <f t="shared" si="21"/>
        <v>1.0331919888621255</v>
      </c>
      <c r="G62" s="117">
        <f t="shared" si="21"/>
        <v>2.5205589388074916</v>
      </c>
      <c r="H62" s="117">
        <f t="shared" si="21"/>
        <v>3.3087713823364928</v>
      </c>
      <c r="I62" s="117">
        <f t="shared" si="21"/>
        <v>3.5192082307975117</v>
      </c>
      <c r="J62" s="117">
        <f t="shared" si="21"/>
        <v>2.3216176279739824</v>
      </c>
      <c r="K62" s="117">
        <f t="shared" si="21"/>
        <v>2.0748788342335178</v>
      </c>
      <c r="L62" s="117">
        <f t="shared" si="21"/>
        <v>0.36713660003311444</v>
      </c>
      <c r="M62" s="117">
        <f t="shared" si="21"/>
        <v>0.26190435316303073</v>
      </c>
      <c r="N62" s="117">
        <f t="shared" si="21"/>
        <v>4.057317168420143E-2</v>
      </c>
      <c r="O62" s="117">
        <f t="shared" si="21"/>
        <v>0.50610179966062641</v>
      </c>
      <c r="P62" s="117">
        <f t="shared" si="21"/>
        <v>2.7742356031765851</v>
      </c>
      <c r="Q62" s="117">
        <f t="shared" si="21"/>
        <v>5.267171521890984</v>
      </c>
      <c r="R62" s="117">
        <f t="shared" ref="R62:V62" si="22">R63+R66+R68+R77</f>
        <v>4.428079997282186</v>
      </c>
      <c r="S62" s="117">
        <f t="shared" si="22"/>
        <v>4.3866498703026764</v>
      </c>
      <c r="T62" s="117">
        <f t="shared" si="22"/>
        <v>5.0613208403912884</v>
      </c>
      <c r="U62" s="117">
        <f t="shared" si="22"/>
        <v>4.2446295344544316</v>
      </c>
      <c r="V62" s="117">
        <f t="shared" si="22"/>
        <v>5.0713206442309273</v>
      </c>
      <c r="W62" s="117">
        <f t="shared" ref="W62" si="23">W63+W66+W68+W77</f>
        <v>4.9414623987429636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9.9904061288260473E-2</v>
      </c>
      <c r="D63" s="122">
        <f t="shared" si="24"/>
        <v>0.22983876847625384</v>
      </c>
      <c r="E63" s="122">
        <f t="shared" si="24"/>
        <v>0.52295415391805333</v>
      </c>
      <c r="F63" s="122">
        <f t="shared" si="24"/>
        <v>0.69364027917387627</v>
      </c>
      <c r="G63" s="122">
        <f t="shared" si="24"/>
        <v>1.7401204270223609</v>
      </c>
      <c r="H63" s="122">
        <f t="shared" si="24"/>
        <v>2.3231418970289228</v>
      </c>
      <c r="I63" s="122">
        <f t="shared" si="24"/>
        <v>2.4064342758041066</v>
      </c>
      <c r="J63" s="122">
        <f t="shared" si="24"/>
        <v>1.5370923893978123</v>
      </c>
      <c r="K63" s="122">
        <f t="shared" si="24"/>
        <v>1.3817200591655647</v>
      </c>
      <c r="L63" s="122">
        <f t="shared" si="24"/>
        <v>0.24787042503409257</v>
      </c>
      <c r="M63" s="122">
        <f t="shared" si="24"/>
        <v>0.17750636915396609</v>
      </c>
      <c r="N63" s="122">
        <f t="shared" si="24"/>
        <v>2.7894360730511231E-2</v>
      </c>
      <c r="O63" s="122">
        <f t="shared" si="24"/>
        <v>0.33459703250662809</v>
      </c>
      <c r="P63" s="122">
        <f t="shared" si="24"/>
        <v>1.8028298470638757</v>
      </c>
      <c r="Q63" s="122">
        <f t="shared" si="24"/>
        <v>3.3028769162566203</v>
      </c>
      <c r="R63" s="122">
        <f t="shared" ref="R63:V63" si="25">SUM(R64:R65)</f>
        <v>2.7467864857512563</v>
      </c>
      <c r="S63" s="122">
        <f t="shared" si="25"/>
        <v>2.7506844019603101</v>
      </c>
      <c r="T63" s="122">
        <f t="shared" si="25"/>
        <v>3.1148391010681897</v>
      </c>
      <c r="U63" s="122">
        <f t="shared" si="25"/>
        <v>2.5052356101242612</v>
      </c>
      <c r="V63" s="122">
        <f t="shared" si="25"/>
        <v>3.0305832374606294</v>
      </c>
      <c r="W63" s="122">
        <f t="shared" ref="W63" si="26">SUM(W64:W65)</f>
        <v>2.8919613190349618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9.8725653801442034E-2</v>
      </c>
      <c r="D64" s="98">
        <v>0.22710050438378779</v>
      </c>
      <c r="E64" s="98">
        <v>0.51671045770342039</v>
      </c>
      <c r="F64" s="98">
        <v>0.68534037975238227</v>
      </c>
      <c r="G64" s="98">
        <v>1.7193650754757699</v>
      </c>
      <c r="H64" s="98">
        <v>2.2952865184942719</v>
      </c>
      <c r="I64" s="98">
        <v>2.377728558154018</v>
      </c>
      <c r="J64" s="98">
        <v>1.5185731856874221</v>
      </c>
      <c r="K64" s="98">
        <v>1.3650257287947463</v>
      </c>
      <c r="L64" s="98">
        <v>0.24483725336404605</v>
      </c>
      <c r="M64" s="98">
        <v>0.17530245065820374</v>
      </c>
      <c r="N64" s="98">
        <v>2.7550000106920883E-2</v>
      </c>
      <c r="O64" s="98">
        <v>0.33033963746699829</v>
      </c>
      <c r="P64" s="98">
        <v>1.7795015732943344</v>
      </c>
      <c r="Q64" s="98">
        <v>3.2591726837629906</v>
      </c>
      <c r="R64" s="98">
        <v>2.710185515824854</v>
      </c>
      <c r="S64" s="98">
        <v>2.7135890527309705</v>
      </c>
      <c r="T64" s="98">
        <v>3.0727089249973591</v>
      </c>
      <c r="U64" s="98">
        <v>2.4712599776728372</v>
      </c>
      <c r="V64" s="98">
        <v>2.9890596619962149</v>
      </c>
      <c r="W64" s="98">
        <v>2.8520392320191261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1.1784074868184445E-3</v>
      </c>
      <c r="D65" s="98">
        <v>2.7382640924660559E-3</v>
      </c>
      <c r="E65" s="98">
        <v>6.2436962146328939E-3</v>
      </c>
      <c r="F65" s="98">
        <v>8.2998994214940336E-3</v>
      </c>
      <c r="G65" s="98">
        <v>2.0755351546590927E-2</v>
      </c>
      <c r="H65" s="98">
        <v>2.7855378534650949E-2</v>
      </c>
      <c r="I65" s="98">
        <v>2.8705717650088596E-2</v>
      </c>
      <c r="J65" s="98">
        <v>1.8519203710390307E-2</v>
      </c>
      <c r="K65" s="98">
        <v>1.6694330370818446E-2</v>
      </c>
      <c r="L65" s="98">
        <v>3.0331716700465333E-3</v>
      </c>
      <c r="M65" s="98">
        <v>2.2039184957623544E-3</v>
      </c>
      <c r="N65" s="98">
        <v>3.4436062359034743E-4</v>
      </c>
      <c r="O65" s="98">
        <v>4.2573950396298001E-3</v>
      </c>
      <c r="P65" s="98">
        <v>2.332827376954124E-2</v>
      </c>
      <c r="Q65" s="98">
        <v>4.3704232493629508E-2</v>
      </c>
      <c r="R65" s="98">
        <v>3.6600969926402063E-2</v>
      </c>
      <c r="S65" s="98">
        <v>3.7095349229339429E-2</v>
      </c>
      <c r="T65" s="98">
        <v>4.2130176070830395E-2</v>
      </c>
      <c r="U65" s="98">
        <v>3.3975632451423952E-2</v>
      </c>
      <c r="V65" s="98">
        <v>4.1523575464414431E-2</v>
      </c>
      <c r="W65" s="98">
        <v>3.9922087015835696E-2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6.1809402235922517E-4</v>
      </c>
      <c r="D66" s="122">
        <f t="shared" si="27"/>
        <v>1.7158535095764087E-3</v>
      </c>
      <c r="E66" s="122">
        <f t="shared" si="27"/>
        <v>3.8786952759801161E-3</v>
      </c>
      <c r="F66" s="122">
        <f t="shared" si="27"/>
        <v>3.6660068309848312E-3</v>
      </c>
      <c r="G66" s="122">
        <f t="shared" si="27"/>
        <v>7.2406600735133303E-3</v>
      </c>
      <c r="H66" s="122">
        <f t="shared" si="27"/>
        <v>9.2126111549400719E-3</v>
      </c>
      <c r="I66" s="122">
        <f t="shared" si="27"/>
        <v>1.3864921638162934E-2</v>
      </c>
      <c r="J66" s="122">
        <f t="shared" si="27"/>
        <v>1.2055020895195693E-2</v>
      </c>
      <c r="K66" s="122">
        <f t="shared" si="27"/>
        <v>1.2980806236510845E-2</v>
      </c>
      <c r="L66" s="122">
        <f t="shared" si="27"/>
        <v>2.5471605282574002E-3</v>
      </c>
      <c r="M66" s="122">
        <f t="shared" si="27"/>
        <v>1.0778065788619084E-3</v>
      </c>
      <c r="N66" s="122">
        <f t="shared" si="27"/>
        <v>4.8682100630872575E-4</v>
      </c>
      <c r="O66" s="122">
        <f t="shared" si="27"/>
        <v>2.2573418589281261E-3</v>
      </c>
      <c r="P66" s="122">
        <f t="shared" si="27"/>
        <v>1.9485601257278155E-2</v>
      </c>
      <c r="Q66" s="122">
        <f t="shared" si="27"/>
        <v>1.9246834984317077E-2</v>
      </c>
      <c r="R66" s="122">
        <f t="shared" si="27"/>
        <v>5.8861503227297197E-2</v>
      </c>
      <c r="S66" s="122">
        <f t="shared" si="27"/>
        <v>4.8968632128066902E-2</v>
      </c>
      <c r="T66" s="122">
        <f t="shared" si="27"/>
        <v>3.4121285091844956E-2</v>
      </c>
      <c r="U66" s="122">
        <f t="shared" si="27"/>
        <v>3.6814578026046395E-2</v>
      </c>
      <c r="V66" s="122">
        <f t="shared" si="27"/>
        <v>3.2437926750112346E-2</v>
      </c>
      <c r="W66" s="122">
        <f t="shared" si="27"/>
        <v>2.5453451451554615E-2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6.1809402235922517E-4</v>
      </c>
      <c r="D67" s="98">
        <v>1.7158535095764087E-3</v>
      </c>
      <c r="E67" s="98">
        <v>3.8786952759801161E-3</v>
      </c>
      <c r="F67" s="98">
        <v>3.6660068309848312E-3</v>
      </c>
      <c r="G67" s="98">
        <v>7.2406600735133303E-3</v>
      </c>
      <c r="H67" s="98">
        <v>9.2126111549400719E-3</v>
      </c>
      <c r="I67" s="98">
        <v>1.3864921638162934E-2</v>
      </c>
      <c r="J67" s="98">
        <v>1.2055020895195693E-2</v>
      </c>
      <c r="K67" s="98">
        <v>1.2980806236510845E-2</v>
      </c>
      <c r="L67" s="98">
        <v>2.5471605282574002E-3</v>
      </c>
      <c r="M67" s="98">
        <v>1.0778065788619084E-3</v>
      </c>
      <c r="N67" s="98">
        <v>4.8682100630872575E-4</v>
      </c>
      <c r="O67" s="98">
        <v>2.2573418589281261E-3</v>
      </c>
      <c r="P67" s="98">
        <v>1.9485601257278155E-2</v>
      </c>
      <c r="Q67" s="98">
        <v>1.9246834984317077E-2</v>
      </c>
      <c r="R67" s="98">
        <v>5.8861503227297197E-2</v>
      </c>
      <c r="S67" s="98">
        <v>4.8968632128066902E-2</v>
      </c>
      <c r="T67" s="98">
        <v>3.4121285091844956E-2</v>
      </c>
      <c r="U67" s="98">
        <v>3.6814578026046395E-2</v>
      </c>
      <c r="V67" s="98">
        <v>3.2437926750112346E-2</v>
      </c>
      <c r="W67" s="98">
        <v>2.5453451451554615E-2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2.7123623426494263E-2</v>
      </c>
      <c r="D68" s="122">
        <v>7.1149380726256067E-2</v>
      </c>
      <c r="E68" s="122">
        <v>0.1434635880727344</v>
      </c>
      <c r="F68" s="122">
        <v>0.21199359138926871</v>
      </c>
      <c r="G68" s="122">
        <v>0.49360752305627775</v>
      </c>
      <c r="H68" s="122">
        <v>0.61959444389178464</v>
      </c>
      <c r="I68" s="122">
        <v>0.68481221294145034</v>
      </c>
      <c r="J68" s="122">
        <v>0.49655224265550668</v>
      </c>
      <c r="K68" s="122">
        <v>0.44078032403715917</v>
      </c>
      <c r="L68" s="122">
        <v>7.4910544551014716E-2</v>
      </c>
      <c r="M68" s="122">
        <v>5.4752619121232117E-2</v>
      </c>
      <c r="N68" s="122">
        <v>7.955430363148875E-3</v>
      </c>
      <c r="O68" s="122">
        <v>0.11064302672811138</v>
      </c>
      <c r="P68" s="122">
        <v>0.60264884921664208</v>
      </c>
      <c r="Q68" s="122">
        <v>1.2267915774370564</v>
      </c>
      <c r="R68" s="122">
        <v>0.99666418430522141</v>
      </c>
      <c r="S68" s="122">
        <v>0.97041463284189811</v>
      </c>
      <c r="T68" s="122">
        <v>1.1739083309073659</v>
      </c>
      <c r="U68" s="122">
        <v>1.0558662197753559</v>
      </c>
      <c r="V68" s="122">
        <v>1.2551295441882608</v>
      </c>
      <c r="W68" s="122">
        <v>1.2776589392846336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1.891564883456176E-2</v>
      </c>
      <c r="D69" s="98">
        <v>2.6197636147607471E-2</v>
      </c>
      <c r="E69" s="98">
        <v>5.855356459051328E-2</v>
      </c>
      <c r="F69" s="98">
        <v>8.8527465349777026E-2</v>
      </c>
      <c r="G69" s="98">
        <v>0.23998761603865174</v>
      </c>
      <c r="H69" s="98">
        <v>0.30310683058075455</v>
      </c>
      <c r="I69" s="98">
        <v>0.33482177277567815</v>
      </c>
      <c r="J69" s="98">
        <v>0.20799482909294317</v>
      </c>
      <c r="K69" s="98">
        <v>0.1660702853248501</v>
      </c>
      <c r="L69" s="98">
        <v>6.5851375785032562E-3</v>
      </c>
      <c r="M69" s="98">
        <v>1.6122898004634464E-3</v>
      </c>
      <c r="N69" s="98">
        <v>0</v>
      </c>
      <c r="O69" s="98">
        <v>9.3861403319599589E-3</v>
      </c>
      <c r="P69" s="98">
        <v>0.16247591517239754</v>
      </c>
      <c r="Q69" s="98">
        <v>0.75529717491732162</v>
      </c>
      <c r="R69" s="98">
        <v>0.5279772573136885</v>
      </c>
      <c r="S69" s="98">
        <v>0.39794098571921549</v>
      </c>
      <c r="T69" s="98">
        <v>0.55375539088917591</v>
      </c>
      <c r="U69" s="98">
        <v>0.45149753191119663</v>
      </c>
      <c r="V69" s="98">
        <v>0.49371378574941183</v>
      </c>
      <c r="W69" s="98">
        <v>0.31471671283398506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9.3674636718241104E-5</v>
      </c>
      <c r="M70" s="98">
        <v>0</v>
      </c>
      <c r="N70" s="98">
        <v>0</v>
      </c>
      <c r="O70" s="98">
        <v>0</v>
      </c>
      <c r="P70" s="98">
        <v>6.644706310144518E-5</v>
      </c>
      <c r="Q70" s="98">
        <v>1.1207019582645432E-3</v>
      </c>
      <c r="R70" s="98">
        <v>3.3663493878392369E-4</v>
      </c>
      <c r="S70" s="98">
        <v>7.8706780186548099E-5</v>
      </c>
      <c r="T70" s="98">
        <v>5.8648665394506173E-4</v>
      </c>
      <c r="U70" s="98">
        <v>5.7065580916299246E-4</v>
      </c>
      <c r="V70" s="98">
        <v>4.2384287130200397E-4</v>
      </c>
      <c r="W70" s="98">
        <v>4.5364577174763273E-4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4.4699070112029809E-5</v>
      </c>
      <c r="M71" s="101">
        <v>0</v>
      </c>
      <c r="N71" s="101">
        <v>0</v>
      </c>
      <c r="O71" s="101">
        <v>0</v>
      </c>
      <c r="P71" s="101">
        <v>2.853118121745822E-5</v>
      </c>
      <c r="Q71" s="101">
        <v>4.3648951092296477E-4</v>
      </c>
      <c r="R71" s="101">
        <v>1.3683775482478162E-4</v>
      </c>
      <c r="S71" s="101">
        <v>3.3259288184136088E-5</v>
      </c>
      <c r="T71" s="101">
        <v>2.2955928678713565E-4</v>
      </c>
      <c r="U71" s="101">
        <v>2.1803055314754941E-4</v>
      </c>
      <c r="V71" s="101">
        <v>1.6236960152617394E-4</v>
      </c>
      <c r="W71" s="101">
        <v>1.743982964398217E-4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4.8975566606211295E-5</v>
      </c>
      <c r="M72" s="104">
        <v>0</v>
      </c>
      <c r="N72" s="104">
        <v>0</v>
      </c>
      <c r="O72" s="104">
        <v>0</v>
      </c>
      <c r="P72" s="104">
        <v>3.7915881883986964E-5</v>
      </c>
      <c r="Q72" s="104">
        <v>6.842124473415784E-4</v>
      </c>
      <c r="R72" s="104">
        <v>1.9979718395914207E-4</v>
      </c>
      <c r="S72" s="104">
        <v>4.5447492002412011E-5</v>
      </c>
      <c r="T72" s="104">
        <v>3.5692736715792607E-4</v>
      </c>
      <c r="U72" s="104">
        <v>3.5262525601544302E-4</v>
      </c>
      <c r="V72" s="104">
        <v>2.6147326977583001E-4</v>
      </c>
      <c r="W72" s="104">
        <v>2.79247475307811E-4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8.2079745919325011E-3</v>
      </c>
      <c r="D73" s="101">
        <v>4.4951744578648589E-2</v>
      </c>
      <c r="E73" s="101">
        <v>8.4910023482221111E-2</v>
      </c>
      <c r="F73" s="101">
        <v>0.1234661260394917</v>
      </c>
      <c r="G73" s="101">
        <v>0.25361990701762605</v>
      </c>
      <c r="H73" s="101">
        <v>0.31648761331103004</v>
      </c>
      <c r="I73" s="101">
        <v>0.34999044016577219</v>
      </c>
      <c r="J73" s="101">
        <v>0.28855741356256348</v>
      </c>
      <c r="K73" s="101">
        <v>0.27471003871230909</v>
      </c>
      <c r="L73" s="101">
        <v>4.6208170072769145E-2</v>
      </c>
      <c r="M73" s="101">
        <v>5.0382077144769631E-2</v>
      </c>
      <c r="N73" s="101">
        <v>7.6885045569015991E-3</v>
      </c>
      <c r="O73" s="101">
        <v>9.4492599285401158E-2</v>
      </c>
      <c r="P73" s="101">
        <v>0.41255330702228976</v>
      </c>
      <c r="Q73" s="101">
        <v>0.45426868028888606</v>
      </c>
      <c r="R73" s="101">
        <v>0.43101973637469287</v>
      </c>
      <c r="S73" s="101">
        <v>0.50973748737927116</v>
      </c>
      <c r="T73" s="101">
        <v>0.54038390578185214</v>
      </c>
      <c r="U73" s="101">
        <v>0.55805352826132815</v>
      </c>
      <c r="V73" s="101">
        <v>0.72136880419009142</v>
      </c>
      <c r="W73" s="101">
        <v>0.89440321231584297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2.2023562263024071E-2</v>
      </c>
      <c r="M74" s="104">
        <v>2.7582521759990401E-3</v>
      </c>
      <c r="N74" s="104">
        <v>2.6692580624727602E-4</v>
      </c>
      <c r="O74" s="104">
        <v>6.7642871107502639E-3</v>
      </c>
      <c r="P74" s="104">
        <v>2.7553179958853289E-2</v>
      </c>
      <c r="Q74" s="104">
        <v>1.6105020272584168E-2</v>
      </c>
      <c r="R74" s="104">
        <v>3.733055567805621E-2</v>
      </c>
      <c r="S74" s="104">
        <v>6.2657452963224947E-2</v>
      </c>
      <c r="T74" s="104">
        <v>7.9182547582392765E-2</v>
      </c>
      <c r="U74" s="104">
        <v>4.5744503793668137E-2</v>
      </c>
      <c r="V74" s="104">
        <v>3.9623111377455736E-2</v>
      </c>
      <c r="W74" s="104">
        <v>6.8085368363058008E-2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1.0399362915106704E-2</v>
      </c>
      <c r="M75" s="98">
        <v>1.2644354427874547E-3</v>
      </c>
      <c r="N75" s="98">
        <v>1.1486976841678387E-4</v>
      </c>
      <c r="O75" s="98">
        <v>2.9755480430615111E-3</v>
      </c>
      <c r="P75" s="98">
        <v>1.2220287451730727E-2</v>
      </c>
      <c r="Q75" s="98">
        <v>6.5634999667887398E-3</v>
      </c>
      <c r="R75" s="98">
        <v>1.596129632379879E-2</v>
      </c>
      <c r="S75" s="98">
        <v>2.7916040263170124E-2</v>
      </c>
      <c r="T75" s="98">
        <v>3.2853289442980091E-2</v>
      </c>
      <c r="U75" s="98">
        <v>1.8567095452813789E-2</v>
      </c>
      <c r="V75" s="98">
        <v>1.6110337257246952E-2</v>
      </c>
      <c r="W75" s="98">
        <v>2.7720247255690403E-2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1.1624199347917365E-2</v>
      </c>
      <c r="M76" s="98">
        <v>1.4938167332115857E-3</v>
      </c>
      <c r="N76" s="98">
        <v>1.5205603783049215E-4</v>
      </c>
      <c r="O76" s="98">
        <v>3.7887390676887528E-3</v>
      </c>
      <c r="P76" s="98">
        <v>1.5332892507122562E-2</v>
      </c>
      <c r="Q76" s="98">
        <v>9.5415203057954267E-3</v>
      </c>
      <c r="R76" s="98">
        <v>2.1369259354257424E-2</v>
      </c>
      <c r="S76" s="98">
        <v>3.4741412700054826E-2</v>
      </c>
      <c r="T76" s="98">
        <v>4.6329258139412681E-2</v>
      </c>
      <c r="U76" s="98">
        <v>2.7177408340854345E-2</v>
      </c>
      <c r="V76" s="98">
        <v>2.3512774120208781E-2</v>
      </c>
      <c r="W76" s="98">
        <v>4.0365121107367612E-2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1.4188535601005092E-2</v>
      </c>
      <c r="D77" s="122">
        <v>3.6616583763769195E-2</v>
      </c>
      <c r="E77" s="122">
        <v>7.8059354452733293E-2</v>
      </c>
      <c r="F77" s="122">
        <v>0.1238921114679957</v>
      </c>
      <c r="G77" s="122">
        <v>0.27959032865533961</v>
      </c>
      <c r="H77" s="122">
        <v>0.35682243026084548</v>
      </c>
      <c r="I77" s="122">
        <v>0.41409682041379181</v>
      </c>
      <c r="J77" s="122">
        <v>0.27591797502546778</v>
      </c>
      <c r="K77" s="122">
        <v>0.23939764479428338</v>
      </c>
      <c r="L77" s="122">
        <v>4.1808469919749777E-2</v>
      </c>
      <c r="M77" s="122">
        <v>2.856755830897062E-2</v>
      </c>
      <c r="N77" s="122">
        <v>4.2365595842326033E-3</v>
      </c>
      <c r="O77" s="122">
        <v>5.8604398566958781E-2</v>
      </c>
      <c r="P77" s="122">
        <v>0.34927130563878916</v>
      </c>
      <c r="Q77" s="122">
        <v>0.7182561932129895</v>
      </c>
      <c r="R77" s="122">
        <v>0.62576782399841191</v>
      </c>
      <c r="S77" s="122">
        <v>0.61658220337240144</v>
      </c>
      <c r="T77" s="122">
        <v>0.73845212332388788</v>
      </c>
      <c r="U77" s="122">
        <v>0.64671312652876789</v>
      </c>
      <c r="V77" s="122">
        <v>0.75316993583192438</v>
      </c>
      <c r="W77" s="122">
        <v>0.74638868897181299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7.8003780041205886E-3</v>
      </c>
      <c r="D78" s="98">
        <v>1.7360294957421425E-2</v>
      </c>
      <c r="E78" s="98">
        <v>3.7997416047133352E-2</v>
      </c>
      <c r="F78" s="98">
        <v>6.061346250470985E-2</v>
      </c>
      <c r="G78" s="98">
        <v>0.15467743663431438</v>
      </c>
      <c r="H78" s="98">
        <v>0.2022844301375657</v>
      </c>
      <c r="I78" s="98">
        <v>0.23406155179844848</v>
      </c>
      <c r="J78" s="98">
        <v>0.140818401971218</v>
      </c>
      <c r="K78" s="98">
        <v>0.11892277212371159</v>
      </c>
      <c r="L78" s="98">
        <v>1.5081443099365622E-2</v>
      </c>
      <c r="M78" s="98">
        <v>8.9306577571677693E-3</v>
      </c>
      <c r="N78" s="98">
        <v>1.2307590915779905E-3</v>
      </c>
      <c r="O78" s="98">
        <v>1.1903033261485627E-2</v>
      </c>
      <c r="P78" s="98">
        <v>8.8827158903811057E-2</v>
      </c>
      <c r="Q78" s="98">
        <v>0.1804530906178341</v>
      </c>
      <c r="R78" s="98">
        <v>0.21645986319483151</v>
      </c>
      <c r="S78" s="98">
        <v>0.19024503942234411</v>
      </c>
      <c r="T78" s="98">
        <v>0.26370432153674311</v>
      </c>
      <c r="U78" s="98">
        <v>0.18972786007651879</v>
      </c>
      <c r="V78" s="98">
        <v>0.18223477499294982</v>
      </c>
      <c r="W78" s="98">
        <v>0.1286688393736915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6.3881575968845021E-3</v>
      </c>
      <c r="D79" s="33">
        <v>1.9256288806347773E-2</v>
      </c>
      <c r="E79" s="33">
        <v>4.0061938405599948E-2</v>
      </c>
      <c r="F79" s="33">
        <v>6.3278648963285847E-2</v>
      </c>
      <c r="G79" s="33">
        <v>0.12491289202102523</v>
      </c>
      <c r="H79" s="33">
        <v>0.15453800012327981</v>
      </c>
      <c r="I79" s="33">
        <v>0.18003526861534333</v>
      </c>
      <c r="J79" s="33">
        <v>0.1350995730542498</v>
      </c>
      <c r="K79" s="33">
        <v>0.1204748726705718</v>
      </c>
      <c r="L79" s="33">
        <v>2.6727026820384157E-2</v>
      </c>
      <c r="M79" s="33">
        <v>1.9636900551802849E-2</v>
      </c>
      <c r="N79" s="33">
        <v>3.0058004926546127E-3</v>
      </c>
      <c r="O79" s="33">
        <v>4.6701365305473155E-2</v>
      </c>
      <c r="P79" s="33">
        <v>0.26044414673497812</v>
      </c>
      <c r="Q79" s="33">
        <v>0.5378031025951554</v>
      </c>
      <c r="R79" s="33">
        <v>0.40930796080358045</v>
      </c>
      <c r="S79" s="33">
        <v>0.42633716395005733</v>
      </c>
      <c r="T79" s="33">
        <v>0.47474780178714482</v>
      </c>
      <c r="U79" s="33">
        <v>0.45698526645224913</v>
      </c>
      <c r="V79" s="33">
        <v>0.57093516083897455</v>
      </c>
      <c r="W79" s="33">
        <v>0.61771984959812143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20.283802005536625</v>
      </c>
      <c r="D81" s="117">
        <f t="shared" si="28"/>
        <v>35.946247268286029</v>
      </c>
      <c r="E81" s="117">
        <f t="shared" si="28"/>
        <v>29.495795717825878</v>
      </c>
      <c r="F81" s="117">
        <f t="shared" si="28"/>
        <v>20.803287982513673</v>
      </c>
      <c r="G81" s="117">
        <f t="shared" si="28"/>
        <v>14.941786883166113</v>
      </c>
      <c r="H81" s="117">
        <f t="shared" si="28"/>
        <v>21.144281462121562</v>
      </c>
      <c r="I81" s="117">
        <f t="shared" si="28"/>
        <v>27.984191508387518</v>
      </c>
      <c r="J81" s="117">
        <f t="shared" si="28"/>
        <v>19.214853921485552</v>
      </c>
      <c r="K81" s="117">
        <f t="shared" si="28"/>
        <v>15.771068284485818</v>
      </c>
      <c r="L81" s="117">
        <f t="shared" si="28"/>
        <v>17.122036642276196</v>
      </c>
      <c r="M81" s="117">
        <f t="shared" si="28"/>
        <v>14.878875950716324</v>
      </c>
      <c r="N81" s="117">
        <f t="shared" si="28"/>
        <v>52.539230916931871</v>
      </c>
      <c r="O81" s="117">
        <f t="shared" si="28"/>
        <v>36.435150728579409</v>
      </c>
      <c r="P81" s="117">
        <f t="shared" si="28"/>
        <v>46.328471926340526</v>
      </c>
      <c r="Q81" s="117">
        <f t="shared" si="28"/>
        <v>73.829018509393123</v>
      </c>
      <c r="R81" s="117">
        <f t="shared" ref="R81:V81" si="29">R82+R85+R87+R100</f>
        <v>22.969662879122563</v>
      </c>
      <c r="S81" s="117">
        <f t="shared" si="29"/>
        <v>20.283746438218962</v>
      </c>
      <c r="T81" s="117">
        <f t="shared" si="29"/>
        <v>28.505182018324991</v>
      </c>
      <c r="U81" s="117">
        <f t="shared" si="29"/>
        <v>17.36837294508474</v>
      </c>
      <c r="V81" s="117">
        <f t="shared" si="29"/>
        <v>23.031391348578794</v>
      </c>
      <c r="W81" s="117">
        <f t="shared" ref="W81" si="30">W82+W85+W87+W100</f>
        <v>12.790203043454175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14.83753207759198</v>
      </c>
      <c r="D82" s="122">
        <f t="shared" si="31"/>
        <v>26.498749989939025</v>
      </c>
      <c r="E82" s="122">
        <f t="shared" si="31"/>
        <v>21.578524763903026</v>
      </c>
      <c r="F82" s="122">
        <f t="shared" si="31"/>
        <v>15.198955648079522</v>
      </c>
      <c r="G82" s="122">
        <f t="shared" si="31"/>
        <v>10.695124351070241</v>
      </c>
      <c r="H82" s="122">
        <f t="shared" si="31"/>
        <v>15.136309882048126</v>
      </c>
      <c r="I82" s="122">
        <f t="shared" si="31"/>
        <v>19.43303077167349</v>
      </c>
      <c r="J82" s="122">
        <f t="shared" si="31"/>
        <v>12.987734995957066</v>
      </c>
      <c r="K82" s="122">
        <f t="shared" si="31"/>
        <v>10.511827235877893</v>
      </c>
      <c r="L82" s="122">
        <f t="shared" si="31"/>
        <v>11.799234444819069</v>
      </c>
      <c r="M82" s="122">
        <f t="shared" si="31"/>
        <v>10.085770287789822</v>
      </c>
      <c r="N82" s="122">
        <f t="shared" si="31"/>
        <v>36.251433922557617</v>
      </c>
      <c r="O82" s="122">
        <f t="shared" si="31"/>
        <v>25.230563917085071</v>
      </c>
      <c r="P82" s="122">
        <f t="shared" si="31"/>
        <v>31.370721937478837</v>
      </c>
      <c r="Q82" s="122">
        <f t="shared" si="31"/>
        <v>47.569741103042638</v>
      </c>
      <c r="R82" s="122">
        <f t="shared" ref="R82:V82" si="32">SUM(R83:R84)</f>
        <v>14.875743921939824</v>
      </c>
      <c r="S82" s="122">
        <f t="shared" si="32"/>
        <v>12.945899752875917</v>
      </c>
      <c r="T82" s="122">
        <f t="shared" si="32"/>
        <v>17.755225251836382</v>
      </c>
      <c r="U82" s="122">
        <f t="shared" si="32"/>
        <v>10.511784487549139</v>
      </c>
      <c r="V82" s="122">
        <f t="shared" si="32"/>
        <v>14.21381133510233</v>
      </c>
      <c r="W82" s="122">
        <f t="shared" ref="W82" si="33">SUM(W83:W84)</f>
        <v>7.1159328752550737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14.770736927757961</v>
      </c>
      <c r="D83" s="98">
        <v>26.377854184282803</v>
      </c>
      <c r="E83" s="98">
        <v>21.479533683701025</v>
      </c>
      <c r="F83" s="98">
        <v>15.128824531603145</v>
      </c>
      <c r="G83" s="98">
        <v>10.645755757179542</v>
      </c>
      <c r="H83" s="98">
        <v>15.065814612675144</v>
      </c>
      <c r="I83" s="98">
        <v>19.34267015354412</v>
      </c>
      <c r="J83" s="98">
        <v>12.926532909614252</v>
      </c>
      <c r="K83" s="98">
        <v>10.462010993482291</v>
      </c>
      <c r="L83" s="98">
        <v>11.742468338391287</v>
      </c>
      <c r="M83" s="98">
        <v>10.036686978106276</v>
      </c>
      <c r="N83" s="98">
        <v>36.077787625960553</v>
      </c>
      <c r="O83" s="98">
        <v>25.108146558439632</v>
      </c>
      <c r="P83" s="98">
        <v>31.219171979444567</v>
      </c>
      <c r="Q83" s="98">
        <v>47.338033633269639</v>
      </c>
      <c r="R83" s="98">
        <v>14.80263725958908</v>
      </c>
      <c r="S83" s="98">
        <v>12.88106365370702</v>
      </c>
      <c r="T83" s="98">
        <v>17.665251320484202</v>
      </c>
      <c r="U83" s="98">
        <v>10.45791272912785</v>
      </c>
      <c r="V83" s="98">
        <v>14.13971215910771</v>
      </c>
      <c r="W83" s="98">
        <v>7.0783337897679663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6.6795149834019546E-2</v>
      </c>
      <c r="D84" s="98">
        <v>0.12089580565622234</v>
      </c>
      <c r="E84" s="98">
        <v>9.8991080201999732E-2</v>
      </c>
      <c r="F84" s="98">
        <v>7.0131116476377806E-2</v>
      </c>
      <c r="G84" s="98">
        <v>4.9368593890700391E-2</v>
      </c>
      <c r="H84" s="98">
        <v>7.0495269372981464E-2</v>
      </c>
      <c r="I84" s="98">
        <v>9.0360618129368839E-2</v>
      </c>
      <c r="J84" s="98">
        <v>6.1202086342813863E-2</v>
      </c>
      <c r="K84" s="98">
        <v>4.9816242395601819E-2</v>
      </c>
      <c r="L84" s="98">
        <v>5.676610642778112E-2</v>
      </c>
      <c r="M84" s="98">
        <v>4.9083309683546732E-2</v>
      </c>
      <c r="N84" s="98">
        <v>0.17364629659706035</v>
      </c>
      <c r="O84" s="98">
        <v>0.12241735864544064</v>
      </c>
      <c r="P84" s="98">
        <v>0.15154995803426954</v>
      </c>
      <c r="Q84" s="98">
        <v>0.23170746977299578</v>
      </c>
      <c r="R84" s="98">
        <v>7.3106662350743701E-2</v>
      </c>
      <c r="S84" s="98">
        <v>6.4836099168897182E-2</v>
      </c>
      <c r="T84" s="98">
        <v>8.9973931352181444E-2</v>
      </c>
      <c r="U84" s="98">
        <v>5.3871758421289447E-2</v>
      </c>
      <c r="V84" s="98">
        <v>7.4099175994619473E-2</v>
      </c>
      <c r="W84" s="98">
        <v>3.7599085487107171E-2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9.4702753686691704E-2</v>
      </c>
      <c r="D85" s="122">
        <f t="shared" si="34"/>
        <v>0.1291991318291858</v>
      </c>
      <c r="E85" s="122">
        <f t="shared" si="34"/>
        <v>0.12044616686306291</v>
      </c>
      <c r="F85" s="122">
        <f t="shared" si="34"/>
        <v>5.4062499121266205E-2</v>
      </c>
      <c r="G85" s="122">
        <f t="shared" si="34"/>
        <v>4.0363868715007467E-2</v>
      </c>
      <c r="H85" s="122">
        <f t="shared" si="34"/>
        <v>5.9261892910143353E-2</v>
      </c>
      <c r="I85" s="122">
        <f t="shared" si="34"/>
        <v>0.1153882321457031</v>
      </c>
      <c r="J85" s="122">
        <f t="shared" si="34"/>
        <v>9.8879247080680813E-2</v>
      </c>
      <c r="K85" s="122">
        <f t="shared" si="34"/>
        <v>0.10601982661056616</v>
      </c>
      <c r="L85" s="122">
        <f t="shared" si="34"/>
        <v>0.11534245536922821</v>
      </c>
      <c r="M85" s="122">
        <f t="shared" si="34"/>
        <v>6.167993103577922E-2</v>
      </c>
      <c r="N85" s="122">
        <f t="shared" si="34"/>
        <v>0.63546368690165667</v>
      </c>
      <c r="O85" s="122">
        <f t="shared" si="34"/>
        <v>0.14502256149143261</v>
      </c>
      <c r="P85" s="122">
        <f t="shared" si="34"/>
        <v>0.2876711452078245</v>
      </c>
      <c r="Q85" s="122">
        <f t="shared" si="34"/>
        <v>0.25512460048806251</v>
      </c>
      <c r="R85" s="122">
        <f t="shared" si="34"/>
        <v>0.28337504982712464</v>
      </c>
      <c r="S85" s="122">
        <f t="shared" si="34"/>
        <v>0.21456239786593403</v>
      </c>
      <c r="T85" s="122">
        <f t="shared" si="34"/>
        <v>0.19087900479340669</v>
      </c>
      <c r="U85" s="122">
        <f t="shared" si="34"/>
        <v>0.14477778478931672</v>
      </c>
      <c r="V85" s="122">
        <f t="shared" si="34"/>
        <v>0.13790305179403403</v>
      </c>
      <c r="W85" s="122">
        <f t="shared" si="34"/>
        <v>6.9466353680552068E-2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9.4702753686691704E-2</v>
      </c>
      <c r="D86" s="98">
        <v>0.1291991318291858</v>
      </c>
      <c r="E86" s="98">
        <v>0.12044616686306291</v>
      </c>
      <c r="F86" s="98">
        <v>5.4062499121266205E-2</v>
      </c>
      <c r="G86" s="98">
        <v>4.0363868715007467E-2</v>
      </c>
      <c r="H86" s="98">
        <v>5.9261892910143353E-2</v>
      </c>
      <c r="I86" s="98">
        <v>0.1153882321457031</v>
      </c>
      <c r="J86" s="98">
        <v>9.8879247080680813E-2</v>
      </c>
      <c r="K86" s="98">
        <v>0.10601982661056616</v>
      </c>
      <c r="L86" s="98">
        <v>0.11534245536922821</v>
      </c>
      <c r="M86" s="98">
        <v>6.167993103577922E-2</v>
      </c>
      <c r="N86" s="98">
        <v>0.63546368690165667</v>
      </c>
      <c r="O86" s="98">
        <v>0.14502256149143261</v>
      </c>
      <c r="P86" s="98">
        <v>0.2876711452078245</v>
      </c>
      <c r="Q86" s="98">
        <v>0.25512460048806251</v>
      </c>
      <c r="R86" s="98">
        <v>0.28337504982712464</v>
      </c>
      <c r="S86" s="98">
        <v>0.21456239786593403</v>
      </c>
      <c r="T86" s="98">
        <v>0.19087900479340669</v>
      </c>
      <c r="U86" s="98">
        <v>0.14477778478931672</v>
      </c>
      <c r="V86" s="98">
        <v>0.13790305179403403</v>
      </c>
      <c r="W86" s="98">
        <v>6.9466353680552068E-2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3.4226202744453533</v>
      </c>
      <c r="D87" s="122">
        <v>6.1722616119664773</v>
      </c>
      <c r="E87" s="122">
        <v>5.0595386871780832</v>
      </c>
      <c r="F87" s="122">
        <v>3.5198546508563489</v>
      </c>
      <c r="G87" s="122">
        <v>2.7301131782572505</v>
      </c>
      <c r="H87" s="122">
        <v>3.8711890733312293</v>
      </c>
      <c r="I87" s="122">
        <v>5.4128903809842521</v>
      </c>
      <c r="J87" s="122">
        <v>4.0185939492000031</v>
      </c>
      <c r="K87" s="122">
        <v>3.3908082308246263</v>
      </c>
      <c r="L87" s="122">
        <v>3.380197082915287</v>
      </c>
      <c r="M87" s="122">
        <v>3.1140963397430452</v>
      </c>
      <c r="N87" s="122">
        <v>10.335716808224895</v>
      </c>
      <c r="O87" s="122">
        <v>7.2262677889557256</v>
      </c>
      <c r="P87" s="122">
        <v>9.6211767329480118</v>
      </c>
      <c r="Q87" s="122">
        <v>16.023805701706223</v>
      </c>
      <c r="R87" s="122">
        <v>4.8212492833276253</v>
      </c>
      <c r="S87" s="122">
        <v>4.4697230486162089</v>
      </c>
      <c r="T87" s="122">
        <v>6.7014920544200329</v>
      </c>
      <c r="U87" s="122">
        <v>4.2676935407886916</v>
      </c>
      <c r="V87" s="122">
        <v>5.507361034560307</v>
      </c>
      <c r="W87" s="122">
        <v>3.5267139334716777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5.0409172358369357E-2</v>
      </c>
      <c r="D88" s="98">
        <v>9.8183679504702859E-2</v>
      </c>
      <c r="E88" s="98">
        <v>9.6118976933207881E-2</v>
      </c>
      <c r="F88" s="98">
        <v>0.10056293839082443</v>
      </c>
      <c r="G88" s="98">
        <v>6.8902730689125002E-2</v>
      </c>
      <c r="H88" s="98">
        <v>7.8912459189031892E-2</v>
      </c>
      <c r="I88" s="98">
        <v>0.12329107786382616</v>
      </c>
      <c r="J88" s="98">
        <v>0.27605783547730844</v>
      </c>
      <c r="K88" s="98">
        <v>0.1693680690328101</v>
      </c>
      <c r="L88" s="98">
        <v>0.17057524213924924</v>
      </c>
      <c r="M88" s="98">
        <v>0.15561233436588495</v>
      </c>
      <c r="N88" s="98">
        <v>0.51814571002728071</v>
      </c>
      <c r="O88" s="98">
        <v>0.44641562833128368</v>
      </c>
      <c r="P88" s="98">
        <v>7.5099271086426542E-2</v>
      </c>
      <c r="Q88" s="98">
        <v>0.18040093604511739</v>
      </c>
      <c r="R88" s="98">
        <v>7.6320625270147116E-2</v>
      </c>
      <c r="S88" s="98">
        <v>0.10635110082294949</v>
      </c>
      <c r="T88" s="98">
        <v>0.15310412912006546</v>
      </c>
      <c r="U88" s="98">
        <v>0.10358828083017442</v>
      </c>
      <c r="V88" s="98">
        <v>0.12509054145955922</v>
      </c>
      <c r="W88" s="98">
        <v>6.1856658425456228E-2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7.362206775994634E-4</v>
      </c>
      <c r="M89" s="98">
        <v>1.8822884800547495E-4</v>
      </c>
      <c r="N89" s="98">
        <v>3.7442270614946769E-4</v>
      </c>
      <c r="O89" s="98">
        <v>3.7262311343373971E-4</v>
      </c>
      <c r="P89" s="98">
        <v>9.2411628895337384E-5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3.7407628614173578E-4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3.3325345548207934E-4</v>
      </c>
      <c r="M90" s="101">
        <v>8.2193324030484862E-5</v>
      </c>
      <c r="N90" s="101">
        <v>1.5318549469656051E-4</v>
      </c>
      <c r="O90" s="101">
        <v>1.5662221046477663E-4</v>
      </c>
      <c r="P90" s="101">
        <v>3.9498293701799548E-5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1.4585219045459589E-4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4.0296722211738412E-4</v>
      </c>
      <c r="M91" s="104">
        <v>1.0603552397499008E-4</v>
      </c>
      <c r="N91" s="104">
        <v>2.2123721145290718E-4</v>
      </c>
      <c r="O91" s="104">
        <v>2.1600090296896308E-4</v>
      </c>
      <c r="P91" s="104">
        <v>5.2913335193537836E-5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2.282240956871399E-4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2.1874099676367643E-2</v>
      </c>
      <c r="D92" s="101">
        <v>2.3840152242477982E-2</v>
      </c>
      <c r="E92" s="101">
        <v>2.9383263333756633E-2</v>
      </c>
      <c r="F92" s="101">
        <v>2.3034736975486605E-2</v>
      </c>
      <c r="G92" s="101">
        <v>1.8778547451118968E-2</v>
      </c>
      <c r="H92" s="101">
        <v>2.6275885940784373E-2</v>
      </c>
      <c r="I92" s="101">
        <v>2.5484237073343807E-2</v>
      </c>
      <c r="J92" s="101">
        <v>1.2718473606420243E-2</v>
      </c>
      <c r="K92" s="101">
        <v>1.3102874054497195E-2</v>
      </c>
      <c r="L92" s="101">
        <v>1.4389923868916629E-2</v>
      </c>
      <c r="M92" s="101">
        <v>1.6007583980552784E-2</v>
      </c>
      <c r="N92" s="101">
        <v>4.3507958264049129E-2</v>
      </c>
      <c r="O92" s="101">
        <v>2.9051406521671506E-2</v>
      </c>
      <c r="P92" s="101">
        <v>2.564564654777261E-2</v>
      </c>
      <c r="Q92" s="101">
        <v>1.4004274138028518E-2</v>
      </c>
      <c r="R92" s="101">
        <v>3.0893400464482978E-3</v>
      </c>
      <c r="S92" s="101">
        <v>6.9642612191307711E-3</v>
      </c>
      <c r="T92" s="101">
        <v>1.5750848119210899E-2</v>
      </c>
      <c r="U92" s="101">
        <v>1.2920265787446568E-2</v>
      </c>
      <c r="V92" s="101">
        <v>1.4625614224700312E-2</v>
      </c>
      <c r="W92" s="101">
        <v>8.7983170188957894E-3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9.8293136353928896E-5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1.7030513468007603E-4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4.8348719629234219E-5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1.0833788314592823E-6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4.9944416724694677E-5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1.6922175584861674E-4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3.3503370024106163</v>
      </c>
      <c r="D96" s="101">
        <v>6.0502377802192964</v>
      </c>
      <c r="E96" s="101">
        <v>4.9340364469111186</v>
      </c>
      <c r="F96" s="101">
        <v>3.3962569754900378</v>
      </c>
      <c r="G96" s="101">
        <v>2.6424319001170065</v>
      </c>
      <c r="H96" s="101">
        <v>3.766000728201413</v>
      </c>
      <c r="I96" s="101">
        <v>5.2641150660470819</v>
      </c>
      <c r="J96" s="101">
        <v>3.7298176401162744</v>
      </c>
      <c r="K96" s="101">
        <v>3.2083372877373191</v>
      </c>
      <c r="L96" s="101">
        <v>2.1638663013571193</v>
      </c>
      <c r="M96" s="101">
        <v>2.7871365076486558</v>
      </c>
      <c r="N96" s="101">
        <v>9.4935945712052732</v>
      </c>
      <c r="O96" s="101">
        <v>6.2992758678685377</v>
      </c>
      <c r="P96" s="101">
        <v>8.9246294480930413</v>
      </c>
      <c r="Q96" s="101">
        <v>15.286928376512366</v>
      </c>
      <c r="R96" s="101">
        <v>4.3637541315851536</v>
      </c>
      <c r="S96" s="101">
        <v>3.8794667704410721</v>
      </c>
      <c r="T96" s="101">
        <v>5.6975354254595256</v>
      </c>
      <c r="U96" s="101">
        <v>3.8369219287314205</v>
      </c>
      <c r="V96" s="101">
        <v>5.087818655147168</v>
      </c>
      <c r="W96" s="101">
        <v>3.2114661772142883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1.0305311017360483</v>
      </c>
      <c r="M97" s="104">
        <v>0.15515168489994605</v>
      </c>
      <c r="N97" s="104">
        <v>0.28009414602214161</v>
      </c>
      <c r="O97" s="104">
        <v>0.4511522631207992</v>
      </c>
      <c r="P97" s="104">
        <v>0.59570995559187434</v>
      </c>
      <c r="Q97" s="104">
        <v>0.54247211501071191</v>
      </c>
      <c r="R97" s="104">
        <v>0.3780851864258763</v>
      </c>
      <c r="S97" s="104">
        <v>0.47694091613305617</v>
      </c>
      <c r="T97" s="104">
        <v>0.83510165172123108</v>
      </c>
      <c r="U97" s="104">
        <v>0.31426306543965049</v>
      </c>
      <c r="V97" s="104">
        <v>0.27928184230805797</v>
      </c>
      <c r="W97" s="104">
        <v>0.24459278081303704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0.48660915043025271</v>
      </c>
      <c r="M98" s="98">
        <v>7.1124493656794338E-2</v>
      </c>
      <c r="N98" s="98">
        <v>0.12053667699201188</v>
      </c>
      <c r="O98" s="98">
        <v>0.1984577549226722</v>
      </c>
      <c r="P98" s="98">
        <v>0.26420714073880786</v>
      </c>
      <c r="Q98" s="98">
        <v>0.22108110692153229</v>
      </c>
      <c r="R98" s="98">
        <v>0.16165657292182972</v>
      </c>
      <c r="S98" s="98">
        <v>0.21249350537338474</v>
      </c>
      <c r="T98" s="98">
        <v>0.34648842599766344</v>
      </c>
      <c r="U98" s="98">
        <v>0.12755526564744418</v>
      </c>
      <c r="V98" s="98">
        <v>0.11355303793654237</v>
      </c>
      <c r="W98" s="98">
        <v>9.9583398373343943E-2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0.54392195130579568</v>
      </c>
      <c r="M99" s="98">
        <v>8.4027191243151708E-2</v>
      </c>
      <c r="N99" s="98">
        <v>0.15955746903012974</v>
      </c>
      <c r="O99" s="98">
        <v>0.252694508198127</v>
      </c>
      <c r="P99" s="98">
        <v>0.33150281485306654</v>
      </c>
      <c r="Q99" s="98">
        <v>0.32139100808917964</v>
      </c>
      <c r="R99" s="98">
        <v>0.21642861350404655</v>
      </c>
      <c r="S99" s="98">
        <v>0.26444741075967143</v>
      </c>
      <c r="T99" s="98">
        <v>0.48861322572356763</v>
      </c>
      <c r="U99" s="98">
        <v>0.18670779979220631</v>
      </c>
      <c r="V99" s="98">
        <v>0.1657288043715156</v>
      </c>
      <c r="W99" s="98">
        <v>0.14500938243969308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1.9289468998126003</v>
      </c>
      <c r="D100" s="122">
        <v>3.1460365345513419</v>
      </c>
      <c r="E100" s="122">
        <v>2.737286099881707</v>
      </c>
      <c r="F100" s="122">
        <v>2.030415184456535</v>
      </c>
      <c r="G100" s="122">
        <v>1.4761854851236142</v>
      </c>
      <c r="H100" s="122">
        <v>2.0775206138320641</v>
      </c>
      <c r="I100" s="122">
        <v>3.0228821235840715</v>
      </c>
      <c r="J100" s="122">
        <v>2.109645729247803</v>
      </c>
      <c r="K100" s="122">
        <v>1.7624129911727318</v>
      </c>
      <c r="L100" s="122">
        <v>1.8272626591726124</v>
      </c>
      <c r="M100" s="122">
        <v>1.6173293921476781</v>
      </c>
      <c r="N100" s="122">
        <v>5.3166164992476999</v>
      </c>
      <c r="O100" s="122">
        <v>3.833296461047178</v>
      </c>
      <c r="P100" s="122">
        <v>5.0489021107058516</v>
      </c>
      <c r="Q100" s="122">
        <v>9.9803471041562002</v>
      </c>
      <c r="R100" s="122">
        <v>2.9892946240279872</v>
      </c>
      <c r="S100" s="122">
        <v>2.653561238860902</v>
      </c>
      <c r="T100" s="122">
        <v>3.8575857072751707</v>
      </c>
      <c r="U100" s="122">
        <v>2.4441171319575909</v>
      </c>
      <c r="V100" s="122">
        <v>3.1723159271221251</v>
      </c>
      <c r="W100" s="122">
        <v>2.0780898810468731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7.2749719699093357E-2</v>
      </c>
      <c r="D101" s="98">
        <v>0.18150580928070714</v>
      </c>
      <c r="E101" s="98">
        <v>0.16937976648634065</v>
      </c>
      <c r="F101" s="98">
        <v>0.16488794096593454</v>
      </c>
      <c r="G101" s="98">
        <v>0.10451773535730546</v>
      </c>
      <c r="H101" s="98">
        <v>0.12507840302015968</v>
      </c>
      <c r="I101" s="98">
        <v>0.14342754025352855</v>
      </c>
      <c r="J101" s="98">
        <v>0.25194818319901019</v>
      </c>
      <c r="K101" s="98">
        <v>0.18013288482361281</v>
      </c>
      <c r="L101" s="98">
        <v>0.16330509076425409</v>
      </c>
      <c r="M101" s="98">
        <v>0.17352246395143284</v>
      </c>
      <c r="N101" s="98">
        <v>0.49410792215372856</v>
      </c>
      <c r="O101" s="98">
        <v>0.46845012864178565</v>
      </c>
      <c r="P101" s="98">
        <v>0.56501527587179268</v>
      </c>
      <c r="Q101" s="98">
        <v>1.3961986358181</v>
      </c>
      <c r="R101" s="98">
        <v>0.53275129684939493</v>
      </c>
      <c r="S101" s="98">
        <v>0.34502911257449298</v>
      </c>
      <c r="T101" s="98">
        <v>0.34809718535051704</v>
      </c>
      <c r="U101" s="98">
        <v>0.23506585687183942</v>
      </c>
      <c r="V101" s="98">
        <v>0.29487478159485314</v>
      </c>
      <c r="W101" s="98">
        <v>0.25333413327890725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0.29109856887680424</v>
      </c>
      <c r="D102" s="98">
        <v>0.87155678136535031</v>
      </c>
      <c r="E102" s="98">
        <v>0.6376590260772208</v>
      </c>
      <c r="F102" s="98">
        <v>0.33058408654917215</v>
      </c>
      <c r="G102" s="98">
        <v>0.17057789188432368</v>
      </c>
      <c r="H102" s="98">
        <v>0.23703599118066476</v>
      </c>
      <c r="I102" s="98">
        <v>0.3104033471792062</v>
      </c>
      <c r="J102" s="98">
        <v>0.30696042879783725</v>
      </c>
      <c r="K102" s="98">
        <v>0.30944482281594149</v>
      </c>
      <c r="L102" s="98">
        <v>0.28721334522621716</v>
      </c>
      <c r="M102" s="98">
        <v>0.28097195636165451</v>
      </c>
      <c r="N102" s="98">
        <v>0.61827774683859693</v>
      </c>
      <c r="O102" s="98">
        <v>0.53428109344987329</v>
      </c>
      <c r="P102" s="98">
        <v>0.70425702912847088</v>
      </c>
      <c r="Q102" s="98">
        <v>1.4666485502810365</v>
      </c>
      <c r="R102" s="98">
        <v>0.37235519103733655</v>
      </c>
      <c r="S102" s="98">
        <v>0.21107775765620013</v>
      </c>
      <c r="T102" s="98">
        <v>0.28462871201987083</v>
      </c>
      <c r="U102" s="98">
        <v>0.22778960249112878</v>
      </c>
      <c r="V102" s="98">
        <v>0.31261936773167087</v>
      </c>
      <c r="W102" s="98">
        <v>0.27773097919973505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1.5650986112367027</v>
      </c>
      <c r="D103" s="33">
        <v>2.0929739439052844</v>
      </c>
      <c r="E103" s="33">
        <v>1.9302473073181456</v>
      </c>
      <c r="F103" s="33">
        <v>1.5349431569414285</v>
      </c>
      <c r="G103" s="33">
        <v>1.2010898578819851</v>
      </c>
      <c r="H103" s="33">
        <v>1.7154062196312394</v>
      </c>
      <c r="I103" s="33">
        <v>2.5690512361513367</v>
      </c>
      <c r="J103" s="33">
        <v>1.5507371172509556</v>
      </c>
      <c r="K103" s="33">
        <v>1.2728352835331775</v>
      </c>
      <c r="L103" s="33">
        <v>1.3767442231821412</v>
      </c>
      <c r="M103" s="33">
        <v>1.1628349718345907</v>
      </c>
      <c r="N103" s="33">
        <v>4.2042308302553746</v>
      </c>
      <c r="O103" s="33">
        <v>2.8305652389555194</v>
      </c>
      <c r="P103" s="33">
        <v>3.7796298057055875</v>
      </c>
      <c r="Q103" s="33">
        <v>7.1174999180570637</v>
      </c>
      <c r="R103" s="33">
        <v>2.0841881361412558</v>
      </c>
      <c r="S103" s="33">
        <v>2.097454368630209</v>
      </c>
      <c r="T103" s="33">
        <v>3.2248598099047827</v>
      </c>
      <c r="U103" s="33">
        <v>1.9812616725946228</v>
      </c>
      <c r="V103" s="33">
        <v>2.5648217777956011</v>
      </c>
      <c r="W103" s="33">
        <v>1.5470247685682306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10.359984520519413</v>
      </c>
      <c r="D124" s="117">
        <f t="shared" si="42"/>
        <v>0</v>
      </c>
      <c r="E124" s="117">
        <f t="shared" si="42"/>
        <v>1.9153234849850644</v>
      </c>
      <c r="F124" s="117">
        <f t="shared" si="42"/>
        <v>8.9229574267928058</v>
      </c>
      <c r="G124" s="117">
        <f t="shared" si="42"/>
        <v>12.876987209825351</v>
      </c>
      <c r="H124" s="117">
        <f t="shared" si="42"/>
        <v>8.1640958485318258</v>
      </c>
      <c r="I124" s="117">
        <f t="shared" si="42"/>
        <v>8.4491602845489524</v>
      </c>
      <c r="J124" s="117">
        <f t="shared" si="42"/>
        <v>5.7086993716611909</v>
      </c>
      <c r="K124" s="117">
        <f t="shared" si="42"/>
        <v>8.585628068896094</v>
      </c>
      <c r="L124" s="117">
        <f t="shared" si="42"/>
        <v>6.4936594919635526</v>
      </c>
      <c r="M124" s="117">
        <f t="shared" si="42"/>
        <v>9.2742656019147702</v>
      </c>
      <c r="N124" s="117">
        <f t="shared" si="42"/>
        <v>19.24625880718656</v>
      </c>
      <c r="O124" s="117">
        <f t="shared" si="42"/>
        <v>18.036622081440463</v>
      </c>
      <c r="P124" s="117">
        <f t="shared" si="42"/>
        <v>13.560392887468449</v>
      </c>
      <c r="Q124" s="117">
        <f t="shared" si="42"/>
        <v>19.221153365922842</v>
      </c>
      <c r="R124" s="117">
        <f t="shared" ref="R124:V124" si="43">R125+R128+R130+R139</f>
        <v>7.7414378270815138</v>
      </c>
      <c r="S124" s="117">
        <f t="shared" si="43"/>
        <v>7.3350622636035583</v>
      </c>
      <c r="T124" s="117">
        <f t="shared" si="43"/>
        <v>5.0743580632794538</v>
      </c>
      <c r="U124" s="117">
        <f t="shared" si="43"/>
        <v>5.4768881870285204</v>
      </c>
      <c r="V124" s="117">
        <f t="shared" si="43"/>
        <v>6.3670141454491551</v>
      </c>
      <c r="W124" s="117">
        <f t="shared" ref="W124" si="44">W125+W128+W130+W139</f>
        <v>7.4608797405808254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7.1082755415216683</v>
      </c>
      <c r="D125" s="122">
        <f t="shared" si="45"/>
        <v>0</v>
      </c>
      <c r="E125" s="122">
        <f t="shared" si="45"/>
        <v>1.3968286587832561</v>
      </c>
      <c r="F125" s="122">
        <f t="shared" si="45"/>
        <v>6.2448266681175015</v>
      </c>
      <c r="G125" s="122">
        <f t="shared" si="45"/>
        <v>8.9555006295908886</v>
      </c>
      <c r="H125" s="122">
        <f t="shared" si="45"/>
        <v>5.7078923048773644</v>
      </c>
      <c r="I125" s="122">
        <f t="shared" si="45"/>
        <v>5.6958173724373555</v>
      </c>
      <c r="J125" s="122">
        <f t="shared" si="45"/>
        <v>3.7701147946869713</v>
      </c>
      <c r="K125" s="122">
        <f t="shared" si="45"/>
        <v>5.5901344140771156</v>
      </c>
      <c r="L125" s="122">
        <f t="shared" si="45"/>
        <v>4.3393232542898517</v>
      </c>
      <c r="M125" s="122">
        <f t="shared" si="45"/>
        <v>6.2694015050231657</v>
      </c>
      <c r="N125" s="122">
        <f t="shared" si="45"/>
        <v>13.257532048438994</v>
      </c>
      <c r="O125" s="122">
        <f t="shared" si="45"/>
        <v>12.351711724464318</v>
      </c>
      <c r="P125" s="122">
        <f t="shared" si="45"/>
        <v>9.000168315119943</v>
      </c>
      <c r="Q125" s="122">
        <f t="shared" si="45"/>
        <v>12.36938032842858</v>
      </c>
      <c r="R125" s="122">
        <f t="shared" ref="R125:V125" si="46">SUM(R126:R127)</f>
        <v>4.9556281746944171</v>
      </c>
      <c r="S125" s="122">
        <f t="shared" si="46"/>
        <v>4.6484432743193445</v>
      </c>
      <c r="T125" s="122">
        <f t="shared" si="46"/>
        <v>3.1082210601950861</v>
      </c>
      <c r="U125" s="122">
        <f t="shared" si="46"/>
        <v>3.2857886253687645</v>
      </c>
      <c r="V125" s="122">
        <f t="shared" si="46"/>
        <v>3.8359463571238921</v>
      </c>
      <c r="W125" s="122">
        <f t="shared" ref="W125" si="47">SUM(W126:W127)</f>
        <v>4.2408142654097576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7.086039834563655</v>
      </c>
      <c r="D126" s="98">
        <v>0</v>
      </c>
      <c r="E126" s="98">
        <v>1.3925295324030709</v>
      </c>
      <c r="F126" s="98">
        <v>6.225824969787749</v>
      </c>
      <c r="G126" s="98">
        <v>8.9287000538636772</v>
      </c>
      <c r="H126" s="98">
        <v>5.6909436154823769</v>
      </c>
      <c r="I126" s="98">
        <v>5.6792077042657079</v>
      </c>
      <c r="J126" s="98">
        <v>3.7591508290117002</v>
      </c>
      <c r="K126" s="98">
        <v>5.5740391365352631</v>
      </c>
      <c r="L126" s="98">
        <v>4.3268301255740713</v>
      </c>
      <c r="M126" s="98">
        <v>6.2513757331456219</v>
      </c>
      <c r="N126" s="98">
        <v>13.220380108241695</v>
      </c>
      <c r="O126" s="98">
        <v>12.316870469134756</v>
      </c>
      <c r="P126" s="98">
        <v>8.9749957480541465</v>
      </c>
      <c r="Q126" s="98">
        <v>12.334711207804729</v>
      </c>
      <c r="R126" s="98">
        <v>4.9417856435374672</v>
      </c>
      <c r="S126" s="98">
        <v>4.6353956512952417</v>
      </c>
      <c r="T126" s="98">
        <v>3.099515956608994</v>
      </c>
      <c r="U126" s="98">
        <v>3.276597404249598</v>
      </c>
      <c r="V126" s="98">
        <v>3.8251388708543073</v>
      </c>
      <c r="W126" s="98">
        <v>4.2287945180374793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2.2235706958012965E-2</v>
      </c>
      <c r="D127" s="98">
        <v>0</v>
      </c>
      <c r="E127" s="98">
        <v>4.2991263801852812E-3</v>
      </c>
      <c r="F127" s="98">
        <v>1.9001698329752442E-2</v>
      </c>
      <c r="G127" s="98">
        <v>2.6800575727210778E-2</v>
      </c>
      <c r="H127" s="98">
        <v>1.6948689394987292E-2</v>
      </c>
      <c r="I127" s="98">
        <v>1.660966817164734E-2</v>
      </c>
      <c r="J127" s="98">
        <v>1.0963965675271055E-2</v>
      </c>
      <c r="K127" s="98">
        <v>1.6095277541852686E-2</v>
      </c>
      <c r="L127" s="98">
        <v>1.2493128715780212E-2</v>
      </c>
      <c r="M127" s="98">
        <v>1.8025771877543669E-2</v>
      </c>
      <c r="N127" s="98">
        <v>3.7151940197299067E-2</v>
      </c>
      <c r="O127" s="98">
        <v>3.4841255329561525E-2</v>
      </c>
      <c r="P127" s="98">
        <v>2.5172567065795768E-2</v>
      </c>
      <c r="Q127" s="98">
        <v>3.4669120623851489E-2</v>
      </c>
      <c r="R127" s="98">
        <v>1.38425311569498E-2</v>
      </c>
      <c r="S127" s="98">
        <v>1.3047623024102704E-2</v>
      </c>
      <c r="T127" s="98">
        <v>8.705103586091948E-3</v>
      </c>
      <c r="U127" s="98">
        <v>9.1912211191663516E-3</v>
      </c>
      <c r="V127" s="98">
        <v>1.080748626958482E-2</v>
      </c>
      <c r="W127" s="98">
        <v>1.2019747372277871E-2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6.0344788139462605E-2</v>
      </c>
      <c r="D128" s="122">
        <f t="shared" si="48"/>
        <v>0</v>
      </c>
      <c r="E128" s="122">
        <f t="shared" si="48"/>
        <v>9.5511697231762168E-3</v>
      </c>
      <c r="F128" s="122">
        <f t="shared" si="48"/>
        <v>3.0250723931047104E-2</v>
      </c>
      <c r="G128" s="122">
        <f t="shared" si="48"/>
        <v>4.2759495613063865E-2</v>
      </c>
      <c r="H128" s="122">
        <f t="shared" si="48"/>
        <v>2.8714455182631257E-2</v>
      </c>
      <c r="I128" s="122">
        <f t="shared" si="48"/>
        <v>4.2139049028383627E-2</v>
      </c>
      <c r="J128" s="122">
        <f t="shared" si="48"/>
        <v>3.7174034594573614E-2</v>
      </c>
      <c r="K128" s="122">
        <f t="shared" si="48"/>
        <v>6.9085634412941674E-2</v>
      </c>
      <c r="L128" s="122">
        <f t="shared" si="48"/>
        <v>5.2199224204943898E-2</v>
      </c>
      <c r="M128" s="122">
        <f t="shared" si="48"/>
        <v>4.6112974652444155E-2</v>
      </c>
      <c r="N128" s="122">
        <f t="shared" si="48"/>
        <v>0.26875765021617054</v>
      </c>
      <c r="O128" s="122">
        <f t="shared" si="48"/>
        <v>8.5093131608385025E-2</v>
      </c>
      <c r="P128" s="122">
        <f t="shared" si="48"/>
        <v>9.9279652752072678E-2</v>
      </c>
      <c r="Q128" s="122">
        <f t="shared" si="48"/>
        <v>7.1889529590070819E-2</v>
      </c>
      <c r="R128" s="122">
        <f t="shared" si="48"/>
        <v>0.10937339622723667</v>
      </c>
      <c r="S128" s="122">
        <f t="shared" si="48"/>
        <v>8.6023649762356491E-2</v>
      </c>
      <c r="T128" s="122">
        <f t="shared" si="48"/>
        <v>3.7219188621349632E-2</v>
      </c>
      <c r="U128" s="122">
        <f t="shared" si="48"/>
        <v>5.0149791365827465E-2</v>
      </c>
      <c r="V128" s="122">
        <f t="shared" si="48"/>
        <v>4.3531649855100982E-2</v>
      </c>
      <c r="W128" s="122">
        <f t="shared" si="48"/>
        <v>4.2531121171242303E-2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6.0344788139462605E-2</v>
      </c>
      <c r="D129" s="98">
        <v>0</v>
      </c>
      <c r="E129" s="98">
        <v>9.5511697231762168E-3</v>
      </c>
      <c r="F129" s="98">
        <v>3.0250723931047104E-2</v>
      </c>
      <c r="G129" s="98">
        <v>4.2759495613063865E-2</v>
      </c>
      <c r="H129" s="98">
        <v>2.8714455182631257E-2</v>
      </c>
      <c r="I129" s="98">
        <v>4.2139049028383627E-2</v>
      </c>
      <c r="J129" s="98">
        <v>3.7174034594573614E-2</v>
      </c>
      <c r="K129" s="98">
        <v>6.9085634412941674E-2</v>
      </c>
      <c r="L129" s="98">
        <v>5.2199224204943898E-2</v>
      </c>
      <c r="M129" s="98">
        <v>4.6112974652444155E-2</v>
      </c>
      <c r="N129" s="98">
        <v>0.26875765021617054</v>
      </c>
      <c r="O129" s="98">
        <v>8.5093131608385025E-2</v>
      </c>
      <c r="P129" s="98">
        <v>9.9279652752072678E-2</v>
      </c>
      <c r="Q129" s="98">
        <v>7.1889529590070819E-2</v>
      </c>
      <c r="R129" s="98">
        <v>0.10937339622723667</v>
      </c>
      <c r="S129" s="98">
        <v>8.6023649762356491E-2</v>
      </c>
      <c r="T129" s="98">
        <v>3.7219188621349632E-2</v>
      </c>
      <c r="U129" s="98">
        <v>5.0149791365827465E-2</v>
      </c>
      <c r="V129" s="98">
        <v>4.3531649855100982E-2</v>
      </c>
      <c r="W129" s="98">
        <v>4.2531121171242303E-2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1.9703923254545355</v>
      </c>
      <c r="D130" s="122">
        <v>0</v>
      </c>
      <c r="E130" s="122">
        <v>0.29373183839752681</v>
      </c>
      <c r="F130" s="122">
        <v>1.5334536328507644</v>
      </c>
      <c r="G130" s="122">
        <v>2.3373746702874816</v>
      </c>
      <c r="H130" s="122">
        <v>1.4327496512336728</v>
      </c>
      <c r="I130" s="122">
        <v>1.6187781950841915</v>
      </c>
      <c r="J130" s="122">
        <v>1.1283125648962633</v>
      </c>
      <c r="K130" s="122">
        <v>1.8022143288694048</v>
      </c>
      <c r="L130" s="122">
        <v>1.2909784374569169</v>
      </c>
      <c r="M130" s="122">
        <v>1.7717322450514108</v>
      </c>
      <c r="N130" s="122">
        <v>3.5198990679221658</v>
      </c>
      <c r="O130" s="122">
        <v>3.4055006633002454</v>
      </c>
      <c r="P130" s="122">
        <v>2.7420099926416075</v>
      </c>
      <c r="Q130" s="122">
        <v>4.0790823265780842</v>
      </c>
      <c r="R130" s="122">
        <v>1.5815435954417991</v>
      </c>
      <c r="S130" s="122">
        <v>1.5738897627894066</v>
      </c>
      <c r="T130" s="122">
        <v>1.1950844956040039</v>
      </c>
      <c r="U130" s="122">
        <v>1.3156553532950124</v>
      </c>
      <c r="V130" s="122">
        <v>1.5202923168942695</v>
      </c>
      <c r="W130" s="122">
        <v>1.9423960423290501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1.5895620826408963</v>
      </c>
      <c r="D131" s="98">
        <v>0</v>
      </c>
      <c r="E131" s="98">
        <v>0.29373183839752681</v>
      </c>
      <c r="F131" s="98">
        <v>1.5334536328507644</v>
      </c>
      <c r="G131" s="98">
        <v>2.3373746702874816</v>
      </c>
      <c r="H131" s="98">
        <v>1.3891232580451573</v>
      </c>
      <c r="I131" s="98">
        <v>1.2969756405726354</v>
      </c>
      <c r="J131" s="98">
        <v>1.0647568814027366</v>
      </c>
      <c r="K131" s="98">
        <v>1.6727619270652483</v>
      </c>
      <c r="L131" s="98">
        <v>1.280081748468139</v>
      </c>
      <c r="M131" s="98">
        <v>1.746361703540128</v>
      </c>
      <c r="N131" s="98">
        <v>3.3387953467965157</v>
      </c>
      <c r="O131" s="98">
        <v>3.0459690354359545</v>
      </c>
      <c r="P131" s="98">
        <v>2.1197239862674291</v>
      </c>
      <c r="Q131" s="98">
        <v>3.973035080610634</v>
      </c>
      <c r="R131" s="98">
        <v>1.4540315739453893</v>
      </c>
      <c r="S131" s="98">
        <v>1.4800113235548451</v>
      </c>
      <c r="T131" s="98">
        <v>0.89066595170743745</v>
      </c>
      <c r="U131" s="98">
        <v>1.071729028344514</v>
      </c>
      <c r="V131" s="98">
        <v>1.3382586476870733</v>
      </c>
      <c r="W131" s="98">
        <v>1.8365873543983857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1.089668898877774E-2</v>
      </c>
      <c r="M132" s="98">
        <v>8.4699284011512609E-4</v>
      </c>
      <c r="N132" s="98">
        <v>1.0601868074094612E-3</v>
      </c>
      <c r="O132" s="98">
        <v>1.5148861755262277E-3</v>
      </c>
      <c r="P132" s="98">
        <v>1.860170927019099E-3</v>
      </c>
      <c r="Q132" s="98">
        <v>5.3081387469231635E-3</v>
      </c>
      <c r="R132" s="98">
        <v>0</v>
      </c>
      <c r="S132" s="98">
        <v>0</v>
      </c>
      <c r="T132" s="98">
        <v>0</v>
      </c>
      <c r="U132" s="98">
        <v>8.5652180447286035E-4</v>
      </c>
      <c r="V132" s="98">
        <v>3.2279356454465672E-4</v>
      </c>
      <c r="W132" s="98">
        <v>1.9232708641031123E-3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4.4462757150451181E-3</v>
      </c>
      <c r="M133" s="101">
        <v>3.3495324720650947E-4</v>
      </c>
      <c r="N133" s="101">
        <v>3.9359011458234809E-4</v>
      </c>
      <c r="O133" s="101">
        <v>5.808230471842957E-4</v>
      </c>
      <c r="P133" s="101">
        <v>7.2761952978102221E-4</v>
      </c>
      <c r="Q133" s="101">
        <v>1.9185632661154442E-3</v>
      </c>
      <c r="R133" s="101">
        <v>0</v>
      </c>
      <c r="S133" s="101">
        <v>0</v>
      </c>
      <c r="T133" s="101">
        <v>0</v>
      </c>
      <c r="U133" s="101">
        <v>3.1665240911328438E-4</v>
      </c>
      <c r="V133" s="101">
        <v>1.2025545212826561E-4</v>
      </c>
      <c r="W133" s="101">
        <v>7.1960117870646949E-4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6.450413273732622E-3</v>
      </c>
      <c r="M134" s="104">
        <v>5.1203959290861667E-4</v>
      </c>
      <c r="N134" s="104">
        <v>6.6659669282711305E-4</v>
      </c>
      <c r="O134" s="104">
        <v>9.3406312834193187E-4</v>
      </c>
      <c r="P134" s="104">
        <v>1.1325513972380767E-3</v>
      </c>
      <c r="Q134" s="104">
        <v>3.3895754808077193E-3</v>
      </c>
      <c r="R134" s="104">
        <v>0</v>
      </c>
      <c r="S134" s="104">
        <v>0</v>
      </c>
      <c r="T134" s="104">
        <v>0</v>
      </c>
      <c r="U134" s="104">
        <v>5.3986939535957603E-4</v>
      </c>
      <c r="V134" s="104">
        <v>2.0253811241639113E-4</v>
      </c>
      <c r="W134" s="104">
        <v>1.2036696853966427E-3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0.3808302428136392</v>
      </c>
      <c r="D135" s="101">
        <v>0</v>
      </c>
      <c r="E135" s="101">
        <v>0</v>
      </c>
      <c r="F135" s="101">
        <v>0</v>
      </c>
      <c r="G135" s="101">
        <v>0</v>
      </c>
      <c r="H135" s="101">
        <v>4.3626393188515473E-2</v>
      </c>
      <c r="I135" s="101">
        <v>0.32180255451155609</v>
      </c>
      <c r="J135" s="101">
        <v>6.3555683493526652E-2</v>
      </c>
      <c r="K135" s="101">
        <v>0.12945240180415662</v>
      </c>
      <c r="L135" s="101">
        <v>0</v>
      </c>
      <c r="M135" s="101">
        <v>2.324293158945372E-2</v>
      </c>
      <c r="N135" s="101">
        <v>0.17488296873079354</v>
      </c>
      <c r="O135" s="101">
        <v>0.33412767708244417</v>
      </c>
      <c r="P135" s="101">
        <v>0.5816472858754399</v>
      </c>
      <c r="Q135" s="101">
        <v>9.7259127965646897E-2</v>
      </c>
      <c r="R135" s="101">
        <v>0.11737591035203691</v>
      </c>
      <c r="S135" s="101">
        <v>8.3579769479556448E-2</v>
      </c>
      <c r="T135" s="101">
        <v>0.26551283328790165</v>
      </c>
      <c r="U135" s="101">
        <v>0.22463795180059143</v>
      </c>
      <c r="V135" s="101">
        <v>0.17228511346475459</v>
      </c>
      <c r="W135" s="101">
        <v>9.6534770009820844E-2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1.2806170817138403E-3</v>
      </c>
      <c r="N136" s="104">
        <v>5.1605655874473371E-3</v>
      </c>
      <c r="O136" s="104">
        <v>2.3889064606320547E-2</v>
      </c>
      <c r="P136" s="104">
        <v>3.8778549571719445E-2</v>
      </c>
      <c r="Q136" s="104">
        <v>3.4799792548799958E-3</v>
      </c>
      <c r="R136" s="104">
        <v>1.013611114437288E-2</v>
      </c>
      <c r="S136" s="104">
        <v>1.0298669755005208E-2</v>
      </c>
      <c r="T136" s="104">
        <v>3.8905710608664851E-2</v>
      </c>
      <c r="U136" s="104">
        <v>1.8431851345434049E-2</v>
      </c>
      <c r="V136" s="104">
        <v>9.4257621778969548E-3</v>
      </c>
      <c r="W136" s="104">
        <v>7.3506470567404059E-3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5.8705931272274702E-4</v>
      </c>
      <c r="N137" s="98">
        <v>2.2208155227244879E-3</v>
      </c>
      <c r="O137" s="98">
        <v>1.05085810634704E-2</v>
      </c>
      <c r="P137" s="98">
        <v>1.7198923080213611E-2</v>
      </c>
      <c r="Q137" s="98">
        <v>1.4182437114166626E-3</v>
      </c>
      <c r="R137" s="98">
        <v>4.333861915733447E-3</v>
      </c>
      <c r="S137" s="98">
        <v>4.5884099327586263E-3</v>
      </c>
      <c r="T137" s="98">
        <v>1.6142200657048657E-2</v>
      </c>
      <c r="U137" s="98">
        <v>7.4812472520495131E-3</v>
      </c>
      <c r="V137" s="98">
        <v>3.8324150303583049E-3</v>
      </c>
      <c r="W137" s="98">
        <v>2.9927392448788562E-3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6.9355776899109327E-4</v>
      </c>
      <c r="N138" s="98">
        <v>2.9397500647228491E-3</v>
      </c>
      <c r="O138" s="98">
        <v>1.3380483542850147E-2</v>
      </c>
      <c r="P138" s="98">
        <v>2.157962649150583E-2</v>
      </c>
      <c r="Q138" s="98">
        <v>2.0617355434633332E-3</v>
      </c>
      <c r="R138" s="98">
        <v>5.8022492286394327E-3</v>
      </c>
      <c r="S138" s="98">
        <v>5.7102598222465804E-3</v>
      </c>
      <c r="T138" s="98">
        <v>2.276350995161619E-2</v>
      </c>
      <c r="U138" s="98">
        <v>1.0950604093384534E-2</v>
      </c>
      <c r="V138" s="98">
        <v>5.5933471475386508E-3</v>
      </c>
      <c r="W138" s="98">
        <v>4.3579078118615496E-3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1.2209718654037478</v>
      </c>
      <c r="D139" s="122">
        <v>0</v>
      </c>
      <c r="E139" s="122">
        <v>0.21521181808110518</v>
      </c>
      <c r="F139" s="122">
        <v>1.1144264018934928</v>
      </c>
      <c r="G139" s="122">
        <v>1.5413524143339183</v>
      </c>
      <c r="H139" s="122">
        <v>0.9947394372381575</v>
      </c>
      <c r="I139" s="122">
        <v>1.0924256679990225</v>
      </c>
      <c r="J139" s="122">
        <v>0.77309797748338216</v>
      </c>
      <c r="K139" s="122">
        <v>1.1241936915366315</v>
      </c>
      <c r="L139" s="122">
        <v>0.81115857601183994</v>
      </c>
      <c r="M139" s="122">
        <v>1.187018877187751</v>
      </c>
      <c r="N139" s="122">
        <v>2.2000700406092313</v>
      </c>
      <c r="O139" s="122">
        <v>2.1943165620675158</v>
      </c>
      <c r="P139" s="122">
        <v>1.7189349269548266</v>
      </c>
      <c r="Q139" s="122">
        <v>2.7008011813261072</v>
      </c>
      <c r="R139" s="122">
        <v>1.0948926607180609</v>
      </c>
      <c r="S139" s="122">
        <v>1.0267055767324511</v>
      </c>
      <c r="T139" s="122">
        <v>0.73383331885901426</v>
      </c>
      <c r="U139" s="122">
        <v>0.82529441699891559</v>
      </c>
      <c r="V139" s="122">
        <v>0.96724382157589273</v>
      </c>
      <c r="W139" s="122">
        <v>1.2351383116707759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0.19151221636631857</v>
      </c>
      <c r="D140" s="98">
        <v>0</v>
      </c>
      <c r="E140" s="98">
        <v>5.3466421901486691E-2</v>
      </c>
      <c r="F140" s="98">
        <v>0.19747659264950548</v>
      </c>
      <c r="G140" s="98">
        <v>0.19167003229268206</v>
      </c>
      <c r="H140" s="98">
        <v>0.1207450163479232</v>
      </c>
      <c r="I140" s="98">
        <v>0.11778664319210952</v>
      </c>
      <c r="J140" s="98">
        <v>0.12777033076864289</v>
      </c>
      <c r="K140" s="98">
        <v>0.21990199576388483</v>
      </c>
      <c r="L140" s="98">
        <v>0.14001995456513469</v>
      </c>
      <c r="M140" s="98">
        <v>0.23103863446681167</v>
      </c>
      <c r="N140" s="98">
        <v>0.28207463997277876</v>
      </c>
      <c r="O140" s="98">
        <v>0.34842817758415839</v>
      </c>
      <c r="P140" s="98">
        <v>0.26998900305330831</v>
      </c>
      <c r="Q140" s="98">
        <v>0.46145914110264702</v>
      </c>
      <c r="R140" s="98">
        <v>0.16597889109326372</v>
      </c>
      <c r="S140" s="98">
        <v>9.3838688516070981E-2</v>
      </c>
      <c r="T140" s="98">
        <v>5.9510375327024551E-2</v>
      </c>
      <c r="U140" s="98">
        <v>8.5087238451460157E-2</v>
      </c>
      <c r="V140" s="98">
        <v>0.10511836602592382</v>
      </c>
      <c r="W140" s="98">
        <v>0.1880091644239951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1.0294596490374293</v>
      </c>
      <c r="D141" s="33">
        <v>0</v>
      </c>
      <c r="E141" s="33">
        <v>0.16174539617961847</v>
      </c>
      <c r="F141" s="33">
        <v>0.91694980924398739</v>
      </c>
      <c r="G141" s="33">
        <v>1.3496823820412363</v>
      </c>
      <c r="H141" s="33">
        <v>0.87399442089023427</v>
      </c>
      <c r="I141" s="33">
        <v>0.974639024806913</v>
      </c>
      <c r="J141" s="33">
        <v>0.6453276467147393</v>
      </c>
      <c r="K141" s="33">
        <v>0.9042916957727466</v>
      </c>
      <c r="L141" s="33">
        <v>0.67113862144670522</v>
      </c>
      <c r="M141" s="33">
        <v>0.95598024272093929</v>
      </c>
      <c r="N141" s="33">
        <v>1.9179954006364524</v>
      </c>
      <c r="O141" s="33">
        <v>1.8458883844833573</v>
      </c>
      <c r="P141" s="33">
        <v>1.4489459239015183</v>
      </c>
      <c r="Q141" s="33">
        <v>2.2393420402234603</v>
      </c>
      <c r="R141" s="33">
        <v>0.9289137696247971</v>
      </c>
      <c r="S141" s="33">
        <v>0.9328668882163802</v>
      </c>
      <c r="T141" s="33">
        <v>0.67432294353198974</v>
      </c>
      <c r="U141" s="33">
        <v>0.74020717854745544</v>
      </c>
      <c r="V141" s="33">
        <v>0.86212545554996889</v>
      </c>
      <c r="W141" s="33">
        <v>1.0471291472467807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1.9081769733888487</v>
      </c>
      <c r="D161" s="117">
        <f t="shared" si="54"/>
        <v>0.19273491386895983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3.5804549797841343</v>
      </c>
      <c r="I161" s="117">
        <f t="shared" si="54"/>
        <v>7.2061484765602213</v>
      </c>
      <c r="J161" s="117">
        <f t="shared" si="54"/>
        <v>9.6455638841051581</v>
      </c>
      <c r="K161" s="117">
        <f t="shared" si="54"/>
        <v>8.2921718497619299</v>
      </c>
      <c r="L161" s="117">
        <f t="shared" si="54"/>
        <v>6.1928837233844973</v>
      </c>
      <c r="M161" s="117">
        <f t="shared" si="54"/>
        <v>5.4847658964757686</v>
      </c>
      <c r="N161" s="117">
        <f t="shared" si="54"/>
        <v>7.3250543438322815</v>
      </c>
      <c r="O161" s="117">
        <f t="shared" si="54"/>
        <v>4.4511980633285884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4.2081603074361525E-4</v>
      </c>
      <c r="S161" s="117">
        <f t="shared" si="55"/>
        <v>0</v>
      </c>
      <c r="T161" s="117">
        <f t="shared" si="55"/>
        <v>2.0535041794361653</v>
      </c>
      <c r="U161" s="117">
        <f t="shared" si="55"/>
        <v>3.175489445419184</v>
      </c>
      <c r="V161" s="117">
        <f t="shared" si="55"/>
        <v>3.212421083687246</v>
      </c>
      <c r="W161" s="117">
        <f t="shared" ref="W161" si="56">W162+W164+W166+W175</f>
        <v>4.141433421855508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1.3901240101166239</v>
      </c>
      <c r="D162" s="122">
        <f t="shared" si="57"/>
        <v>0.12996297949740693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2.4088681768154507</v>
      </c>
      <c r="I162" s="122">
        <f t="shared" si="57"/>
        <v>4.5161911121308842</v>
      </c>
      <c r="J162" s="122">
        <f t="shared" si="57"/>
        <v>6.1797249290675218</v>
      </c>
      <c r="K162" s="122">
        <f t="shared" si="57"/>
        <v>5.2391797922009795</v>
      </c>
      <c r="L162" s="122">
        <f t="shared" si="57"/>
        <v>4.0588057738674124</v>
      </c>
      <c r="M162" s="122">
        <f t="shared" si="57"/>
        <v>3.5925354550949096</v>
      </c>
      <c r="N162" s="122">
        <f t="shared" si="57"/>
        <v>4.8145375485829947</v>
      </c>
      <c r="O162" s="122">
        <f t="shared" si="57"/>
        <v>2.8973463388032208</v>
      </c>
      <c r="P162" s="122">
        <f t="shared" si="57"/>
        <v>0</v>
      </c>
      <c r="Q162" s="122">
        <f t="shared" si="57"/>
        <v>0</v>
      </c>
      <c r="R162" s="122">
        <f t="shared" si="57"/>
        <v>2.4696858665971654E-4</v>
      </c>
      <c r="S162" s="122">
        <f t="shared" si="57"/>
        <v>0</v>
      </c>
      <c r="T162" s="122">
        <f t="shared" si="57"/>
        <v>1.1378902453142452</v>
      </c>
      <c r="U162" s="122">
        <f t="shared" si="57"/>
        <v>1.737944811410959</v>
      </c>
      <c r="V162" s="122">
        <f t="shared" si="57"/>
        <v>1.7024409254072124</v>
      </c>
      <c r="W162" s="122">
        <f t="shared" si="57"/>
        <v>2.1145864827414109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1.3901240101166239</v>
      </c>
      <c r="D163" s="33">
        <v>0.12996297949740693</v>
      </c>
      <c r="E163" s="33">
        <v>0</v>
      </c>
      <c r="F163" s="33">
        <v>0</v>
      </c>
      <c r="G163" s="33">
        <v>0</v>
      </c>
      <c r="H163" s="33">
        <v>2.4088681768154507</v>
      </c>
      <c r="I163" s="33">
        <v>4.5161911121308842</v>
      </c>
      <c r="J163" s="33">
        <v>6.1797249290675218</v>
      </c>
      <c r="K163" s="33">
        <v>5.2391797922009795</v>
      </c>
      <c r="L163" s="33">
        <v>4.0588057738674124</v>
      </c>
      <c r="M163" s="33">
        <v>3.5925354550949096</v>
      </c>
      <c r="N163" s="33">
        <v>4.8145375485829947</v>
      </c>
      <c r="O163" s="33">
        <v>2.8973463388032208</v>
      </c>
      <c r="P163" s="33">
        <v>0</v>
      </c>
      <c r="Q163" s="33">
        <v>0</v>
      </c>
      <c r="R163" s="33">
        <v>2.4696858665971654E-4</v>
      </c>
      <c r="S163" s="33">
        <v>0</v>
      </c>
      <c r="T163" s="33">
        <v>1.1378902453142452</v>
      </c>
      <c r="U163" s="33">
        <v>1.737944811410959</v>
      </c>
      <c r="V163" s="33">
        <v>1.7024409254072124</v>
      </c>
      <c r="W163" s="33">
        <v>2.1145864827414109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1.0158240889208135E-2</v>
      </c>
      <c r="D164" s="122">
        <f t="shared" si="58"/>
        <v>8.6565582465116106E-4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2.4612390156541077E-2</v>
      </c>
      <c r="I164" s="122">
        <f t="shared" si="58"/>
        <v>0.12953961910696857</v>
      </c>
      <c r="J164" s="122">
        <f t="shared" si="58"/>
        <v>0.11731272517442619</v>
      </c>
      <c r="K164" s="122">
        <f t="shared" si="58"/>
        <v>8.3017705839303707E-2</v>
      </c>
      <c r="L164" s="122">
        <f t="shared" si="58"/>
        <v>8.2650967485869434E-2</v>
      </c>
      <c r="M164" s="122">
        <f t="shared" si="58"/>
        <v>4.6780479863216581E-2</v>
      </c>
      <c r="N164" s="122">
        <f t="shared" si="58"/>
        <v>0.17489856019984817</v>
      </c>
      <c r="O164" s="122">
        <f t="shared" si="58"/>
        <v>4.8276485183566115E-2</v>
      </c>
      <c r="P164" s="122">
        <f t="shared" si="58"/>
        <v>0</v>
      </c>
      <c r="Q164" s="122">
        <f t="shared" si="58"/>
        <v>0</v>
      </c>
      <c r="R164" s="122">
        <f t="shared" si="58"/>
        <v>8.1221889371184219E-6</v>
      </c>
      <c r="S164" s="122">
        <f t="shared" si="58"/>
        <v>0</v>
      </c>
      <c r="T164" s="122">
        <f t="shared" si="58"/>
        <v>3.0206143207931066E-2</v>
      </c>
      <c r="U164" s="122">
        <f t="shared" si="58"/>
        <v>4.8842915082290404E-2</v>
      </c>
      <c r="V164" s="122">
        <f t="shared" si="58"/>
        <v>4.7341192506248027E-2</v>
      </c>
      <c r="W164" s="122">
        <f t="shared" si="58"/>
        <v>5.8241433080877952E-2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1.0158240889208135E-2</v>
      </c>
      <c r="D165" s="98">
        <v>8.6565582465116106E-4</v>
      </c>
      <c r="E165" s="98">
        <v>0</v>
      </c>
      <c r="F165" s="98">
        <v>0</v>
      </c>
      <c r="G165" s="98">
        <v>0</v>
      </c>
      <c r="H165" s="98">
        <v>2.4612390156541077E-2</v>
      </c>
      <c r="I165" s="98">
        <v>0.12953961910696857</v>
      </c>
      <c r="J165" s="98">
        <v>0.11731272517442619</v>
      </c>
      <c r="K165" s="98">
        <v>8.3017705839303707E-2</v>
      </c>
      <c r="L165" s="98">
        <v>8.2650967485869434E-2</v>
      </c>
      <c r="M165" s="98">
        <v>4.6780479863216581E-2</v>
      </c>
      <c r="N165" s="98">
        <v>0.17489856019984817</v>
      </c>
      <c r="O165" s="98">
        <v>4.8276485183566115E-2</v>
      </c>
      <c r="P165" s="98">
        <v>0</v>
      </c>
      <c r="Q165" s="98">
        <v>0</v>
      </c>
      <c r="R165" s="98">
        <v>8.1221889371184219E-6</v>
      </c>
      <c r="S165" s="98">
        <v>0</v>
      </c>
      <c r="T165" s="98">
        <v>3.0206143207931066E-2</v>
      </c>
      <c r="U165" s="98">
        <v>4.8842915082290404E-2</v>
      </c>
      <c r="V165" s="98">
        <v>4.7341192506248027E-2</v>
      </c>
      <c r="W165" s="98">
        <v>5.8241433080877952E-2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0.32533000286023456</v>
      </c>
      <c r="D166" s="122">
        <v>4.1172026387642773E-2</v>
      </c>
      <c r="E166" s="122">
        <v>0</v>
      </c>
      <c r="F166" s="122">
        <v>0</v>
      </c>
      <c r="G166" s="122">
        <v>0</v>
      </c>
      <c r="H166" s="122">
        <v>0.74970761416853149</v>
      </c>
      <c r="I166" s="122">
        <v>1.6493783107728828</v>
      </c>
      <c r="J166" s="122">
        <v>2.2181205391223364</v>
      </c>
      <c r="K166" s="122">
        <v>1.9697303779258517</v>
      </c>
      <c r="L166" s="122">
        <v>1.3398616782020012</v>
      </c>
      <c r="M166" s="122">
        <v>1.2238722751235214</v>
      </c>
      <c r="N166" s="122">
        <v>1.5534675412165797</v>
      </c>
      <c r="O166" s="122">
        <v>0.99093598590649601</v>
      </c>
      <c r="P166" s="122">
        <v>0</v>
      </c>
      <c r="Q166" s="122">
        <v>0</v>
      </c>
      <c r="R166" s="122">
        <v>1.0689973620404091E-4</v>
      </c>
      <c r="S166" s="122">
        <v>0</v>
      </c>
      <c r="T166" s="122">
        <v>0.56728469901234968</v>
      </c>
      <c r="U166" s="122">
        <v>0.89191224962224369</v>
      </c>
      <c r="V166" s="122">
        <v>0.93946939277384334</v>
      </c>
      <c r="W166" s="122">
        <v>1.2533720518850782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2.0544734502665747E-3</v>
      </c>
      <c r="D167" s="98">
        <v>1.1461611655037492E-4</v>
      </c>
      <c r="E167" s="98">
        <v>0</v>
      </c>
      <c r="F167" s="98">
        <v>0</v>
      </c>
      <c r="G167" s="98">
        <v>0</v>
      </c>
      <c r="H167" s="98">
        <v>5.2551771881568753E-3</v>
      </c>
      <c r="I167" s="98">
        <v>7.9001134927365792E-3</v>
      </c>
      <c r="J167" s="98">
        <v>7.5515937038120196E-3</v>
      </c>
      <c r="K167" s="98">
        <v>7.9996494227456555E-3</v>
      </c>
      <c r="L167" s="98">
        <v>6.066340454543284E-3</v>
      </c>
      <c r="M167" s="98">
        <v>6.6337735414903438E-3</v>
      </c>
      <c r="N167" s="98">
        <v>6.8484749119336573E-3</v>
      </c>
      <c r="O167" s="98">
        <v>4.3084713061800964E-3</v>
      </c>
      <c r="P167" s="98">
        <v>0</v>
      </c>
      <c r="Q167" s="98">
        <v>0</v>
      </c>
      <c r="R167" s="98">
        <v>0</v>
      </c>
      <c r="S167" s="98">
        <v>0</v>
      </c>
      <c r="T167" s="98">
        <v>1.3650735036649445E-3</v>
      </c>
      <c r="U167" s="98">
        <v>2.7253685645395103E-3</v>
      </c>
      <c r="V167" s="98">
        <v>2.6001091955022777E-3</v>
      </c>
      <c r="W167" s="98">
        <v>3.158370211911309E-3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0.32327552940996801</v>
      </c>
      <c r="D171" s="101">
        <v>4.1057410271092401E-2</v>
      </c>
      <c r="E171" s="101">
        <v>0</v>
      </c>
      <c r="F171" s="101">
        <v>0</v>
      </c>
      <c r="G171" s="101">
        <v>0</v>
      </c>
      <c r="H171" s="101">
        <v>0.74445243698037467</v>
      </c>
      <c r="I171" s="101">
        <v>1.6414781972801462</v>
      </c>
      <c r="J171" s="101">
        <v>2.2105689454185242</v>
      </c>
      <c r="K171" s="101">
        <v>1.961730728503106</v>
      </c>
      <c r="L171" s="101">
        <v>0.90352548279928646</v>
      </c>
      <c r="M171" s="101">
        <v>1.1530106294837676</v>
      </c>
      <c r="N171" s="101">
        <v>1.5023093824675982</v>
      </c>
      <c r="O171" s="101">
        <v>0.92069712124237035</v>
      </c>
      <c r="P171" s="101">
        <v>0</v>
      </c>
      <c r="Q171" s="101">
        <v>0</v>
      </c>
      <c r="R171" s="101">
        <v>1.0689973620404091E-4</v>
      </c>
      <c r="S171" s="101">
        <v>0</v>
      </c>
      <c r="T171" s="101">
        <v>0.49359270975160735</v>
      </c>
      <c r="U171" s="101">
        <v>0.82191062364686984</v>
      </c>
      <c r="V171" s="101">
        <v>0.88808223675015219</v>
      </c>
      <c r="W171" s="101">
        <v>1.1617302677276542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0.43026985494817149</v>
      </c>
      <c r="M172" s="104">
        <v>6.4227872098263361E-2</v>
      </c>
      <c r="N172" s="104">
        <v>4.4309683837047822E-2</v>
      </c>
      <c r="O172" s="104">
        <v>6.5930393357945594E-2</v>
      </c>
      <c r="P172" s="104">
        <v>0</v>
      </c>
      <c r="Q172" s="104">
        <v>0</v>
      </c>
      <c r="R172" s="104">
        <v>0</v>
      </c>
      <c r="S172" s="104">
        <v>0</v>
      </c>
      <c r="T172" s="104">
        <v>7.2326915757077392E-2</v>
      </c>
      <c r="U172" s="104">
        <v>6.7276257410834275E-2</v>
      </c>
      <c r="V172" s="104">
        <v>4.8787046828188879E-2</v>
      </c>
      <c r="W172" s="104">
        <v>8.8483413945512637E-2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0.20317023738474699</v>
      </c>
      <c r="M173" s="98">
        <v>2.9443282453479304E-2</v>
      </c>
      <c r="N173" s="98">
        <v>1.9068381557186122E-2</v>
      </c>
      <c r="O173" s="98">
        <v>2.9002177128574225E-2</v>
      </c>
      <c r="P173" s="98">
        <v>0</v>
      </c>
      <c r="Q173" s="98">
        <v>0</v>
      </c>
      <c r="R173" s="98">
        <v>0</v>
      </c>
      <c r="S173" s="98">
        <v>0</v>
      </c>
      <c r="T173" s="98">
        <v>3.0008848798566235E-2</v>
      </c>
      <c r="U173" s="98">
        <v>2.7306552469980722E-2</v>
      </c>
      <c r="V173" s="98">
        <v>1.9836296314539748E-2</v>
      </c>
      <c r="W173" s="98">
        <v>3.6025098660229224E-2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0.22709961756342453</v>
      </c>
      <c r="M174" s="33">
        <v>3.4784589644784064E-2</v>
      </c>
      <c r="N174" s="33">
        <v>2.5241302279861697E-2</v>
      </c>
      <c r="O174" s="33">
        <v>3.6928216229371376E-2</v>
      </c>
      <c r="P174" s="33">
        <v>0</v>
      </c>
      <c r="Q174" s="33">
        <v>0</v>
      </c>
      <c r="R174" s="33">
        <v>0</v>
      </c>
      <c r="S174" s="33">
        <v>0</v>
      </c>
      <c r="T174" s="33">
        <v>4.2318066958511154E-2</v>
      </c>
      <c r="U174" s="33">
        <v>3.996970494085355E-2</v>
      </c>
      <c r="V174" s="33">
        <v>2.8950750513649134E-2</v>
      </c>
      <c r="W174" s="33">
        <v>5.2458315285283413E-2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0.18256471952278222</v>
      </c>
      <c r="D175" s="122">
        <v>2.0734252159258955E-2</v>
      </c>
      <c r="E175" s="122">
        <v>0</v>
      </c>
      <c r="F175" s="122">
        <v>0</v>
      </c>
      <c r="G175" s="122">
        <v>0</v>
      </c>
      <c r="H175" s="122">
        <v>0.39726679864361097</v>
      </c>
      <c r="I175" s="122">
        <v>0.91103943454948577</v>
      </c>
      <c r="J175" s="122">
        <v>1.1304056907408735</v>
      </c>
      <c r="K175" s="122">
        <v>1.0002439737957953</v>
      </c>
      <c r="L175" s="122">
        <v>0.71156530382921479</v>
      </c>
      <c r="M175" s="122">
        <v>0.62157768639412103</v>
      </c>
      <c r="N175" s="122">
        <v>0.78215069383285929</v>
      </c>
      <c r="O175" s="122">
        <v>0.51463925343530581</v>
      </c>
      <c r="P175" s="122">
        <v>0</v>
      </c>
      <c r="Q175" s="122">
        <v>0</v>
      </c>
      <c r="R175" s="122">
        <v>5.8825518942739353E-5</v>
      </c>
      <c r="S175" s="122">
        <v>0</v>
      </c>
      <c r="T175" s="122">
        <v>0.31812309190163934</v>
      </c>
      <c r="U175" s="122">
        <v>0.49678946930369083</v>
      </c>
      <c r="V175" s="122">
        <v>0.52316957299994238</v>
      </c>
      <c r="W175" s="122">
        <v>0.71523345414814132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2.8658435234816957E-2</v>
      </c>
      <c r="D176" s="98">
        <v>6.1205754486881809E-3</v>
      </c>
      <c r="E176" s="98">
        <v>0</v>
      </c>
      <c r="F176" s="98">
        <v>0</v>
      </c>
      <c r="G176" s="98">
        <v>0</v>
      </c>
      <c r="H176" s="98">
        <v>4.8265613509967956E-2</v>
      </c>
      <c r="I176" s="98">
        <v>9.8219231993420322E-2</v>
      </c>
      <c r="J176" s="98">
        <v>0.18676849347944088</v>
      </c>
      <c r="K176" s="98">
        <v>0.19561785450506733</v>
      </c>
      <c r="L176" s="98">
        <v>0.12284509314310586</v>
      </c>
      <c r="M176" s="98">
        <v>0.12099559692308207</v>
      </c>
      <c r="N176" s="98">
        <v>0.10024654285219516</v>
      </c>
      <c r="O176" s="98">
        <v>8.1692779902924242E-2</v>
      </c>
      <c r="P176" s="98">
        <v>0</v>
      </c>
      <c r="Q176" s="98">
        <v>0</v>
      </c>
      <c r="R176" s="98">
        <v>0</v>
      </c>
      <c r="S176" s="98">
        <v>0</v>
      </c>
      <c r="T176" s="98">
        <v>2.5766556609422162E-2</v>
      </c>
      <c r="U176" s="98">
        <v>5.1204965920116391E-2</v>
      </c>
      <c r="V176" s="98">
        <v>5.687003083105973E-2</v>
      </c>
      <c r="W176" s="98">
        <v>0.10884285726893045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0.15390628428796527</v>
      </c>
      <c r="D177" s="33">
        <v>1.4613676710570773E-2</v>
      </c>
      <c r="E177" s="33">
        <v>0</v>
      </c>
      <c r="F177" s="33">
        <v>0</v>
      </c>
      <c r="G177" s="33">
        <v>0</v>
      </c>
      <c r="H177" s="33">
        <v>0.34900118513364303</v>
      </c>
      <c r="I177" s="33">
        <v>0.81282020255606546</v>
      </c>
      <c r="J177" s="33">
        <v>0.94363719726143258</v>
      </c>
      <c r="K177" s="33">
        <v>0.80462611929072803</v>
      </c>
      <c r="L177" s="33">
        <v>0.58872021068610891</v>
      </c>
      <c r="M177" s="33">
        <v>0.50058208947103899</v>
      </c>
      <c r="N177" s="33">
        <v>0.68190415098066415</v>
      </c>
      <c r="O177" s="33">
        <v>0.43294647353238153</v>
      </c>
      <c r="P177" s="33">
        <v>0</v>
      </c>
      <c r="Q177" s="33">
        <v>0</v>
      </c>
      <c r="R177" s="33">
        <v>5.8825518942739353E-5</v>
      </c>
      <c r="S177" s="33">
        <v>0</v>
      </c>
      <c r="T177" s="33">
        <v>0.29235653529221717</v>
      </c>
      <c r="U177" s="33">
        <v>0.44558450338357447</v>
      </c>
      <c r="V177" s="33">
        <v>0.4662995421688827</v>
      </c>
      <c r="W177" s="33">
        <v>0.60639059687921082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2.8850327808350418</v>
      </c>
      <c r="D3" s="117">
        <f t="shared" si="0"/>
        <v>5.723857235754263</v>
      </c>
      <c r="E3" s="117">
        <f t="shared" si="0"/>
        <v>7.3246939331016545</v>
      </c>
      <c r="F3" s="117">
        <f t="shared" si="0"/>
        <v>4.8573885082019004</v>
      </c>
      <c r="G3" s="117">
        <f t="shared" si="0"/>
        <v>4.1970257048100201</v>
      </c>
      <c r="H3" s="117">
        <f t="shared" si="0"/>
        <v>1.7153008548135489</v>
      </c>
      <c r="I3" s="117">
        <f t="shared" si="0"/>
        <v>0.30127956873263029</v>
      </c>
      <c r="J3" s="117">
        <f t="shared" si="0"/>
        <v>8.295791424650209E-2</v>
      </c>
      <c r="K3" s="117">
        <f t="shared" si="0"/>
        <v>1.073199181882162</v>
      </c>
      <c r="L3" s="117">
        <f t="shared" si="0"/>
        <v>4.5875392510695958</v>
      </c>
      <c r="M3" s="117">
        <f t="shared" si="0"/>
        <v>6.6079527621596235</v>
      </c>
      <c r="N3" s="117">
        <f t="shared" si="0"/>
        <v>9.3867146995312964</v>
      </c>
      <c r="O3" s="117">
        <f t="shared" si="0"/>
        <v>3.9924396634560484</v>
      </c>
      <c r="P3" s="117">
        <f t="shared" si="0"/>
        <v>0</v>
      </c>
      <c r="Q3" s="117">
        <f t="shared" si="0"/>
        <v>1.6428461528659053</v>
      </c>
      <c r="R3" s="117">
        <f t="shared" ref="R3:V3" si="1">R4+R7+R9+R19</f>
        <v>3.9929210114420282</v>
      </c>
      <c r="S3" s="117">
        <f t="shared" si="1"/>
        <v>3.1157624911874571</v>
      </c>
      <c r="T3" s="117">
        <f t="shared" si="1"/>
        <v>0</v>
      </c>
      <c r="U3" s="117">
        <f t="shared" si="1"/>
        <v>0.32510269251571433</v>
      </c>
      <c r="V3" s="117">
        <f t="shared" si="1"/>
        <v>2.0974888209003053</v>
      </c>
      <c r="W3" s="117">
        <f t="shared" ref="W3" si="2">W4+W7+W9+W19</f>
        <v>2.282382551877161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1.7379798634040167</v>
      </c>
      <c r="D4" s="122">
        <f t="shared" si="3"/>
        <v>4.1363903465300051</v>
      </c>
      <c r="E4" s="122">
        <f t="shared" si="3"/>
        <v>5.5045153455145162</v>
      </c>
      <c r="F4" s="122">
        <f t="shared" si="3"/>
        <v>3.3837197726768453</v>
      </c>
      <c r="G4" s="122">
        <f t="shared" si="3"/>
        <v>2.805070958089678</v>
      </c>
      <c r="H4" s="122">
        <f t="shared" si="3"/>
        <v>1.1789553169476175</v>
      </c>
      <c r="I4" s="122">
        <f t="shared" si="3"/>
        <v>0.20052972446484654</v>
      </c>
      <c r="J4" s="122">
        <f t="shared" si="3"/>
        <v>5.3572983515451603E-2</v>
      </c>
      <c r="K4" s="122">
        <f t="shared" si="3"/>
        <v>0.60783184552313763</v>
      </c>
      <c r="L4" s="122">
        <f t="shared" si="3"/>
        <v>2.9128931838242043</v>
      </c>
      <c r="M4" s="122">
        <f t="shared" si="3"/>
        <v>4.4638445422718531</v>
      </c>
      <c r="N4" s="122">
        <f t="shared" si="3"/>
        <v>6.3185648981516875</v>
      </c>
      <c r="O4" s="122">
        <f t="shared" si="3"/>
        <v>2.6747896924082735</v>
      </c>
      <c r="P4" s="122">
        <f t="shared" si="3"/>
        <v>0</v>
      </c>
      <c r="Q4" s="122">
        <f t="shared" si="3"/>
        <v>0.991915641893098</v>
      </c>
      <c r="R4" s="122">
        <f t="shared" ref="R4:V4" si="4">SUM(R5:R6)</f>
        <v>2.3990408241657604</v>
      </c>
      <c r="S4" s="122">
        <f t="shared" si="4"/>
        <v>1.8947086824469253</v>
      </c>
      <c r="T4" s="122">
        <f t="shared" si="4"/>
        <v>0</v>
      </c>
      <c r="U4" s="122">
        <f t="shared" si="4"/>
        <v>0.17492980387789506</v>
      </c>
      <c r="V4" s="122">
        <f t="shared" si="4"/>
        <v>1.0840037977262607</v>
      </c>
      <c r="W4" s="122">
        <f t="shared" ref="W4" si="5">SUM(W5:W6)</f>
        <v>1.2952586942794648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1.7223848265063468</v>
      </c>
      <c r="D5" s="98">
        <v>4.0994855028097765</v>
      </c>
      <c r="E5" s="98">
        <v>5.4560556273335159</v>
      </c>
      <c r="F5" s="98">
        <v>3.3543111657505214</v>
      </c>
      <c r="G5" s="98">
        <v>2.7811274936897825</v>
      </c>
      <c r="H5" s="98">
        <v>1.1689853725774901</v>
      </c>
      <c r="I5" s="98">
        <v>0.1988667992302344</v>
      </c>
      <c r="J5" s="98">
        <v>5.3130663815159934E-2</v>
      </c>
      <c r="K5" s="98">
        <v>0.60287161849259141</v>
      </c>
      <c r="L5" s="98">
        <v>2.8891677616389875</v>
      </c>
      <c r="M5" s="98">
        <v>4.4276275598755346</v>
      </c>
      <c r="N5" s="98">
        <v>6.2687641485892458</v>
      </c>
      <c r="O5" s="98">
        <v>2.6536649736592746</v>
      </c>
      <c r="P5" s="98">
        <v>0</v>
      </c>
      <c r="Q5" s="98">
        <v>0.98420955312636405</v>
      </c>
      <c r="R5" s="98">
        <v>2.3805350854436638</v>
      </c>
      <c r="S5" s="98">
        <v>1.8800755273523626</v>
      </c>
      <c r="T5" s="98">
        <v>0</v>
      </c>
      <c r="U5" s="98">
        <v>0.17359251448674179</v>
      </c>
      <c r="V5" s="98">
        <v>1.0756835881473612</v>
      </c>
      <c r="W5" s="98">
        <v>1.2852864971714764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1.5595036897669865E-2</v>
      </c>
      <c r="D6" s="98">
        <v>3.6904843720228779E-2</v>
      </c>
      <c r="E6" s="98">
        <v>4.8459718181000637E-2</v>
      </c>
      <c r="F6" s="98">
        <v>2.9408606926323813E-2</v>
      </c>
      <c r="G6" s="98">
        <v>2.3943464399895392E-2</v>
      </c>
      <c r="H6" s="98">
        <v>9.9699443701273399E-3</v>
      </c>
      <c r="I6" s="98">
        <v>1.6629252346121444E-3</v>
      </c>
      <c r="J6" s="98">
        <v>4.4231970029167013E-4</v>
      </c>
      <c r="K6" s="98">
        <v>4.9602270305461986E-3</v>
      </c>
      <c r="L6" s="98">
        <v>2.3725422185216734E-2</v>
      </c>
      <c r="M6" s="98">
        <v>3.6216982396318667E-2</v>
      </c>
      <c r="N6" s="98">
        <v>4.9800749562441682E-2</v>
      </c>
      <c r="O6" s="98">
        <v>2.1124718748998898E-2</v>
      </c>
      <c r="P6" s="98">
        <v>0</v>
      </c>
      <c r="Q6" s="98">
        <v>7.7060887667339626E-3</v>
      </c>
      <c r="R6" s="98">
        <v>1.8505738722096585E-2</v>
      </c>
      <c r="S6" s="98">
        <v>1.4633155094562665E-2</v>
      </c>
      <c r="T6" s="98">
        <v>0</v>
      </c>
      <c r="U6" s="98">
        <v>1.3372893911532612E-3</v>
      </c>
      <c r="V6" s="98">
        <v>8.3202095788994079E-3</v>
      </c>
      <c r="W6" s="98">
        <v>9.9721971079885334E-3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6.4524410073232299E-2</v>
      </c>
      <c r="D7" s="122">
        <f t="shared" si="6"/>
        <v>7.294176309519422E-2</v>
      </c>
      <c r="E7" s="122">
        <f t="shared" si="6"/>
        <v>9.4338012050944164E-2</v>
      </c>
      <c r="F7" s="122">
        <f t="shared" si="6"/>
        <v>5.0588471681564981E-2</v>
      </c>
      <c r="G7" s="122">
        <f t="shared" si="6"/>
        <v>4.8247326005823953E-2</v>
      </c>
      <c r="H7" s="122">
        <f t="shared" si="6"/>
        <v>1.9639904914562321E-2</v>
      </c>
      <c r="I7" s="122">
        <f t="shared" si="6"/>
        <v>5.1029405750462635E-3</v>
      </c>
      <c r="J7" s="122">
        <f t="shared" si="6"/>
        <v>1.7838579433102724E-3</v>
      </c>
      <c r="K7" s="122">
        <f t="shared" si="6"/>
        <v>3.7112090135197603E-2</v>
      </c>
      <c r="L7" s="122">
        <f t="shared" si="6"/>
        <v>0.13438579064585029</v>
      </c>
      <c r="M7" s="122">
        <f t="shared" si="6"/>
        <v>0.11316881769265832</v>
      </c>
      <c r="N7" s="122">
        <f t="shared" si="6"/>
        <v>0.46219968970811964</v>
      </c>
      <c r="O7" s="122">
        <f t="shared" si="6"/>
        <v>7.3460824832172422E-2</v>
      </c>
      <c r="P7" s="122">
        <f t="shared" si="6"/>
        <v>0</v>
      </c>
      <c r="Q7" s="122">
        <f t="shared" si="6"/>
        <v>2.8961355429780847E-2</v>
      </c>
      <c r="R7" s="122">
        <f t="shared" si="6"/>
        <v>0.23455863222954706</v>
      </c>
      <c r="S7" s="122">
        <f t="shared" si="6"/>
        <v>0.15078623537533442</v>
      </c>
      <c r="T7" s="122">
        <f t="shared" si="6"/>
        <v>0</v>
      </c>
      <c r="U7" s="122">
        <f t="shared" si="6"/>
        <v>1.3768936482229171E-2</v>
      </c>
      <c r="V7" s="122">
        <f t="shared" si="6"/>
        <v>7.0855330902248118E-2</v>
      </c>
      <c r="W7" s="122">
        <f t="shared" si="6"/>
        <v>5.4084786731018443E-2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6.4524410073232299E-2</v>
      </c>
      <c r="D8" s="98">
        <v>7.294176309519422E-2</v>
      </c>
      <c r="E8" s="98">
        <v>9.4338012050944164E-2</v>
      </c>
      <c r="F8" s="98">
        <v>5.0588471681564981E-2</v>
      </c>
      <c r="G8" s="98">
        <v>4.8247326005823953E-2</v>
      </c>
      <c r="H8" s="98">
        <v>1.9639904914562321E-2</v>
      </c>
      <c r="I8" s="98">
        <v>5.1029405750462635E-3</v>
      </c>
      <c r="J8" s="98">
        <v>1.7838579433102724E-3</v>
      </c>
      <c r="K8" s="98">
        <v>3.7112090135197603E-2</v>
      </c>
      <c r="L8" s="98">
        <v>0.13438579064585029</v>
      </c>
      <c r="M8" s="98">
        <v>0.11316881769265832</v>
      </c>
      <c r="N8" s="98">
        <v>0.46219968970811964</v>
      </c>
      <c r="O8" s="98">
        <v>7.3460824832172422E-2</v>
      </c>
      <c r="P8" s="98">
        <v>0</v>
      </c>
      <c r="Q8" s="98">
        <v>2.8961355429780847E-2</v>
      </c>
      <c r="R8" s="98">
        <v>0.23455863222954706</v>
      </c>
      <c r="S8" s="98">
        <v>0.15078623537533442</v>
      </c>
      <c r="T8" s="98">
        <v>0</v>
      </c>
      <c r="U8" s="98">
        <v>1.3768936482229171E-2</v>
      </c>
      <c r="V8" s="98">
        <v>7.0855330902248118E-2</v>
      </c>
      <c r="W8" s="98">
        <v>5.4084786731018443E-2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0.64010649209483395</v>
      </c>
      <c r="D9" s="122">
        <v>0.93309942139054058</v>
      </c>
      <c r="E9" s="122">
        <v>1.0347487693370383</v>
      </c>
      <c r="F9" s="122">
        <v>0.8351084116941766</v>
      </c>
      <c r="G9" s="122">
        <v>0.80797706472046538</v>
      </c>
      <c r="H9" s="122">
        <v>0.31049336830718116</v>
      </c>
      <c r="I9" s="122">
        <v>5.650115308868419E-2</v>
      </c>
      <c r="J9" s="122">
        <v>1.687701104425653E-2</v>
      </c>
      <c r="K9" s="122">
        <v>0.26638219129818347</v>
      </c>
      <c r="L9" s="122">
        <v>0.96902563740517622</v>
      </c>
      <c r="M9" s="122">
        <v>1.2661544964684852</v>
      </c>
      <c r="N9" s="122">
        <v>1.6141283438688889</v>
      </c>
      <c r="O9" s="122">
        <v>0.77393008568056521</v>
      </c>
      <c r="P9" s="122">
        <v>0</v>
      </c>
      <c r="Q9" s="122">
        <v>0.37002400922934892</v>
      </c>
      <c r="R9" s="122">
        <v>0.81736340541526753</v>
      </c>
      <c r="S9" s="122">
        <v>0.64737553616877086</v>
      </c>
      <c r="T9" s="122">
        <v>0</v>
      </c>
      <c r="U9" s="122">
        <v>8.304878742344074E-2</v>
      </c>
      <c r="V9" s="122">
        <v>0.57232455378651703</v>
      </c>
      <c r="W9" s="122">
        <v>0.56489953542231053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1.5983711425454443E-3</v>
      </c>
      <c r="D10" s="98">
        <v>9.8594377386908068E-3</v>
      </c>
      <c r="E10" s="98">
        <v>8.2720948058176424E-3</v>
      </c>
      <c r="F10" s="98">
        <v>3.8270035680909812E-3</v>
      </c>
      <c r="G10" s="98">
        <v>3.0373396358033336E-3</v>
      </c>
      <c r="H10" s="98">
        <v>1.6009651770716043E-3</v>
      </c>
      <c r="I10" s="98">
        <v>2.0254500025124463E-4</v>
      </c>
      <c r="J10" s="98">
        <v>8.0654329218021042E-4</v>
      </c>
      <c r="K10" s="98">
        <v>6.2505165122267864E-3</v>
      </c>
      <c r="L10" s="98">
        <v>2.5650929126968054E-2</v>
      </c>
      <c r="M10" s="98">
        <v>3.2369147065202511E-2</v>
      </c>
      <c r="N10" s="98">
        <v>6.345466160508749E-2</v>
      </c>
      <c r="O10" s="98">
        <v>4.4208848597308878E-2</v>
      </c>
      <c r="P10" s="98">
        <v>0</v>
      </c>
      <c r="Q10" s="98">
        <v>1.1078683349352199E-3</v>
      </c>
      <c r="R10" s="98">
        <v>8.4908710234592316E-3</v>
      </c>
      <c r="S10" s="98">
        <v>5.9499692726267712E-3</v>
      </c>
      <c r="T10" s="98">
        <v>0</v>
      </c>
      <c r="U10" s="98">
        <v>1.8810809476451846E-3</v>
      </c>
      <c r="V10" s="98">
        <v>1.4326085296414435E-2</v>
      </c>
      <c r="W10" s="98">
        <v>3.2239844775223507E-2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3.7094131653502395E-3</v>
      </c>
      <c r="D11" s="98">
        <v>3.2353664065804793E-3</v>
      </c>
      <c r="E11" s="98">
        <v>5.410614828455557E-3</v>
      </c>
      <c r="F11" s="98">
        <v>4.9995758446577058E-3</v>
      </c>
      <c r="G11" s="98">
        <v>5.0667080910598251E-3</v>
      </c>
      <c r="H11" s="98">
        <v>1.8935839094051821E-3</v>
      </c>
      <c r="I11" s="98">
        <v>2.6737880162951437E-4</v>
      </c>
      <c r="J11" s="98">
        <v>6.9930277058483296E-5</v>
      </c>
      <c r="K11" s="98">
        <v>9.5347125943852514E-4</v>
      </c>
      <c r="L11" s="98">
        <v>3.4812004494929479E-3</v>
      </c>
      <c r="M11" s="98">
        <v>5.9868371579819262E-3</v>
      </c>
      <c r="N11" s="98">
        <v>6.3459008499030228E-3</v>
      </c>
      <c r="O11" s="98">
        <v>2.8886486773755196E-3</v>
      </c>
      <c r="P11" s="98">
        <v>0</v>
      </c>
      <c r="Q11" s="98">
        <v>2.926510448547105E-4</v>
      </c>
      <c r="R11" s="98">
        <v>5.4418244743541114E-4</v>
      </c>
      <c r="S11" s="98">
        <v>9.864478429949192E-4</v>
      </c>
      <c r="T11" s="98">
        <v>0</v>
      </c>
      <c r="U11" s="98">
        <v>2.8530138596453178E-4</v>
      </c>
      <c r="V11" s="98">
        <v>1.5515872667069372E-3</v>
      </c>
      <c r="W11" s="98">
        <v>1.381700298325624E-3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0.63479870778693825</v>
      </c>
      <c r="D15" s="101">
        <v>0.92000461724526927</v>
      </c>
      <c r="E15" s="101">
        <v>1.0210660597027652</v>
      </c>
      <c r="F15" s="101">
        <v>0.82628183228142793</v>
      </c>
      <c r="G15" s="101">
        <v>0.79987301699360225</v>
      </c>
      <c r="H15" s="101">
        <v>0.30699881922070438</v>
      </c>
      <c r="I15" s="101">
        <v>5.603122928680343E-2</v>
      </c>
      <c r="J15" s="101">
        <v>1.6000537475017836E-2</v>
      </c>
      <c r="K15" s="101">
        <v>0.25917820352651816</v>
      </c>
      <c r="L15" s="101">
        <v>0.56981746618092832</v>
      </c>
      <c r="M15" s="101">
        <v>1.1410610195521176</v>
      </c>
      <c r="N15" s="101">
        <v>1.4842787777996531</v>
      </c>
      <c r="O15" s="101">
        <v>0.66287256365697722</v>
      </c>
      <c r="P15" s="101">
        <v>0</v>
      </c>
      <c r="Q15" s="101">
        <v>0.35211131899680664</v>
      </c>
      <c r="R15" s="101">
        <v>0.7268661966726383</v>
      </c>
      <c r="S15" s="101">
        <v>0.55396007381379786</v>
      </c>
      <c r="T15" s="101">
        <v>0</v>
      </c>
      <c r="U15" s="101">
        <v>7.3326000855893761E-2</v>
      </c>
      <c r="V15" s="101">
        <v>0.52069167797861471</v>
      </c>
      <c r="W15" s="101">
        <v>0.48533277652695733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0.37007604164778685</v>
      </c>
      <c r="M16" s="104">
        <v>8.6737492693183177E-2</v>
      </c>
      <c r="N16" s="104">
        <v>6.0049003614245366E-2</v>
      </c>
      <c r="O16" s="104">
        <v>6.3960024748903596E-2</v>
      </c>
      <c r="P16" s="104">
        <v>0</v>
      </c>
      <c r="Q16" s="104">
        <v>1.6512170852752358E-2</v>
      </c>
      <c r="R16" s="104">
        <v>8.1462155271734615E-2</v>
      </c>
      <c r="S16" s="104">
        <v>8.6479045239351363E-2</v>
      </c>
      <c r="T16" s="104">
        <v>0</v>
      </c>
      <c r="U16" s="104">
        <v>7.5564042339372663E-3</v>
      </c>
      <c r="V16" s="104">
        <v>3.5755203244780945E-2</v>
      </c>
      <c r="W16" s="104">
        <v>4.5945213821804089E-2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0.12813166734135092</v>
      </c>
      <c r="M17" s="98">
        <v>2.9118847269307715E-2</v>
      </c>
      <c r="N17" s="98">
        <v>1.8841817362181986E-2</v>
      </c>
      <c r="O17" s="98">
        <v>2.0893092055428924E-2</v>
      </c>
      <c r="P17" s="98">
        <v>0</v>
      </c>
      <c r="Q17" s="98">
        <v>5.1007043563739097E-3</v>
      </c>
      <c r="R17" s="98">
        <v>2.6930447074115228E-2</v>
      </c>
      <c r="S17" s="98">
        <v>3.0336154550036236E-2</v>
      </c>
      <c r="T17" s="98">
        <v>0</v>
      </c>
      <c r="U17" s="98">
        <v>2.4295304993072345E-3</v>
      </c>
      <c r="V17" s="98">
        <v>1.1620946108178983E-2</v>
      </c>
      <c r="W17" s="98">
        <v>1.5058542205235356E-2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0.24194437430643589</v>
      </c>
      <c r="M18" s="98">
        <v>5.7618645423875459E-2</v>
      </c>
      <c r="N18" s="98">
        <v>4.1207186252063377E-2</v>
      </c>
      <c r="O18" s="98">
        <v>4.3066932693474676E-2</v>
      </c>
      <c r="P18" s="98">
        <v>0</v>
      </c>
      <c r="Q18" s="98">
        <v>1.1411466496378449E-2</v>
      </c>
      <c r="R18" s="98">
        <v>5.4531708197619391E-2</v>
      </c>
      <c r="S18" s="98">
        <v>5.6142890689315127E-2</v>
      </c>
      <c r="T18" s="98">
        <v>0</v>
      </c>
      <c r="U18" s="98">
        <v>5.1268737346300318E-3</v>
      </c>
      <c r="V18" s="98">
        <v>2.4134257136601962E-2</v>
      </c>
      <c r="W18" s="98">
        <v>3.0886671616568735E-2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0.44242201526295882</v>
      </c>
      <c r="D19" s="122">
        <v>0.58142570473852295</v>
      </c>
      <c r="E19" s="122">
        <v>0.69109180619915667</v>
      </c>
      <c r="F19" s="122">
        <v>0.58797185214931291</v>
      </c>
      <c r="G19" s="122">
        <v>0.53573035599405272</v>
      </c>
      <c r="H19" s="122">
        <v>0.20621226464418801</v>
      </c>
      <c r="I19" s="122">
        <v>3.91457506040533E-2</v>
      </c>
      <c r="J19" s="122">
        <v>1.0724061743483681E-2</v>
      </c>
      <c r="K19" s="122">
        <v>0.16187305492564336</v>
      </c>
      <c r="L19" s="122">
        <v>0.57123463919436535</v>
      </c>
      <c r="M19" s="122">
        <v>0.76478490572662716</v>
      </c>
      <c r="N19" s="122">
        <v>0.99182176780259923</v>
      </c>
      <c r="O19" s="122">
        <v>0.47025906053503747</v>
      </c>
      <c r="P19" s="122">
        <v>0</v>
      </c>
      <c r="Q19" s="122">
        <v>0.25194514631367743</v>
      </c>
      <c r="R19" s="122">
        <v>0.54195814963145317</v>
      </c>
      <c r="S19" s="122">
        <v>0.42289203719642643</v>
      </c>
      <c r="T19" s="122">
        <v>0</v>
      </c>
      <c r="U19" s="122">
        <v>5.3355164732149324E-2</v>
      </c>
      <c r="V19" s="122">
        <v>0.37030513848527924</v>
      </c>
      <c r="W19" s="122">
        <v>0.36813953544436745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1.6702680057068185E-2</v>
      </c>
      <c r="D20" s="98">
        <v>9.9680740128587422E-2</v>
      </c>
      <c r="E20" s="98">
        <v>8.8377810530293865E-2</v>
      </c>
      <c r="F20" s="98">
        <v>6.1258525280432359E-2</v>
      </c>
      <c r="G20" s="98">
        <v>5.6989734515896069E-2</v>
      </c>
      <c r="H20" s="98">
        <v>2.0693321892150701E-2</v>
      </c>
      <c r="I20" s="98">
        <v>1.8953968669549873E-3</v>
      </c>
      <c r="J20" s="98">
        <v>3.631689878112953E-3</v>
      </c>
      <c r="K20" s="98">
        <v>1.9547736384434765E-2</v>
      </c>
      <c r="L20" s="98">
        <v>0.14456060449927641</v>
      </c>
      <c r="M20" s="98">
        <v>0.13922509483380494</v>
      </c>
      <c r="N20" s="98">
        <v>0.20191255820353593</v>
      </c>
      <c r="O20" s="98">
        <v>2.8114791770302024E-2</v>
      </c>
      <c r="P20" s="98">
        <v>0</v>
      </c>
      <c r="Q20" s="98">
        <v>0</v>
      </c>
      <c r="R20" s="98">
        <v>1.6487167844238929E-4</v>
      </c>
      <c r="S20" s="98">
        <v>1.4592808203721201E-3</v>
      </c>
      <c r="T20" s="98">
        <v>0</v>
      </c>
      <c r="U20" s="98">
        <v>3.0622436907994212E-3</v>
      </c>
      <c r="V20" s="98">
        <v>2.0849573232811062E-2</v>
      </c>
      <c r="W20" s="98">
        <v>2.8502610123029449E-2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5.3526730347681642E-2</v>
      </c>
      <c r="D21" s="98">
        <v>0.11732192726296646</v>
      </c>
      <c r="E21" s="98">
        <v>0.12251439277313231</v>
      </c>
      <c r="F21" s="98">
        <v>7.5078500797238823E-2</v>
      </c>
      <c r="G21" s="98">
        <v>4.7274869800080249E-2</v>
      </c>
      <c r="H21" s="98">
        <v>1.7847074768653808E-2</v>
      </c>
      <c r="I21" s="98">
        <v>3.1796606677886169E-3</v>
      </c>
      <c r="J21" s="98">
        <v>9.4254193278839337E-4</v>
      </c>
      <c r="K21" s="98">
        <v>2.2411578409933488E-2</v>
      </c>
      <c r="L21" s="98">
        <v>5.8865301715763374E-2</v>
      </c>
      <c r="M21" s="98">
        <v>9.7585411898207366E-2</v>
      </c>
      <c r="N21" s="98">
        <v>7.9512792812988162E-2</v>
      </c>
      <c r="O21" s="98">
        <v>5.5212769988150535E-2</v>
      </c>
      <c r="P21" s="98">
        <v>0</v>
      </c>
      <c r="Q21" s="98">
        <v>3.3333541667632999E-2</v>
      </c>
      <c r="R21" s="98">
        <v>6.2713522896174503E-2</v>
      </c>
      <c r="S21" s="98">
        <v>2.8653610319571685E-2</v>
      </c>
      <c r="T21" s="98">
        <v>0</v>
      </c>
      <c r="U21" s="98">
        <v>3.7847903824179473E-3</v>
      </c>
      <c r="V21" s="98">
        <v>2.7613761373868142E-2</v>
      </c>
      <c r="W21" s="98">
        <v>3.8008835032375871E-2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0.37219260485820899</v>
      </c>
      <c r="D22" s="33">
        <v>0.36442303734696901</v>
      </c>
      <c r="E22" s="33">
        <v>0.48019960289573049</v>
      </c>
      <c r="F22" s="33">
        <v>0.45163482607164179</v>
      </c>
      <c r="G22" s="33">
        <v>0.43146575167807644</v>
      </c>
      <c r="H22" s="33">
        <v>0.16767186798338349</v>
      </c>
      <c r="I22" s="33">
        <v>3.4070693069309696E-2</v>
      </c>
      <c r="J22" s="33">
        <v>6.149829932582335E-3</v>
      </c>
      <c r="K22" s="33">
        <v>0.11991374013127512</v>
      </c>
      <c r="L22" s="33">
        <v>0.36780873297932554</v>
      </c>
      <c r="M22" s="33">
        <v>0.52797439899461485</v>
      </c>
      <c r="N22" s="33">
        <v>0.71039641678607512</v>
      </c>
      <c r="O22" s="33">
        <v>0.38693149877658489</v>
      </c>
      <c r="P22" s="33">
        <v>0</v>
      </c>
      <c r="Q22" s="33">
        <v>0.21861160464604443</v>
      </c>
      <c r="R22" s="33">
        <v>0.47907975505683631</v>
      </c>
      <c r="S22" s="33">
        <v>0.39277914605648262</v>
      </c>
      <c r="T22" s="33">
        <v>0</v>
      </c>
      <c r="U22" s="33">
        <v>4.6508130658931952E-2</v>
      </c>
      <c r="V22" s="33">
        <v>0.32184180387860006</v>
      </c>
      <c r="W22" s="33">
        <v>0.30162809028896215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6.5750888979023087E-4</v>
      </c>
      <c r="D24" s="117">
        <f t="shared" si="7"/>
        <v>0</v>
      </c>
      <c r="E24" s="117">
        <f t="shared" si="7"/>
        <v>3.4331416517868697E-4</v>
      </c>
      <c r="F24" s="117">
        <f t="shared" si="7"/>
        <v>3.4373129903153131E-4</v>
      </c>
      <c r="G24" s="117">
        <f t="shared" si="7"/>
        <v>3.4106471358273069E-4</v>
      </c>
      <c r="H24" s="117">
        <f t="shared" si="7"/>
        <v>3.3650773835656284E-4</v>
      </c>
      <c r="I24" s="117">
        <f t="shared" si="7"/>
        <v>6.6363120076642348E-4</v>
      </c>
      <c r="J24" s="117">
        <f t="shared" si="7"/>
        <v>6.6978644813239536E-4</v>
      </c>
      <c r="K24" s="117">
        <f t="shared" si="7"/>
        <v>4.3724731205657301E-3</v>
      </c>
      <c r="L24" s="117">
        <f t="shared" si="7"/>
        <v>5.5031108153792167E-3</v>
      </c>
      <c r="M24" s="117">
        <f t="shared" si="7"/>
        <v>2.764357241911684E-2</v>
      </c>
      <c r="N24" s="117">
        <f t="shared" si="7"/>
        <v>1.9641769506136129E-2</v>
      </c>
      <c r="O24" s="117">
        <f t="shared" si="7"/>
        <v>4.414112334563889E-2</v>
      </c>
      <c r="P24" s="117">
        <f t="shared" si="7"/>
        <v>7.3736701720899689E-2</v>
      </c>
      <c r="Q24" s="117">
        <f t="shared" si="7"/>
        <v>0.11117676267792441</v>
      </c>
      <c r="R24" s="117">
        <f t="shared" ref="R24:V24" si="8">R25+R28+R30+R39</f>
        <v>1.3253036550380413E-3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4.6446164687794742E-4</v>
      </c>
      <c r="D25" s="122">
        <f t="shared" si="10"/>
        <v>0</v>
      </c>
      <c r="E25" s="122">
        <f t="shared" si="10"/>
        <v>2.4142135111419226E-4</v>
      </c>
      <c r="F25" s="122">
        <f t="shared" si="10"/>
        <v>2.4145366200156861E-4</v>
      </c>
      <c r="G25" s="122">
        <f t="shared" si="10"/>
        <v>2.3503847272141176E-4</v>
      </c>
      <c r="H25" s="122">
        <f t="shared" si="10"/>
        <v>2.2824819453918745E-4</v>
      </c>
      <c r="I25" s="122">
        <f t="shared" si="10"/>
        <v>4.4668752157698763E-4</v>
      </c>
      <c r="J25" s="122">
        <f t="shared" si="10"/>
        <v>4.1351769050597387E-4</v>
      </c>
      <c r="K25" s="122">
        <f t="shared" si="10"/>
        <v>2.1639407678455025E-3</v>
      </c>
      <c r="L25" s="122">
        <f t="shared" si="10"/>
        <v>2.0555172038500048E-3</v>
      </c>
      <c r="M25" s="122">
        <f t="shared" si="10"/>
        <v>2.0028789182373108E-2</v>
      </c>
      <c r="N25" s="122">
        <f t="shared" si="10"/>
        <v>1.2463473967042824E-2</v>
      </c>
      <c r="O25" s="122">
        <f t="shared" si="10"/>
        <v>2.7286301671049742E-2</v>
      </c>
      <c r="P25" s="122">
        <f t="shared" si="10"/>
        <v>3.7858917445658488E-2</v>
      </c>
      <c r="Q25" s="122">
        <f t="shared" si="10"/>
        <v>8.461480385264078E-2</v>
      </c>
      <c r="R25" s="122">
        <f t="shared" ref="R25:V25" si="11">SUM(R26:R27)</f>
        <v>9.1907188261142994E-4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4.5418089017438732E-4</v>
      </c>
      <c r="D26" s="98">
        <v>0</v>
      </c>
      <c r="E26" s="98">
        <v>2.3617714241115883E-4</v>
      </c>
      <c r="F26" s="98">
        <v>2.36274867925793E-4</v>
      </c>
      <c r="G26" s="98">
        <v>2.3008628798890123E-4</v>
      </c>
      <c r="H26" s="98">
        <v>2.2348313402986158E-4</v>
      </c>
      <c r="I26" s="98">
        <v>4.3754072685467187E-4</v>
      </c>
      <c r="J26" s="98">
        <v>4.0508669175575568E-4</v>
      </c>
      <c r="K26" s="98">
        <v>2.1203273974860094E-3</v>
      </c>
      <c r="L26" s="98">
        <v>2.0141670915163694E-3</v>
      </c>
      <c r="M26" s="98">
        <v>1.962741965516946E-2</v>
      </c>
      <c r="N26" s="98">
        <v>1.2220761422497223E-2</v>
      </c>
      <c r="O26" s="98">
        <v>2.6753860884214529E-2</v>
      </c>
      <c r="P26" s="98">
        <v>3.713007900186862E-2</v>
      </c>
      <c r="Q26" s="98">
        <v>8.299032557554567E-2</v>
      </c>
      <c r="R26" s="98">
        <v>9.015507559163087E-4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1.0280756703560079E-5</v>
      </c>
      <c r="D27" s="98">
        <v>0</v>
      </c>
      <c r="E27" s="98">
        <v>5.2442087030334447E-6</v>
      </c>
      <c r="F27" s="98">
        <v>5.1787940757756154E-6</v>
      </c>
      <c r="G27" s="98">
        <v>4.9521847325105388E-6</v>
      </c>
      <c r="H27" s="98">
        <v>4.7650605093258639E-6</v>
      </c>
      <c r="I27" s="98">
        <v>9.1467947223157505E-6</v>
      </c>
      <c r="J27" s="98">
        <v>8.4309987502181713E-6</v>
      </c>
      <c r="K27" s="98">
        <v>4.3613370359493152E-5</v>
      </c>
      <c r="L27" s="98">
        <v>4.1350112333635323E-5</v>
      </c>
      <c r="M27" s="98">
        <v>4.0136952720364651E-4</v>
      </c>
      <c r="N27" s="98">
        <v>2.4271254454560069E-4</v>
      </c>
      <c r="O27" s="98">
        <v>5.3244078683521235E-4</v>
      </c>
      <c r="P27" s="98">
        <v>7.2883844378987192E-4</v>
      </c>
      <c r="Q27" s="98">
        <v>1.6244782770951135E-3</v>
      </c>
      <c r="R27" s="98">
        <v>1.7521126695121246E-5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2.22982242913784E-5</v>
      </c>
      <c r="K28" s="122">
        <f t="shared" si="13"/>
        <v>1.7245395044236805E-4</v>
      </c>
      <c r="L28" s="122">
        <f t="shared" si="13"/>
        <v>2.8261995929726658E-4</v>
      </c>
      <c r="M28" s="122">
        <f t="shared" si="13"/>
        <v>4.0653369624663965E-4</v>
      </c>
      <c r="N28" s="122">
        <f t="shared" si="13"/>
        <v>1.1170989479350325E-3</v>
      </c>
      <c r="O28" s="122">
        <f t="shared" si="13"/>
        <v>9.3593352320740135E-4</v>
      </c>
      <c r="P28" s="122">
        <f t="shared" si="13"/>
        <v>2.9759353392071288E-3</v>
      </c>
      <c r="Q28" s="122">
        <f t="shared" si="13"/>
        <v>1.1786598140027089E-3</v>
      </c>
      <c r="R28" s="122">
        <f t="shared" si="13"/>
        <v>5.3742383372562044E-5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2.22982242913784E-5</v>
      </c>
      <c r="K29" s="98">
        <v>1.7245395044236805E-4</v>
      </c>
      <c r="L29" s="98">
        <v>2.8261995929726658E-4</v>
      </c>
      <c r="M29" s="98">
        <v>4.0653369624663965E-4</v>
      </c>
      <c r="N29" s="98">
        <v>1.1170989479350325E-3</v>
      </c>
      <c r="O29" s="98">
        <v>9.3593352320740135E-4</v>
      </c>
      <c r="P29" s="98">
        <v>2.9759353392071288E-3</v>
      </c>
      <c r="Q29" s="98">
        <v>1.1786598140027089E-3</v>
      </c>
      <c r="R29" s="98">
        <v>5.3742383372562044E-5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1.1356985558403047E-4</v>
      </c>
      <c r="D30" s="122">
        <v>0</v>
      </c>
      <c r="E30" s="122">
        <v>6.2131316764194077E-5</v>
      </c>
      <c r="F30" s="122">
        <v>6.0374238804722201E-5</v>
      </c>
      <c r="G30" s="122">
        <v>6.3729823678878358E-5</v>
      </c>
      <c r="H30" s="122">
        <v>6.5332798301916221E-5</v>
      </c>
      <c r="I30" s="122">
        <v>1.2821791598810855E-4</v>
      </c>
      <c r="J30" s="122">
        <v>1.4286194174123069E-4</v>
      </c>
      <c r="K30" s="122">
        <v>1.2563528542773907E-3</v>
      </c>
      <c r="L30" s="122">
        <v>1.9990885518182547E-3</v>
      </c>
      <c r="M30" s="122">
        <v>4.4924396401932595E-3</v>
      </c>
      <c r="N30" s="122">
        <v>3.7671935157192978E-3</v>
      </c>
      <c r="O30" s="122">
        <v>9.9068043883495226E-3</v>
      </c>
      <c r="P30" s="122">
        <v>2.0610395755845681E-2</v>
      </c>
      <c r="Q30" s="122">
        <v>1.5101189962756629E-2</v>
      </c>
      <c r="R30" s="122">
        <v>2.1203798035957945E-4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7.2216216934387989E-5</v>
      </c>
      <c r="P31" s="98">
        <v>7.3134047353822532E-5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1.1356985558403047E-4</v>
      </c>
      <c r="D35" s="101">
        <v>0</v>
      </c>
      <c r="E35" s="101">
        <v>6.2131316764194077E-5</v>
      </c>
      <c r="F35" s="101">
        <v>6.0374238804722201E-5</v>
      </c>
      <c r="G35" s="101">
        <v>6.3729823678878358E-5</v>
      </c>
      <c r="H35" s="101">
        <v>6.5332798301916221E-5</v>
      </c>
      <c r="I35" s="101">
        <v>1.2821791598810855E-4</v>
      </c>
      <c r="J35" s="101">
        <v>1.4286194174123069E-4</v>
      </c>
      <c r="K35" s="101">
        <v>1.2563528542773907E-3</v>
      </c>
      <c r="L35" s="101">
        <v>1.2293796465607945E-3</v>
      </c>
      <c r="M35" s="101">
        <v>4.1711896672555438E-3</v>
      </c>
      <c r="N35" s="101">
        <v>3.619471489607993E-3</v>
      </c>
      <c r="O35" s="101">
        <v>8.9798885088462656E-3</v>
      </c>
      <c r="P35" s="101">
        <v>1.8898912710257513E-2</v>
      </c>
      <c r="Q35" s="101">
        <v>1.4407401271464513E-2</v>
      </c>
      <c r="R35" s="101">
        <v>2.1203798035957945E-4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7.6970890525746005E-4</v>
      </c>
      <c r="M36" s="104">
        <v>3.2124997293771538E-4</v>
      </c>
      <c r="N36" s="104">
        <v>1.4772202611130472E-4</v>
      </c>
      <c r="O36" s="104">
        <v>8.5469966256886771E-4</v>
      </c>
      <c r="P36" s="104">
        <v>1.6383489982343467E-3</v>
      </c>
      <c r="Q36" s="104">
        <v>6.9378869129211587E-4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2.6649681227402437E-4</v>
      </c>
      <c r="M37" s="98">
        <v>1.0784758247891746E-4</v>
      </c>
      <c r="N37" s="98">
        <v>4.6351334224309928E-5</v>
      </c>
      <c r="O37" s="98">
        <v>2.791949940591839E-4</v>
      </c>
      <c r="P37" s="98">
        <v>5.4990292519786863E-4</v>
      </c>
      <c r="Q37" s="98">
        <v>2.1431530909134071E-4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5.0321209298343568E-4</v>
      </c>
      <c r="M38" s="98">
        <v>2.1340239045879793E-4</v>
      </c>
      <c r="N38" s="98">
        <v>1.0137069188699479E-4</v>
      </c>
      <c r="O38" s="98">
        <v>5.7550466850968382E-4</v>
      </c>
      <c r="P38" s="98">
        <v>1.0884460730364782E-3</v>
      </c>
      <c r="Q38" s="98">
        <v>4.7947338220077511E-4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7.9477387328253047E-5</v>
      </c>
      <c r="D39" s="122">
        <v>0</v>
      </c>
      <c r="E39" s="122">
        <v>3.9761497300300604E-5</v>
      </c>
      <c r="F39" s="122">
        <v>4.1903398225240471E-5</v>
      </c>
      <c r="G39" s="122">
        <v>4.2296417182440587E-5</v>
      </c>
      <c r="H39" s="122">
        <v>4.2926745515459162E-5</v>
      </c>
      <c r="I39" s="122">
        <v>8.8725763201327347E-5</v>
      </c>
      <c r="J39" s="122">
        <v>9.1108591593812372E-5</v>
      </c>
      <c r="K39" s="122">
        <v>7.7972554800046932E-4</v>
      </c>
      <c r="L39" s="122">
        <v>1.1658851004136908E-3</v>
      </c>
      <c r="M39" s="122">
        <v>2.7158099003038298E-3</v>
      </c>
      <c r="N39" s="122">
        <v>2.2940030754389721E-3</v>
      </c>
      <c r="O39" s="122">
        <v>6.0120837630322195E-3</v>
      </c>
      <c r="P39" s="122">
        <v>1.22914531801884E-2</v>
      </c>
      <c r="Q39" s="122">
        <v>1.0282109048524288E-2</v>
      </c>
      <c r="R39" s="122">
        <v>1.4045140869446975E-4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1.3749434607321159E-4</v>
      </c>
      <c r="L40" s="98">
        <v>1.6006880140248368E-4</v>
      </c>
      <c r="M40" s="98">
        <v>4.0055582102907071E-4</v>
      </c>
      <c r="N40" s="98">
        <v>2.2576034302381647E-4</v>
      </c>
      <c r="O40" s="98">
        <v>7.6981398899048006E-4</v>
      </c>
      <c r="P40" s="98">
        <v>1.5007547892721762E-3</v>
      </c>
      <c r="Q40" s="98">
        <v>1.3582427844196809E-3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7.9477387328253047E-5</v>
      </c>
      <c r="D41" s="33">
        <v>0</v>
      </c>
      <c r="E41" s="33">
        <v>3.9761497300300604E-5</v>
      </c>
      <c r="F41" s="33">
        <v>4.1903398225240471E-5</v>
      </c>
      <c r="G41" s="33">
        <v>4.2296417182440587E-5</v>
      </c>
      <c r="H41" s="33">
        <v>4.2926745515459162E-5</v>
      </c>
      <c r="I41" s="33">
        <v>8.8725763201327347E-5</v>
      </c>
      <c r="J41" s="33">
        <v>9.1108591593812372E-5</v>
      </c>
      <c r="K41" s="33">
        <v>6.4223120192725774E-4</v>
      </c>
      <c r="L41" s="33">
        <v>1.0058162990112072E-3</v>
      </c>
      <c r="M41" s="33">
        <v>2.3152540792747592E-3</v>
      </c>
      <c r="N41" s="33">
        <v>2.0682427324151555E-3</v>
      </c>
      <c r="O41" s="33">
        <v>5.2422697740417395E-3</v>
      </c>
      <c r="P41" s="33">
        <v>1.0790698390916223E-2</v>
      </c>
      <c r="Q41" s="33">
        <v>8.923866264104607E-3</v>
      </c>
      <c r="R41" s="33">
        <v>1.4045140869446975E-4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7.2404406265901153E-2</v>
      </c>
      <c r="L43" s="117">
        <f t="shared" si="14"/>
        <v>4.9565059662650499E-2</v>
      </c>
      <c r="M43" s="117">
        <f t="shared" si="14"/>
        <v>1.7917233679547333E-2</v>
      </c>
      <c r="N43" s="117">
        <f t="shared" si="14"/>
        <v>3.9177672748432583E-2</v>
      </c>
      <c r="O43" s="117">
        <f t="shared" si="14"/>
        <v>2.7958711087727649E-2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5.0438732879286186E-2</v>
      </c>
      <c r="L44" s="122">
        <f t="shared" si="17"/>
        <v>3.4874858907706384E-2</v>
      </c>
      <c r="M44" s="122">
        <f t="shared" si="17"/>
        <v>1.0302450442803602E-2</v>
      </c>
      <c r="N44" s="122">
        <f t="shared" si="17"/>
        <v>2.4464405709297563E-2</v>
      </c>
      <c r="O44" s="122">
        <f t="shared" si="17"/>
        <v>1.946452039107871E-2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4.9422160166106954E-2</v>
      </c>
      <c r="L45" s="98">
        <v>3.4173293710026545E-2</v>
      </c>
      <c r="M45" s="98">
        <v>1.0095993146478056E-2</v>
      </c>
      <c r="N45" s="98">
        <v>2.3987988124906493E-2</v>
      </c>
      <c r="O45" s="98">
        <v>1.9084706934592899E-2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1.0165727131792319E-3</v>
      </c>
      <c r="L46" s="98">
        <v>7.015651976798404E-4</v>
      </c>
      <c r="M46" s="98">
        <v>2.064572963255453E-4</v>
      </c>
      <c r="N46" s="98">
        <v>4.7641758439107029E-4</v>
      </c>
      <c r="O46" s="98">
        <v>3.7981345648581183E-4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1.7245395044236803E-3</v>
      </c>
      <c r="L47" s="122">
        <f t="shared" si="20"/>
        <v>1.1775831637386108E-3</v>
      </c>
      <c r="M47" s="122">
        <f t="shared" si="20"/>
        <v>4.0653369624663965E-4</v>
      </c>
      <c r="N47" s="122">
        <f t="shared" si="20"/>
        <v>2.234197895870065E-3</v>
      </c>
      <c r="O47" s="122">
        <f t="shared" si="20"/>
        <v>4.7792350121229009E-4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1.7245395044236803E-3</v>
      </c>
      <c r="L48" s="98">
        <v>1.1775831637386108E-3</v>
      </c>
      <c r="M48" s="98">
        <v>4.0653369624663965E-4</v>
      </c>
      <c r="N48" s="98">
        <v>2.234197895870065E-3</v>
      </c>
      <c r="O48" s="98">
        <v>4.7792350121229009E-4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1.2489625433698767E-2</v>
      </c>
      <c r="L49" s="122">
        <v>8.5347464531061526E-3</v>
      </c>
      <c r="M49" s="122">
        <v>4.4924396401932595E-3</v>
      </c>
      <c r="N49" s="122">
        <v>7.7559873267207162E-3</v>
      </c>
      <c r="O49" s="122">
        <v>4.9885630421269821E-3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1.2489625433698767E-2</v>
      </c>
      <c r="L54" s="101">
        <v>5.148027269973327E-3</v>
      </c>
      <c r="M54" s="101">
        <v>4.1711896672555438E-3</v>
      </c>
      <c r="N54" s="101">
        <v>7.4605432744981066E-3</v>
      </c>
      <c r="O54" s="101">
        <v>4.561213210842548E-3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3.3867191831328247E-3</v>
      </c>
      <c r="M55" s="104">
        <v>3.2124997293771538E-4</v>
      </c>
      <c r="N55" s="104">
        <v>2.9544405222260944E-4</v>
      </c>
      <c r="O55" s="104">
        <v>4.2734983128443386E-4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1.1725859740057073E-3</v>
      </c>
      <c r="M56" s="98">
        <v>1.0784758247891746E-4</v>
      </c>
      <c r="N56" s="98">
        <v>9.2702668448619855E-5</v>
      </c>
      <c r="O56" s="98">
        <v>1.3959749702959195E-4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2.2141332091271176E-3</v>
      </c>
      <c r="M57" s="98">
        <v>2.1340239045879793E-4</v>
      </c>
      <c r="N57" s="98">
        <v>2.0274138377398957E-4</v>
      </c>
      <c r="O57" s="98">
        <v>2.8775233425484191E-4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7.751508448492519E-3</v>
      </c>
      <c r="L58" s="122">
        <v>4.9778711380993497E-3</v>
      </c>
      <c r="M58" s="122">
        <v>2.7158099003038298E-3</v>
      </c>
      <c r="N58" s="122">
        <v>4.7230818165442364E-3</v>
      </c>
      <c r="O58" s="122">
        <v>3.0277041533096709E-3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1.2374491146589044E-3</v>
      </c>
      <c r="L59" s="98">
        <v>6.8029240596055563E-4</v>
      </c>
      <c r="M59" s="98">
        <v>4.0055582102907071E-4</v>
      </c>
      <c r="N59" s="98">
        <v>4.9667275465239632E-4</v>
      </c>
      <c r="O59" s="98">
        <v>3.8490699449524003E-4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6.5140593338336144E-3</v>
      </c>
      <c r="L60" s="33">
        <v>4.2975787321387938E-3</v>
      </c>
      <c r="M60" s="33">
        <v>2.3152540792747592E-3</v>
      </c>
      <c r="N60" s="33">
        <v>4.2264090618918402E-3</v>
      </c>
      <c r="O60" s="33">
        <v>2.6427971588144309E-3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7.8065799327891844E-2</v>
      </c>
      <c r="D62" s="117">
        <f t="shared" si="21"/>
        <v>0.19169192997828119</v>
      </c>
      <c r="E62" s="117">
        <f t="shared" si="21"/>
        <v>0.42717363553686954</v>
      </c>
      <c r="F62" s="117">
        <f t="shared" si="21"/>
        <v>0.59556463178011465</v>
      </c>
      <c r="G62" s="117">
        <f t="shared" si="21"/>
        <v>1.4602057185517592</v>
      </c>
      <c r="H62" s="117">
        <f t="shared" si="21"/>
        <v>1.9377087096044237</v>
      </c>
      <c r="I62" s="117">
        <f t="shared" si="21"/>
        <v>2.0952648209623468</v>
      </c>
      <c r="J62" s="117">
        <f t="shared" si="21"/>
        <v>1.4074905855062465</v>
      </c>
      <c r="K62" s="117">
        <f t="shared" si="21"/>
        <v>1.2779747347239365</v>
      </c>
      <c r="L62" s="117">
        <f t="shared" si="21"/>
        <v>0.23552425076535372</v>
      </c>
      <c r="M62" s="117">
        <f t="shared" si="21"/>
        <v>0.16629445605924931</v>
      </c>
      <c r="N62" s="117">
        <f t="shared" si="21"/>
        <v>2.6956574519543326E-2</v>
      </c>
      <c r="O62" s="117">
        <f t="shared" si="21"/>
        <v>0.33768428352848973</v>
      </c>
      <c r="P62" s="117">
        <f t="shared" si="21"/>
        <v>1.919837830920444</v>
      </c>
      <c r="Q62" s="117">
        <f t="shared" si="21"/>
        <v>3.7050075786660832</v>
      </c>
      <c r="R62" s="117">
        <f t="shared" ref="R62:V62" si="22">R63+R66+R68+R77</f>
        <v>3.2637716235510155</v>
      </c>
      <c r="S62" s="117">
        <f t="shared" si="22"/>
        <v>3.2551709926763088</v>
      </c>
      <c r="T62" s="117">
        <f t="shared" si="22"/>
        <v>3.7397465470976838</v>
      </c>
      <c r="U62" s="117">
        <f t="shared" si="22"/>
        <v>3.1963922512180041</v>
      </c>
      <c r="V62" s="117">
        <f t="shared" si="22"/>
        <v>3.8246698481869088</v>
      </c>
      <c r="W62" s="117">
        <f t="shared" ref="W62" si="23">W63+W66+W68+W77</f>
        <v>3.7410157746628712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5.3237820697718395E-2</v>
      </c>
      <c r="D63" s="122">
        <f t="shared" si="24"/>
        <v>0.12440764749403956</v>
      </c>
      <c r="E63" s="122">
        <f t="shared" si="24"/>
        <v>0.28743355984503954</v>
      </c>
      <c r="F63" s="122">
        <f t="shared" si="24"/>
        <v>0.38697061135111743</v>
      </c>
      <c r="G63" s="122">
        <f t="shared" si="24"/>
        <v>0.98508161383423165</v>
      </c>
      <c r="H63" s="122">
        <f t="shared" si="24"/>
        <v>1.3342831316194983</v>
      </c>
      <c r="I63" s="122">
        <f t="shared" si="24"/>
        <v>1.4018556512395981</v>
      </c>
      <c r="J63" s="122">
        <f t="shared" si="24"/>
        <v>0.90831686437293013</v>
      </c>
      <c r="K63" s="122">
        <f t="shared" si="24"/>
        <v>0.82831346863409883</v>
      </c>
      <c r="L63" s="122">
        <f t="shared" si="24"/>
        <v>0.15077919256194117</v>
      </c>
      <c r="M63" s="122">
        <f t="shared" si="24"/>
        <v>0.10997800265081016</v>
      </c>
      <c r="N63" s="122">
        <f t="shared" si="24"/>
        <v>1.768318022221782E-2</v>
      </c>
      <c r="O63" s="122">
        <f t="shared" si="24"/>
        <v>0.21818119170521594</v>
      </c>
      <c r="P63" s="122">
        <f t="shared" si="24"/>
        <v>1.2117681199668011</v>
      </c>
      <c r="Q63" s="122">
        <f t="shared" si="24"/>
        <v>2.2764386031627741</v>
      </c>
      <c r="R63" s="122">
        <f t="shared" ref="R63:V63" si="25">SUM(R64:R65)</f>
        <v>1.9199063462642176</v>
      </c>
      <c r="S63" s="122">
        <f t="shared" si="25"/>
        <v>1.9435074063416122</v>
      </c>
      <c r="T63" s="122">
        <f t="shared" si="25"/>
        <v>2.2197248889048935</v>
      </c>
      <c r="U63" s="122">
        <f t="shared" si="25"/>
        <v>1.7981159920586254</v>
      </c>
      <c r="V63" s="122">
        <f t="shared" si="25"/>
        <v>2.1888843227968122</v>
      </c>
      <c r="W63" s="122">
        <f t="shared" ref="W63" si="26">SUM(W64:W65)</f>
        <v>2.0980971842270133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5.2059413210899949E-2</v>
      </c>
      <c r="D64" s="98">
        <v>0.1216693834015735</v>
      </c>
      <c r="E64" s="98">
        <v>0.28118986363040666</v>
      </c>
      <c r="F64" s="98">
        <v>0.37867071192962343</v>
      </c>
      <c r="G64" s="98">
        <v>0.96432626228764073</v>
      </c>
      <c r="H64" s="98">
        <v>1.3064277530848474</v>
      </c>
      <c r="I64" s="98">
        <v>1.3731499335895094</v>
      </c>
      <c r="J64" s="98">
        <v>0.88979766066253985</v>
      </c>
      <c r="K64" s="98">
        <v>0.81161913826328036</v>
      </c>
      <c r="L64" s="98">
        <v>0.14774602089189465</v>
      </c>
      <c r="M64" s="98">
        <v>0.1077740841550478</v>
      </c>
      <c r="N64" s="98">
        <v>1.7338819598627472E-2</v>
      </c>
      <c r="O64" s="98">
        <v>0.21392379666558614</v>
      </c>
      <c r="P64" s="98">
        <v>1.1884398461972598</v>
      </c>
      <c r="Q64" s="98">
        <v>2.2327343706691445</v>
      </c>
      <c r="R64" s="98">
        <v>1.8833053763378156</v>
      </c>
      <c r="S64" s="98">
        <v>1.9064120571122729</v>
      </c>
      <c r="T64" s="98">
        <v>2.1775947128340629</v>
      </c>
      <c r="U64" s="98">
        <v>1.7641403596072014</v>
      </c>
      <c r="V64" s="98">
        <v>2.1473607473323977</v>
      </c>
      <c r="W64" s="98">
        <v>2.0581750972111776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1.1784074868184445E-3</v>
      </c>
      <c r="D65" s="98">
        <v>2.7382640924660559E-3</v>
      </c>
      <c r="E65" s="98">
        <v>6.2436962146328939E-3</v>
      </c>
      <c r="F65" s="98">
        <v>8.2998994214940336E-3</v>
      </c>
      <c r="G65" s="98">
        <v>2.0755351546590927E-2</v>
      </c>
      <c r="H65" s="98">
        <v>2.7855378534650949E-2</v>
      </c>
      <c r="I65" s="98">
        <v>2.8705717650088596E-2</v>
      </c>
      <c r="J65" s="98">
        <v>1.8519203710390307E-2</v>
      </c>
      <c r="K65" s="98">
        <v>1.6694330370818446E-2</v>
      </c>
      <c r="L65" s="98">
        <v>3.0331716700465333E-3</v>
      </c>
      <c r="M65" s="98">
        <v>2.2039184957623544E-3</v>
      </c>
      <c r="N65" s="98">
        <v>3.4436062359034743E-4</v>
      </c>
      <c r="O65" s="98">
        <v>4.2573950396298001E-3</v>
      </c>
      <c r="P65" s="98">
        <v>2.332827376954124E-2</v>
      </c>
      <c r="Q65" s="98">
        <v>4.3704232493629508E-2</v>
      </c>
      <c r="R65" s="98">
        <v>3.6600969926402063E-2</v>
      </c>
      <c r="S65" s="98">
        <v>3.7095349229339429E-2</v>
      </c>
      <c r="T65" s="98">
        <v>4.2130176070830395E-2</v>
      </c>
      <c r="U65" s="98">
        <v>3.3975632451423952E-2</v>
      </c>
      <c r="V65" s="98">
        <v>4.1523575464414431E-2</v>
      </c>
      <c r="W65" s="98">
        <v>3.9922087015835696E-2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1.2888071486620435E-3</v>
      </c>
      <c r="D66" s="122">
        <f t="shared" si="27"/>
        <v>3.6869470416969747E-3</v>
      </c>
      <c r="E66" s="122">
        <f t="shared" si="27"/>
        <v>8.5837406867239376E-3</v>
      </c>
      <c r="F66" s="122">
        <f t="shared" si="27"/>
        <v>8.3490080984901776E-3</v>
      </c>
      <c r="G66" s="122">
        <f t="shared" si="27"/>
        <v>1.6960429578596076E-2</v>
      </c>
      <c r="H66" s="122">
        <f t="shared" si="27"/>
        <v>2.2183083913524027E-2</v>
      </c>
      <c r="I66" s="122">
        <f t="shared" si="27"/>
        <v>3.4303100532255437E-2</v>
      </c>
      <c r="J66" s="122">
        <f t="shared" si="27"/>
        <v>3.0637760176353931E-2</v>
      </c>
      <c r="K66" s="122">
        <f t="shared" si="27"/>
        <v>3.3887201261925327E-2</v>
      </c>
      <c r="L66" s="122">
        <f t="shared" si="27"/>
        <v>6.8299823496839433E-3</v>
      </c>
      <c r="M66" s="122">
        <f t="shared" si="27"/>
        <v>2.981247105808691E-3</v>
      </c>
      <c r="N66" s="122">
        <f t="shared" si="27"/>
        <v>1.3963736849187908E-3</v>
      </c>
      <c r="O66" s="122">
        <f t="shared" si="27"/>
        <v>6.7506694546235965E-3</v>
      </c>
      <c r="P66" s="122">
        <f t="shared" si="27"/>
        <v>6.0854495942082129E-2</v>
      </c>
      <c r="Q66" s="122">
        <f t="shared" si="27"/>
        <v>6.2300590168714601E-2</v>
      </c>
      <c r="R66" s="122">
        <f t="shared" si="27"/>
        <v>0.19473552615047854</v>
      </c>
      <c r="S66" s="122">
        <f t="shared" si="27"/>
        <v>0.16479082287876981</v>
      </c>
      <c r="T66" s="122">
        <f t="shared" si="27"/>
        <v>0.11644722543682465</v>
      </c>
      <c r="U66" s="122">
        <f t="shared" si="27"/>
        <v>0.12723111211206345</v>
      </c>
      <c r="V66" s="122">
        <f t="shared" si="27"/>
        <v>0.11353598665104694</v>
      </c>
      <c r="W66" s="122">
        <f t="shared" si="27"/>
        <v>9.0188611756484655E-2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1.2888071486620435E-3</v>
      </c>
      <c r="D67" s="98">
        <v>3.6869470416969747E-3</v>
      </c>
      <c r="E67" s="98">
        <v>8.5837406867239376E-3</v>
      </c>
      <c r="F67" s="98">
        <v>8.3490080984901776E-3</v>
      </c>
      <c r="G67" s="98">
        <v>1.6960429578596076E-2</v>
      </c>
      <c r="H67" s="98">
        <v>2.2183083913524027E-2</v>
      </c>
      <c r="I67" s="98">
        <v>3.4303100532255437E-2</v>
      </c>
      <c r="J67" s="98">
        <v>3.0637760176353931E-2</v>
      </c>
      <c r="K67" s="98">
        <v>3.3887201261925327E-2</v>
      </c>
      <c r="L67" s="98">
        <v>6.8299823496839433E-3</v>
      </c>
      <c r="M67" s="98">
        <v>2.981247105808691E-3</v>
      </c>
      <c r="N67" s="98">
        <v>1.3963736849187908E-3</v>
      </c>
      <c r="O67" s="98">
        <v>6.7506694546235965E-3</v>
      </c>
      <c r="P67" s="98">
        <v>6.0854495942082129E-2</v>
      </c>
      <c r="Q67" s="98">
        <v>6.2300590168714601E-2</v>
      </c>
      <c r="R67" s="98">
        <v>0.19473552615047854</v>
      </c>
      <c r="S67" s="98">
        <v>0.16479082287876981</v>
      </c>
      <c r="T67" s="98">
        <v>0.11644722543682465</v>
      </c>
      <c r="U67" s="98">
        <v>0.12723111211206345</v>
      </c>
      <c r="V67" s="98">
        <v>0.11353598665104694</v>
      </c>
      <c r="W67" s="98">
        <v>9.0188611756484655E-2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1.4382644795953442E-2</v>
      </c>
      <c r="D68" s="122">
        <v>3.9443112857273158E-2</v>
      </c>
      <c r="E68" s="122">
        <v>7.9737290528142463E-2</v>
      </c>
      <c r="F68" s="122">
        <v>0.11853215378305131</v>
      </c>
      <c r="G68" s="122">
        <v>0.27653936438026339</v>
      </c>
      <c r="H68" s="122">
        <v>0.34986193490489731</v>
      </c>
      <c r="I68" s="122">
        <v>0.3899440601744445</v>
      </c>
      <c r="J68" s="122">
        <v>0.28613880938211006</v>
      </c>
      <c r="K68" s="122">
        <v>0.25660114514926208</v>
      </c>
      <c r="L68" s="122">
        <v>4.9028437848802453E-2</v>
      </c>
      <c r="M68" s="122">
        <v>3.3287697678762503E-2</v>
      </c>
      <c r="N68" s="122">
        <v>4.875189240091519E-3</v>
      </c>
      <c r="O68" s="122">
        <v>7.0024883788456768E-2</v>
      </c>
      <c r="P68" s="122">
        <v>0.39421875369407672</v>
      </c>
      <c r="Q68" s="122">
        <v>0.84079893215273871</v>
      </c>
      <c r="R68" s="122">
        <v>0.69814354495950959</v>
      </c>
      <c r="S68" s="122">
        <v>0.69027131773970085</v>
      </c>
      <c r="T68" s="122">
        <v>0.85589620625446394</v>
      </c>
      <c r="U68" s="122">
        <v>0.77351123191877424</v>
      </c>
      <c r="V68" s="122">
        <v>0.92494705040856984</v>
      </c>
      <c r="W68" s="122">
        <v>0.94094218370655502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9.669495789216177E-3</v>
      </c>
      <c r="D69" s="98">
        <v>1.3563578992415282E-2</v>
      </c>
      <c r="E69" s="98">
        <v>3.0715681601193347E-2</v>
      </c>
      <c r="F69" s="98">
        <v>4.7049055038260221E-2</v>
      </c>
      <c r="G69" s="98">
        <v>0.12925974185837555</v>
      </c>
      <c r="H69" s="98">
        <v>0.1654927780968897</v>
      </c>
      <c r="I69" s="98">
        <v>0.18537237521541727</v>
      </c>
      <c r="J69" s="98">
        <v>0.11684740841875167</v>
      </c>
      <c r="K69" s="98">
        <v>9.4753336274704072E-2</v>
      </c>
      <c r="L69" s="98">
        <v>3.8195627323545445E-3</v>
      </c>
      <c r="M69" s="98">
        <v>9.5825315241332182E-4</v>
      </c>
      <c r="N69" s="98">
        <v>0</v>
      </c>
      <c r="O69" s="98">
        <v>6.0288357023776593E-3</v>
      </c>
      <c r="P69" s="98">
        <v>0.109564085057547</v>
      </c>
      <c r="Q69" s="98">
        <v>0.53082383571916725</v>
      </c>
      <c r="R69" s="98">
        <v>0.380943518098047</v>
      </c>
      <c r="S69" s="98">
        <v>0.29391526182378386</v>
      </c>
      <c r="T69" s="98">
        <v>0.41730076554478746</v>
      </c>
      <c r="U69" s="98">
        <v>0.34584735786616244</v>
      </c>
      <c r="V69" s="98">
        <v>0.38277636634306417</v>
      </c>
      <c r="W69" s="98">
        <v>0.24551044262329536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7.4902269022900604E-5</v>
      </c>
      <c r="M70" s="98">
        <v>0</v>
      </c>
      <c r="N70" s="98">
        <v>0</v>
      </c>
      <c r="O70" s="98">
        <v>0</v>
      </c>
      <c r="P70" s="98">
        <v>5.7155612045746621E-5</v>
      </c>
      <c r="Q70" s="98">
        <v>9.9097784265061604E-4</v>
      </c>
      <c r="R70" s="98">
        <v>2.985276785202358E-4</v>
      </c>
      <c r="S70" s="98">
        <v>7.0012472101271453E-5</v>
      </c>
      <c r="T70" s="98">
        <v>5.2991939159739341E-4</v>
      </c>
      <c r="U70" s="98">
        <v>5.196367796908572E-4</v>
      </c>
      <c r="V70" s="98">
        <v>3.8735844428522772E-4</v>
      </c>
      <c r="W70" s="98">
        <v>4.1529555030875737E-4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2.5926702416689306E-5</v>
      </c>
      <c r="M71" s="101">
        <v>0</v>
      </c>
      <c r="N71" s="101">
        <v>0</v>
      </c>
      <c r="O71" s="101">
        <v>0</v>
      </c>
      <c r="P71" s="101">
        <v>1.9239730161759654E-5</v>
      </c>
      <c r="Q71" s="101">
        <v>3.0676539530903759E-4</v>
      </c>
      <c r="R71" s="101">
        <v>9.873049456109375E-5</v>
      </c>
      <c r="S71" s="101">
        <v>2.4564980098859446E-5</v>
      </c>
      <c r="T71" s="101">
        <v>1.7299202443946736E-4</v>
      </c>
      <c r="U71" s="101">
        <v>1.6701152367541415E-4</v>
      </c>
      <c r="V71" s="101">
        <v>1.2588517450939771E-4</v>
      </c>
      <c r="W71" s="101">
        <v>1.3604807500094637E-4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4.8975566606211295E-5</v>
      </c>
      <c r="M72" s="104">
        <v>0</v>
      </c>
      <c r="N72" s="104">
        <v>0</v>
      </c>
      <c r="O72" s="104">
        <v>0</v>
      </c>
      <c r="P72" s="104">
        <v>3.7915881883986964E-5</v>
      </c>
      <c r="Q72" s="104">
        <v>6.842124473415784E-4</v>
      </c>
      <c r="R72" s="104">
        <v>1.9979718395914207E-4</v>
      </c>
      <c r="S72" s="104">
        <v>4.5447492002412011E-5</v>
      </c>
      <c r="T72" s="104">
        <v>3.5692736715792607E-4</v>
      </c>
      <c r="U72" s="104">
        <v>3.5262525601544302E-4</v>
      </c>
      <c r="V72" s="104">
        <v>2.6147326977583001E-4</v>
      </c>
      <c r="W72" s="104">
        <v>2.79247475307811E-4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4.7131490067372651E-3</v>
      </c>
      <c r="D73" s="101">
        <v>2.5879533864857876E-2</v>
      </c>
      <c r="E73" s="101">
        <v>4.9021608926949123E-2</v>
      </c>
      <c r="F73" s="101">
        <v>7.1483098744791085E-2</v>
      </c>
      <c r="G73" s="101">
        <v>0.14727962252188784</v>
      </c>
      <c r="H73" s="101">
        <v>0.18436915680800761</v>
      </c>
      <c r="I73" s="101">
        <v>0.20457168495902719</v>
      </c>
      <c r="J73" s="101">
        <v>0.16929140096335837</v>
      </c>
      <c r="K73" s="101">
        <v>0.16184780887455799</v>
      </c>
      <c r="L73" s="101">
        <v>2.7353697135977677E-2</v>
      </c>
      <c r="M73" s="101">
        <v>3.0080694715785172E-2</v>
      </c>
      <c r="N73" s="101">
        <v>4.6536062009245619E-3</v>
      </c>
      <c r="O73" s="101">
        <v>5.8369275307500731E-2</v>
      </c>
      <c r="P73" s="101">
        <v>0.26151816191892185</v>
      </c>
      <c r="Q73" s="101">
        <v>0.29517772363420774</v>
      </c>
      <c r="R73" s="101">
        <v>0.28497904560327475</v>
      </c>
      <c r="S73" s="101">
        <v>0.34277251459484959</v>
      </c>
      <c r="T73" s="101">
        <v>0.36928512960476695</v>
      </c>
      <c r="U73" s="101">
        <v>0.38708795851826316</v>
      </c>
      <c r="V73" s="101">
        <v>0.50694885722394456</v>
      </c>
      <c r="W73" s="101">
        <v>0.63497164228434977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1.778027571144733E-2</v>
      </c>
      <c r="M74" s="104">
        <v>2.2487498105640078E-3</v>
      </c>
      <c r="N74" s="104">
        <v>2.2158303916695703E-4</v>
      </c>
      <c r="O74" s="104">
        <v>5.6267727785783792E-3</v>
      </c>
      <c r="P74" s="104">
        <v>2.3079351105562106E-2</v>
      </c>
      <c r="Q74" s="104">
        <v>1.3806394956713108E-2</v>
      </c>
      <c r="R74" s="104">
        <v>3.192245357966763E-2</v>
      </c>
      <c r="S74" s="104">
        <v>5.3513528848966138E-2</v>
      </c>
      <c r="T74" s="104">
        <v>6.8780391713312072E-2</v>
      </c>
      <c r="U74" s="104">
        <v>4.005627875465774E-2</v>
      </c>
      <c r="V74" s="104">
        <v>3.4834468397275858E-2</v>
      </c>
      <c r="W74" s="104">
        <v>6.004480324860112E-2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6.156076363529963E-3</v>
      </c>
      <c r="M75" s="98">
        <v>7.5493307735242216E-4</v>
      </c>
      <c r="N75" s="98">
        <v>6.9527001336464888E-5</v>
      </c>
      <c r="O75" s="98">
        <v>1.8380337108896267E-3</v>
      </c>
      <c r="P75" s="98">
        <v>7.746458598439543E-3</v>
      </c>
      <c r="Q75" s="98">
        <v>4.264874650917681E-3</v>
      </c>
      <c r="R75" s="98">
        <v>1.0553194225410205E-2</v>
      </c>
      <c r="S75" s="98">
        <v>1.8772116148911309E-2</v>
      </c>
      <c r="T75" s="98">
        <v>2.2451133573899391E-2</v>
      </c>
      <c r="U75" s="98">
        <v>1.2878870413803397E-2</v>
      </c>
      <c r="V75" s="98">
        <v>1.132169427706708E-2</v>
      </c>
      <c r="W75" s="98">
        <v>1.9679682141233508E-2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1.1624199347917365E-2</v>
      </c>
      <c r="M76" s="98">
        <v>1.4938167332115857E-3</v>
      </c>
      <c r="N76" s="98">
        <v>1.5205603783049215E-4</v>
      </c>
      <c r="O76" s="98">
        <v>3.7887390676887528E-3</v>
      </c>
      <c r="P76" s="98">
        <v>1.5332892507122562E-2</v>
      </c>
      <c r="Q76" s="98">
        <v>9.5415203057954267E-3</v>
      </c>
      <c r="R76" s="98">
        <v>2.1369259354257424E-2</v>
      </c>
      <c r="S76" s="98">
        <v>3.4741412700054826E-2</v>
      </c>
      <c r="T76" s="98">
        <v>4.6329258139412681E-2</v>
      </c>
      <c r="U76" s="98">
        <v>2.7177408340854345E-2</v>
      </c>
      <c r="V76" s="98">
        <v>2.3512774120208781E-2</v>
      </c>
      <c r="W76" s="98">
        <v>4.0365121107367612E-2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9.1565266855579749E-3</v>
      </c>
      <c r="D77" s="122">
        <v>2.4154222585271518E-2</v>
      </c>
      <c r="E77" s="122">
        <v>5.1419044476963605E-2</v>
      </c>
      <c r="F77" s="122">
        <v>8.1712858547455747E-2</v>
      </c>
      <c r="G77" s="122">
        <v>0.18162431075866825</v>
      </c>
      <c r="H77" s="122">
        <v>0.23138055916650407</v>
      </c>
      <c r="I77" s="122">
        <v>0.26916200901604881</v>
      </c>
      <c r="J77" s="122">
        <v>0.18239715157485237</v>
      </c>
      <c r="K77" s="122">
        <v>0.15917291967865016</v>
      </c>
      <c r="L77" s="122">
        <v>2.8886638004926163E-2</v>
      </c>
      <c r="M77" s="122">
        <v>2.0047508623867952E-2</v>
      </c>
      <c r="N77" s="122">
        <v>3.0018313723151955E-3</v>
      </c>
      <c r="O77" s="122">
        <v>4.2727538580193382E-2</v>
      </c>
      <c r="P77" s="122">
        <v>0.25299646131748421</v>
      </c>
      <c r="Q77" s="122">
        <v>0.52546945318185578</v>
      </c>
      <c r="R77" s="122">
        <v>0.45098620617680962</v>
      </c>
      <c r="S77" s="122">
        <v>0.45660144571622568</v>
      </c>
      <c r="T77" s="122">
        <v>0.54767822650150166</v>
      </c>
      <c r="U77" s="122">
        <v>0.49753391512854067</v>
      </c>
      <c r="V77" s="122">
        <v>0.59730248833048016</v>
      </c>
      <c r="W77" s="122">
        <v>0.61178779497281832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4.4276221395269178E-3</v>
      </c>
      <c r="D78" s="98">
        <v>9.8700292184712955E-3</v>
      </c>
      <c r="E78" s="98">
        <v>2.1637682999038451E-2</v>
      </c>
      <c r="F78" s="98">
        <v>3.4571535544060207E-2</v>
      </c>
      <c r="G78" s="98">
        <v>8.836071087138675E-2</v>
      </c>
      <c r="H78" s="98">
        <v>0.1157359067478571</v>
      </c>
      <c r="I78" s="98">
        <v>0.13412139742362866</v>
      </c>
      <c r="J78" s="98">
        <v>8.0811071947751556E-2</v>
      </c>
      <c r="K78" s="98">
        <v>6.8343078263223722E-2</v>
      </c>
      <c r="L78" s="98">
        <v>8.6788741793373658E-3</v>
      </c>
      <c r="M78" s="98">
        <v>5.1430604885366925E-3</v>
      </c>
      <c r="N78" s="98">
        <v>7.0877964724621841E-4</v>
      </c>
      <c r="O78" s="98">
        <v>6.8548164900565159E-3</v>
      </c>
      <c r="P78" s="98">
        <v>5.1154513328035348E-2</v>
      </c>
      <c r="Q78" s="98">
        <v>0.10392080691324594</v>
      </c>
      <c r="R78" s="98">
        <v>0.12523257227810278</v>
      </c>
      <c r="S78" s="98">
        <v>0.11089368237221986</v>
      </c>
      <c r="T78" s="98">
        <v>0.15505149483946373</v>
      </c>
      <c r="U78" s="98">
        <v>0.11255257314305822</v>
      </c>
      <c r="V78" s="98">
        <v>0.10899935312668163</v>
      </c>
      <c r="W78" s="98">
        <v>7.7543274034317627E-2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4.7289045460310571E-3</v>
      </c>
      <c r="D79" s="33">
        <v>1.4284193366800223E-2</v>
      </c>
      <c r="E79" s="33">
        <v>2.9781361477925154E-2</v>
      </c>
      <c r="F79" s="33">
        <v>4.714132300339554E-2</v>
      </c>
      <c r="G79" s="33">
        <v>9.3263599887281487E-2</v>
      </c>
      <c r="H79" s="33">
        <v>0.11564465241864699</v>
      </c>
      <c r="I79" s="33">
        <v>0.13504061159242017</v>
      </c>
      <c r="J79" s="33">
        <v>0.10158607962710081</v>
      </c>
      <c r="K79" s="33">
        <v>9.0829841415426438E-2</v>
      </c>
      <c r="L79" s="33">
        <v>2.0207763825588799E-2</v>
      </c>
      <c r="M79" s="33">
        <v>1.4904448135331261E-2</v>
      </c>
      <c r="N79" s="33">
        <v>2.293051725068977E-3</v>
      </c>
      <c r="O79" s="33">
        <v>3.5872722090136866E-2</v>
      </c>
      <c r="P79" s="33">
        <v>0.20184194798944888</v>
      </c>
      <c r="Q79" s="33">
        <v>0.42154864626860983</v>
      </c>
      <c r="R79" s="33">
        <v>0.32575363389870687</v>
      </c>
      <c r="S79" s="33">
        <v>0.34570776334400583</v>
      </c>
      <c r="T79" s="33">
        <v>0.39262673166203799</v>
      </c>
      <c r="U79" s="33">
        <v>0.38498134198548245</v>
      </c>
      <c r="V79" s="33">
        <v>0.48830313520379853</v>
      </c>
      <c r="W79" s="33">
        <v>0.53424452093850072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10.969971664336073</v>
      </c>
      <c r="D81" s="117">
        <f t="shared" si="28"/>
        <v>19.532897825819319</v>
      </c>
      <c r="E81" s="117">
        <f t="shared" si="28"/>
        <v>16.326124350066422</v>
      </c>
      <c r="F81" s="117">
        <f t="shared" si="28"/>
        <v>11.65578265891541</v>
      </c>
      <c r="G81" s="117">
        <f t="shared" si="28"/>
        <v>8.5174365150039577</v>
      </c>
      <c r="H81" s="117">
        <f t="shared" si="28"/>
        <v>12.225397368656063</v>
      </c>
      <c r="I81" s="117">
        <f t="shared" si="28"/>
        <v>16.535440123205426</v>
      </c>
      <c r="J81" s="117">
        <f t="shared" si="28"/>
        <v>11.517605808709812</v>
      </c>
      <c r="K81" s="117">
        <f t="shared" si="28"/>
        <v>9.6276573951605666</v>
      </c>
      <c r="L81" s="117">
        <f t="shared" si="28"/>
        <v>10.811131601483675</v>
      </c>
      <c r="M81" s="117">
        <f t="shared" si="28"/>
        <v>9.2671064916738004</v>
      </c>
      <c r="N81" s="117">
        <f t="shared" si="28"/>
        <v>34.052599513830941</v>
      </c>
      <c r="O81" s="117">
        <f t="shared" si="28"/>
        <v>23.272139963250311</v>
      </c>
      <c r="P81" s="117">
        <f t="shared" si="28"/>
        <v>30.238955860896333</v>
      </c>
      <c r="Q81" s="117">
        <f t="shared" si="28"/>
        <v>48.418911777480595</v>
      </c>
      <c r="R81" s="117">
        <f t="shared" ref="R81:V81" si="29">R82+R85+R87+R100</f>
        <v>15.863028877076861</v>
      </c>
      <c r="S81" s="117">
        <f t="shared" si="29"/>
        <v>14.238880686236456</v>
      </c>
      <c r="T81" s="117">
        <f t="shared" si="29"/>
        <v>20.147548266697481</v>
      </c>
      <c r="U81" s="117">
        <f t="shared" si="29"/>
        <v>12.51256867617739</v>
      </c>
      <c r="V81" s="117">
        <f t="shared" si="29"/>
        <v>16.617947553064912</v>
      </c>
      <c r="W81" s="117">
        <f t="shared" ref="W81" si="30">W82+W85+W87+W100</f>
        <v>9.3345615221677658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7.4439468240004958</v>
      </c>
      <c r="D82" s="122">
        <f t="shared" si="31"/>
        <v>13.55031462112003</v>
      </c>
      <c r="E82" s="122">
        <f t="shared" si="31"/>
        <v>11.244347686995035</v>
      </c>
      <c r="F82" s="122">
        <f t="shared" si="31"/>
        <v>8.0692038931164145</v>
      </c>
      <c r="G82" s="122">
        <f t="shared" si="31"/>
        <v>5.783724804883799</v>
      </c>
      <c r="H82" s="122">
        <f t="shared" si="31"/>
        <v>8.3361320345932395</v>
      </c>
      <c r="I82" s="122">
        <f t="shared" si="31"/>
        <v>10.896454921006596</v>
      </c>
      <c r="J82" s="122">
        <f t="shared" si="31"/>
        <v>7.4126889681665826</v>
      </c>
      <c r="K82" s="122">
        <f t="shared" si="31"/>
        <v>6.1045388378145136</v>
      </c>
      <c r="L82" s="122">
        <f t="shared" si="31"/>
        <v>6.9694694237624359</v>
      </c>
      <c r="M82" s="122">
        <f t="shared" si="31"/>
        <v>6.0496554254561552</v>
      </c>
      <c r="N82" s="122">
        <f t="shared" si="31"/>
        <v>22.031704422370701</v>
      </c>
      <c r="O82" s="122">
        <f t="shared" si="31"/>
        <v>15.500357328647931</v>
      </c>
      <c r="P82" s="122">
        <f t="shared" si="31"/>
        <v>19.453021918275077</v>
      </c>
      <c r="Q82" s="122">
        <f t="shared" si="31"/>
        <v>29.825021560024972</v>
      </c>
      <c r="R82" s="122">
        <f t="shared" ref="R82:V82" si="32">SUM(R83:R84)</f>
        <v>9.4773772683021029</v>
      </c>
      <c r="S82" s="122">
        <f t="shared" si="32"/>
        <v>8.395012506697606</v>
      </c>
      <c r="T82" s="122">
        <f t="shared" si="32"/>
        <v>11.716246088155419</v>
      </c>
      <c r="U82" s="122">
        <f t="shared" si="32"/>
        <v>7.046923573562907</v>
      </c>
      <c r="V82" s="122">
        <f t="shared" si="32"/>
        <v>9.654058281207293</v>
      </c>
      <c r="W82" s="122">
        <f t="shared" ref="W82" si="33">SUM(W83:W84)</f>
        <v>4.8836321471342909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7.377151674166476</v>
      </c>
      <c r="D83" s="98">
        <v>13.429418815463809</v>
      </c>
      <c r="E83" s="98">
        <v>11.145356606793035</v>
      </c>
      <c r="F83" s="98">
        <v>7.9990727766400376</v>
      </c>
      <c r="G83" s="98">
        <v>5.7343562109930986</v>
      </c>
      <c r="H83" s="98">
        <v>8.2656367652202576</v>
      </c>
      <c r="I83" s="98">
        <v>10.806094302877227</v>
      </c>
      <c r="J83" s="98">
        <v>7.3514868818237691</v>
      </c>
      <c r="K83" s="98">
        <v>6.0547225954189114</v>
      </c>
      <c r="L83" s="98">
        <v>6.912703317334655</v>
      </c>
      <c r="M83" s="98">
        <v>6.0005721157726084</v>
      </c>
      <c r="N83" s="98">
        <v>21.858058125773642</v>
      </c>
      <c r="O83" s="98">
        <v>15.37793997000249</v>
      </c>
      <c r="P83" s="98">
        <v>19.301471960240807</v>
      </c>
      <c r="Q83" s="98">
        <v>29.593314090251976</v>
      </c>
      <c r="R83" s="98">
        <v>9.4042706059513588</v>
      </c>
      <c r="S83" s="98">
        <v>8.3301764075287092</v>
      </c>
      <c r="T83" s="98">
        <v>11.626272156803237</v>
      </c>
      <c r="U83" s="98">
        <v>6.9930518151416177</v>
      </c>
      <c r="V83" s="98">
        <v>9.5799591052126729</v>
      </c>
      <c r="W83" s="98">
        <v>4.8460330616471836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6.6795149834019546E-2</v>
      </c>
      <c r="D84" s="98">
        <v>0.12089580565622234</v>
      </c>
      <c r="E84" s="98">
        <v>9.8991080201999732E-2</v>
      </c>
      <c r="F84" s="98">
        <v>7.0131116476377806E-2</v>
      </c>
      <c r="G84" s="98">
        <v>4.9368593890700391E-2</v>
      </c>
      <c r="H84" s="98">
        <v>7.0495269372981464E-2</v>
      </c>
      <c r="I84" s="98">
        <v>9.0360618129368839E-2</v>
      </c>
      <c r="J84" s="98">
        <v>6.1202086342813863E-2</v>
      </c>
      <c r="K84" s="98">
        <v>4.9816242395601819E-2</v>
      </c>
      <c r="L84" s="98">
        <v>5.676610642778112E-2</v>
      </c>
      <c r="M84" s="98">
        <v>4.9083309683546732E-2</v>
      </c>
      <c r="N84" s="98">
        <v>0.17364629659706035</v>
      </c>
      <c r="O84" s="98">
        <v>0.12241735864544064</v>
      </c>
      <c r="P84" s="98">
        <v>0.15154995803426954</v>
      </c>
      <c r="Q84" s="98">
        <v>0.23170746977299578</v>
      </c>
      <c r="R84" s="98">
        <v>7.3106662350743701E-2</v>
      </c>
      <c r="S84" s="98">
        <v>6.4836099168897182E-2</v>
      </c>
      <c r="T84" s="98">
        <v>8.9973931352181444E-2</v>
      </c>
      <c r="U84" s="98">
        <v>5.3871758421289447E-2</v>
      </c>
      <c r="V84" s="98">
        <v>7.4099175994619473E-2</v>
      </c>
      <c r="W84" s="98">
        <v>3.7599085487107171E-2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0.19746766921239306</v>
      </c>
      <c r="D85" s="122">
        <f t="shared" si="34"/>
        <v>0.27761714751804789</v>
      </c>
      <c r="E85" s="122">
        <f t="shared" si="34"/>
        <v>0.26655320655504716</v>
      </c>
      <c r="F85" s="122">
        <f t="shared" si="34"/>
        <v>0.12312258645377774</v>
      </c>
      <c r="G85" s="122">
        <f t="shared" si="34"/>
        <v>9.4547809993848222E-2</v>
      </c>
      <c r="H85" s="122">
        <f t="shared" si="34"/>
        <v>0.14269695325141898</v>
      </c>
      <c r="I85" s="122">
        <f t="shared" si="34"/>
        <v>0.28548117550397706</v>
      </c>
      <c r="J85" s="122">
        <f t="shared" si="34"/>
        <v>0.25130098776383458</v>
      </c>
      <c r="K85" s="122">
        <f t="shared" si="34"/>
        <v>0.27677134506495643</v>
      </c>
      <c r="L85" s="122">
        <f t="shared" si="34"/>
        <v>0.30928044212430883</v>
      </c>
      <c r="M85" s="122">
        <f t="shared" si="34"/>
        <v>0.17060864119150645</v>
      </c>
      <c r="N85" s="122">
        <f t="shared" si="34"/>
        <v>1.8227331167139948</v>
      </c>
      <c r="O85" s="122">
        <f t="shared" si="34"/>
        <v>0.433695663870936</v>
      </c>
      <c r="P85" s="122">
        <f t="shared" si="34"/>
        <v>0.89841120669370667</v>
      </c>
      <c r="Q85" s="122">
        <f t="shared" si="34"/>
        <v>0.82581957968232655</v>
      </c>
      <c r="R85" s="122">
        <f t="shared" si="34"/>
        <v>0.93750900674265869</v>
      </c>
      <c r="S85" s="122">
        <f t="shared" si="34"/>
        <v>0.72205231321753627</v>
      </c>
      <c r="T85" s="122">
        <f t="shared" si="34"/>
        <v>0.65142125926690053</v>
      </c>
      <c r="U85" s="122">
        <f t="shared" si="34"/>
        <v>0.50035175073399973</v>
      </c>
      <c r="V85" s="122">
        <f t="shared" si="34"/>
        <v>0.48267446832346816</v>
      </c>
      <c r="W85" s="122">
        <f t="shared" si="34"/>
        <v>0.2461384859400397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0.19746766921239306</v>
      </c>
      <c r="D86" s="98">
        <v>0.27761714751804789</v>
      </c>
      <c r="E86" s="98">
        <v>0.26655320655504716</v>
      </c>
      <c r="F86" s="98">
        <v>0.12312258645377774</v>
      </c>
      <c r="G86" s="98">
        <v>9.4547809993848222E-2</v>
      </c>
      <c r="H86" s="98">
        <v>0.14269695325141898</v>
      </c>
      <c r="I86" s="98">
        <v>0.28548117550397706</v>
      </c>
      <c r="J86" s="98">
        <v>0.25130098776383458</v>
      </c>
      <c r="K86" s="98">
        <v>0.27677134506495643</v>
      </c>
      <c r="L86" s="98">
        <v>0.30928044212430883</v>
      </c>
      <c r="M86" s="98">
        <v>0.17060864119150645</v>
      </c>
      <c r="N86" s="98">
        <v>1.8227331167139948</v>
      </c>
      <c r="O86" s="98">
        <v>0.433695663870936</v>
      </c>
      <c r="P86" s="98">
        <v>0.89841120669370667</v>
      </c>
      <c r="Q86" s="98">
        <v>0.82581957968232655</v>
      </c>
      <c r="R86" s="98">
        <v>0.93750900674265869</v>
      </c>
      <c r="S86" s="98">
        <v>0.72205231321753627</v>
      </c>
      <c r="T86" s="98">
        <v>0.65142125926690053</v>
      </c>
      <c r="U86" s="98">
        <v>0.50035175073399973</v>
      </c>
      <c r="V86" s="98">
        <v>0.48267446832346816</v>
      </c>
      <c r="W86" s="98">
        <v>0.2461384859400397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1.961554982689879</v>
      </c>
      <c r="D87" s="122">
        <v>3.5483840000070654</v>
      </c>
      <c r="E87" s="122">
        <v>2.9167319185957776</v>
      </c>
      <c r="F87" s="122">
        <v>2.034948558463797</v>
      </c>
      <c r="G87" s="122">
        <v>1.5839636294598778</v>
      </c>
      <c r="H87" s="122">
        <v>2.2540836321666347</v>
      </c>
      <c r="I87" s="122">
        <v>3.1644955276263489</v>
      </c>
      <c r="J87" s="122">
        <v>2.3646342684706823</v>
      </c>
      <c r="K87" s="122">
        <v>2.0034636275472115</v>
      </c>
      <c r="L87" s="122">
        <v>2.2305201792059872</v>
      </c>
      <c r="M87" s="122">
        <v>1.9008898035227912</v>
      </c>
      <c r="N87" s="122">
        <v>6.3464855835599536</v>
      </c>
      <c r="O87" s="122">
        <v>4.5830607319211154</v>
      </c>
      <c r="P87" s="122">
        <v>6.2230949638708593</v>
      </c>
      <c r="Q87" s="122">
        <v>10.531134438059286</v>
      </c>
      <c r="R87" s="122">
        <v>3.2639342463147463</v>
      </c>
      <c r="S87" s="122">
        <v>3.0967287976929296</v>
      </c>
      <c r="T87" s="122">
        <v>4.7414063796269268</v>
      </c>
      <c r="U87" s="122">
        <v>3.0226045809212261</v>
      </c>
      <c r="V87" s="122">
        <v>3.9262307656749864</v>
      </c>
      <c r="W87" s="122">
        <v>2.5491357339218954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2.6548350975388619E-2</v>
      </c>
      <c r="D88" s="98">
        <v>5.2916914101083248E-2</v>
      </c>
      <c r="E88" s="98">
        <v>5.2997744756340719E-2</v>
      </c>
      <c r="F88" s="98">
        <v>5.6707405227627933E-2</v>
      </c>
      <c r="G88" s="98">
        <v>3.972352184455466E-2</v>
      </c>
      <c r="H88" s="98">
        <v>4.6496105844319041E-2</v>
      </c>
      <c r="I88" s="98">
        <v>7.4217148620237747E-2</v>
      </c>
      <c r="J88" s="98">
        <v>0.16970460022263714</v>
      </c>
      <c r="K88" s="98">
        <v>0.10627613214413539</v>
      </c>
      <c r="L88" s="98">
        <v>0.10919370495917408</v>
      </c>
      <c r="M88" s="98">
        <v>0.10143005163065663</v>
      </c>
      <c r="N88" s="98">
        <v>0.34300190200735586</v>
      </c>
      <c r="O88" s="98">
        <v>0.29926984738742568</v>
      </c>
      <c r="P88" s="98">
        <v>5.0898175388852891E-2</v>
      </c>
      <c r="Q88" s="98">
        <v>0.12384689121921387</v>
      </c>
      <c r="R88" s="98">
        <v>5.3381026025312722E-2</v>
      </c>
      <c r="S88" s="98">
        <v>7.5925524929379637E-2</v>
      </c>
      <c r="T88" s="98">
        <v>0.11153127132588996</v>
      </c>
      <c r="U88" s="98">
        <v>7.6849241723299919E-2</v>
      </c>
      <c r="V88" s="98">
        <v>9.4206756981642423E-2</v>
      </c>
      <c r="W88" s="98">
        <v>4.714385641797867E-2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6.1629935073209295E-4</v>
      </c>
      <c r="M89" s="98">
        <v>1.5961015309471794E-4</v>
      </c>
      <c r="N89" s="98">
        <v>3.2264288754755546E-4</v>
      </c>
      <c r="O89" s="98">
        <v>3.2099791035081752E-4</v>
      </c>
      <c r="P89" s="98">
        <v>7.9683116728181458E-5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3.3806662815262175E-4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2.1333212861470886E-4</v>
      </c>
      <c r="M90" s="101">
        <v>5.357462911972787E-5</v>
      </c>
      <c r="N90" s="101">
        <v>1.0140567609464828E-4</v>
      </c>
      <c r="O90" s="101">
        <v>1.0499700738185443E-4</v>
      </c>
      <c r="P90" s="101">
        <v>2.6769781534643622E-5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1.0984253246548189E-4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4.0296722211738412E-4</v>
      </c>
      <c r="M91" s="104">
        <v>1.0603552397499008E-4</v>
      </c>
      <c r="N91" s="104">
        <v>2.2123721145290718E-4</v>
      </c>
      <c r="O91" s="104">
        <v>2.1600090296896308E-4</v>
      </c>
      <c r="P91" s="104">
        <v>5.2913335193537836E-5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2.282240956871399E-4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1.1190063048806556E-2</v>
      </c>
      <c r="D92" s="101">
        <v>1.2235567501249812E-2</v>
      </c>
      <c r="E92" s="101">
        <v>1.5137562834667799E-2</v>
      </c>
      <c r="F92" s="101">
        <v>1.1912569605172063E-2</v>
      </c>
      <c r="G92" s="101">
        <v>9.7534130752901602E-3</v>
      </c>
      <c r="H92" s="101">
        <v>1.3712159343968562E-2</v>
      </c>
      <c r="I92" s="101">
        <v>1.3368940081475718E-2</v>
      </c>
      <c r="J92" s="101">
        <v>6.7133065976143977E-3</v>
      </c>
      <c r="K92" s="101">
        <v>6.9676745882046066E-3</v>
      </c>
      <c r="L92" s="101">
        <v>7.7191836053974068E-3</v>
      </c>
      <c r="M92" s="101">
        <v>8.7439332175788653E-3</v>
      </c>
      <c r="N92" s="101">
        <v>2.4477046135340234E-2</v>
      </c>
      <c r="O92" s="101">
        <v>1.7043027196515566E-2</v>
      </c>
      <c r="P92" s="101">
        <v>1.5796954228425669E-2</v>
      </c>
      <c r="Q92" s="101">
        <v>8.9990196292823472E-3</v>
      </c>
      <c r="R92" s="101">
        <v>2.0406841778827919E-3</v>
      </c>
      <c r="S92" s="101">
        <v>4.7208575343328282E-3</v>
      </c>
      <c r="T92" s="101">
        <v>1.0923973845052025E-2</v>
      </c>
      <c r="U92" s="101">
        <v>9.1296443508650169E-3</v>
      </c>
      <c r="V92" s="101">
        <v>1.0473214050271825E-2</v>
      </c>
      <c r="W92" s="101">
        <v>6.3395660746705098E-3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7.5880109456892469E-5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1.699975494819702E-4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2.5935692732197795E-5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7.7579363335346837E-7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4.9944416724694677E-5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1.6922175584861674E-4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1.9238165686656838</v>
      </c>
      <c r="D96" s="101">
        <v>3.4832315184047324</v>
      </c>
      <c r="E96" s="101">
        <v>2.8485966110047691</v>
      </c>
      <c r="F96" s="101">
        <v>1.9663285836309972</v>
      </c>
      <c r="G96" s="101">
        <v>1.5344866945400331</v>
      </c>
      <c r="H96" s="101">
        <v>2.1938753669783471</v>
      </c>
      <c r="I96" s="101">
        <v>3.0769094389246354</v>
      </c>
      <c r="J96" s="101">
        <v>2.1882163616504307</v>
      </c>
      <c r="K96" s="101">
        <v>1.8902198208148717</v>
      </c>
      <c r="L96" s="101">
        <v>1.2809367554884379</v>
      </c>
      <c r="M96" s="101">
        <v>1.6640640316772355</v>
      </c>
      <c r="N96" s="101">
        <v>5.7461695234305168</v>
      </c>
      <c r="O96" s="101">
        <v>3.8911424825872101</v>
      </c>
      <c r="P96" s="101">
        <v>5.6573360323267829</v>
      </c>
      <c r="Q96" s="101">
        <v>9.9332419674376844</v>
      </c>
      <c r="R96" s="101">
        <v>2.8852007987527979</v>
      </c>
      <c r="S96" s="101">
        <v>2.6087439380377084</v>
      </c>
      <c r="T96" s="101">
        <v>3.8935562023713248</v>
      </c>
      <c r="U96" s="101">
        <v>2.6614405270655204</v>
      </c>
      <c r="V96" s="101">
        <v>3.5755134377974143</v>
      </c>
      <c r="W96" s="101">
        <v>2.2799447996238804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0.83197835569278866</v>
      </c>
      <c r="M97" s="104">
        <v>0.12649217684422545</v>
      </c>
      <c r="N97" s="104">
        <v>0.23251446909919354</v>
      </c>
      <c r="O97" s="104">
        <v>0.37528437683961363</v>
      </c>
      <c r="P97" s="104">
        <v>0.49898411881006965</v>
      </c>
      <c r="Q97" s="104">
        <v>0.46504655977310538</v>
      </c>
      <c r="R97" s="104">
        <v>0.32331173735875302</v>
      </c>
      <c r="S97" s="104">
        <v>0.40733847719150873</v>
      </c>
      <c r="T97" s="104">
        <v>0.72539493208466022</v>
      </c>
      <c r="U97" s="104">
        <v>0.27518516778154062</v>
      </c>
      <c r="V97" s="104">
        <v>0.24552929266802365</v>
      </c>
      <c r="W97" s="104">
        <v>0.21570751180536596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0.28805640438699293</v>
      </c>
      <c r="M98" s="98">
        <v>4.246498560107375E-2</v>
      </c>
      <c r="N98" s="98">
        <v>7.2957000069063818E-2</v>
      </c>
      <c r="O98" s="98">
        <v>0.12258986864148665</v>
      </c>
      <c r="P98" s="98">
        <v>0.16748130395700309</v>
      </c>
      <c r="Q98" s="98">
        <v>0.14365555168392571</v>
      </c>
      <c r="R98" s="98">
        <v>0.10688312385470645</v>
      </c>
      <c r="S98" s="98">
        <v>0.14289106643183733</v>
      </c>
      <c r="T98" s="98">
        <v>0.23678170636109261</v>
      </c>
      <c r="U98" s="98">
        <v>8.8477367989334324E-2</v>
      </c>
      <c r="V98" s="98">
        <v>7.9800488296508029E-2</v>
      </c>
      <c r="W98" s="98">
        <v>7.0698129365672879E-2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0.54392195130579568</v>
      </c>
      <c r="M99" s="98">
        <v>8.4027191243151708E-2</v>
      </c>
      <c r="N99" s="98">
        <v>0.15955746903012974</v>
      </c>
      <c r="O99" s="98">
        <v>0.252694508198127</v>
      </c>
      <c r="P99" s="98">
        <v>0.33150281485306654</v>
      </c>
      <c r="Q99" s="98">
        <v>0.32139100808917964</v>
      </c>
      <c r="R99" s="98">
        <v>0.21642861350404655</v>
      </c>
      <c r="S99" s="98">
        <v>0.26444741075967143</v>
      </c>
      <c r="T99" s="98">
        <v>0.48861322572356763</v>
      </c>
      <c r="U99" s="98">
        <v>0.18670779979220631</v>
      </c>
      <c r="V99" s="98">
        <v>0.1657288043715156</v>
      </c>
      <c r="W99" s="98">
        <v>0.14500938243969308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1.3670021884333057</v>
      </c>
      <c r="D100" s="122">
        <v>2.1565820571741749</v>
      </c>
      <c r="E100" s="122">
        <v>1.8984915379205629</v>
      </c>
      <c r="F100" s="122">
        <v>1.428507620881418</v>
      </c>
      <c r="G100" s="122">
        <v>1.0552002706664321</v>
      </c>
      <c r="H100" s="122">
        <v>1.4924847486447705</v>
      </c>
      <c r="I100" s="122">
        <v>2.189008499068505</v>
      </c>
      <c r="J100" s="122">
        <v>1.4889815843087117</v>
      </c>
      <c r="K100" s="122">
        <v>1.2428835847338853</v>
      </c>
      <c r="L100" s="122">
        <v>1.3018615563909428</v>
      </c>
      <c r="M100" s="122">
        <v>1.1459526215033471</v>
      </c>
      <c r="N100" s="122">
        <v>3.8516763911862939</v>
      </c>
      <c r="O100" s="122">
        <v>2.7550262388103297</v>
      </c>
      <c r="P100" s="122">
        <v>3.6644277720566887</v>
      </c>
      <c r="Q100" s="122">
        <v>7.2369361997140089</v>
      </c>
      <c r="R100" s="122">
        <v>2.1842083557173524</v>
      </c>
      <c r="S100" s="122">
        <v>2.0250870686283839</v>
      </c>
      <c r="T100" s="122">
        <v>3.038474539648234</v>
      </c>
      <c r="U100" s="122">
        <v>1.9426887709592564</v>
      </c>
      <c r="V100" s="122">
        <v>2.5549840378591644</v>
      </c>
      <c r="W100" s="122">
        <v>1.6556551551715406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4.1771149374253476E-2</v>
      </c>
      <c r="D101" s="98">
        <v>0.10428636632308107</v>
      </c>
      <c r="E101" s="98">
        <v>9.7383668732556189E-2</v>
      </c>
      <c r="F101" s="98">
        <v>9.4863761681210551E-2</v>
      </c>
      <c r="G101" s="98">
        <v>6.0170595774253391E-2</v>
      </c>
      <c r="H101" s="98">
        <v>7.2053644342496392E-2</v>
      </c>
      <c r="I101" s="98">
        <v>8.2676316926455856E-2</v>
      </c>
      <c r="J101" s="98">
        <v>0.14532059059074359</v>
      </c>
      <c r="K101" s="98">
        <v>0.10395992080325282</v>
      </c>
      <c r="L101" s="98">
        <v>9.4301502499722606E-2</v>
      </c>
      <c r="M101" s="98">
        <v>0.1002321145857258</v>
      </c>
      <c r="N101" s="98">
        <v>0.2854125093848891</v>
      </c>
      <c r="O101" s="98">
        <v>0.27059174877129061</v>
      </c>
      <c r="P101" s="98">
        <v>0.32637086048822994</v>
      </c>
      <c r="Q101" s="98">
        <v>0.80648890329797718</v>
      </c>
      <c r="R101" s="98">
        <v>0.30832631322510051</v>
      </c>
      <c r="S101" s="98">
        <v>0.20031044560542507</v>
      </c>
      <c r="T101" s="98">
        <v>0.20282978702969728</v>
      </c>
      <c r="U101" s="98">
        <v>0.13748478176238838</v>
      </c>
      <c r="V101" s="98">
        <v>0.17306863792656715</v>
      </c>
      <c r="W101" s="98">
        <v>0.14916713471013474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0.16664942528144339</v>
      </c>
      <c r="D102" s="98">
        <v>0.49974084359712606</v>
      </c>
      <c r="E102" s="98">
        <v>0.36619495461475826</v>
      </c>
      <c r="F102" s="98">
        <v>0.19014202503162042</v>
      </c>
      <c r="G102" s="98">
        <v>9.8261037790073336E-2</v>
      </c>
      <c r="H102" s="98">
        <v>0.13674970640798348</v>
      </c>
      <c r="I102" s="98">
        <v>0.17934169405402184</v>
      </c>
      <c r="J102" s="98">
        <v>0.17760768420456075</v>
      </c>
      <c r="K102" s="98">
        <v>0.1792926272794679</v>
      </c>
      <c r="L102" s="98">
        <v>0.16663162225998548</v>
      </c>
      <c r="M102" s="98">
        <v>0.16312635811408907</v>
      </c>
      <c r="N102" s="98">
        <v>0.35895894540786816</v>
      </c>
      <c r="O102" s="98">
        <v>0.31019227011933065</v>
      </c>
      <c r="P102" s="98">
        <v>0.40887669298249574</v>
      </c>
      <c r="Q102" s="98">
        <v>0.85150503893243812</v>
      </c>
      <c r="R102" s="98">
        <v>0.21715090581056345</v>
      </c>
      <c r="S102" s="98">
        <v>0.12399536394368947</v>
      </c>
      <c r="T102" s="98">
        <v>0.1686157269657397</v>
      </c>
      <c r="U102" s="98">
        <v>0.13611565411466955</v>
      </c>
      <c r="V102" s="98">
        <v>0.18830288271402673</v>
      </c>
      <c r="W102" s="98">
        <v>0.16851983488111402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1.1585816137776088</v>
      </c>
      <c r="D103" s="33">
        <v>1.5525548472539681</v>
      </c>
      <c r="E103" s="33">
        <v>1.4349129145732484</v>
      </c>
      <c r="F103" s="33">
        <v>1.1435018341685872</v>
      </c>
      <c r="G103" s="33">
        <v>0.8967686371021053</v>
      </c>
      <c r="H103" s="33">
        <v>1.2836813978942907</v>
      </c>
      <c r="I103" s="33">
        <v>1.9269904880880275</v>
      </c>
      <c r="J103" s="33">
        <v>1.1660533095134074</v>
      </c>
      <c r="K103" s="33">
        <v>0.95963103665116445</v>
      </c>
      <c r="L103" s="33">
        <v>1.0409284316312346</v>
      </c>
      <c r="M103" s="33">
        <v>0.88259414880353215</v>
      </c>
      <c r="N103" s="33">
        <v>3.2073049363935366</v>
      </c>
      <c r="O103" s="33">
        <v>2.1742422199197082</v>
      </c>
      <c r="P103" s="33">
        <v>2.9291802185859632</v>
      </c>
      <c r="Q103" s="33">
        <v>5.5789422574835932</v>
      </c>
      <c r="R103" s="33">
        <v>1.6587311366816881</v>
      </c>
      <c r="S103" s="33">
        <v>1.7007812590792692</v>
      </c>
      <c r="T103" s="33">
        <v>2.6670290256527971</v>
      </c>
      <c r="U103" s="33">
        <v>1.6690883350821986</v>
      </c>
      <c r="V103" s="33">
        <v>2.1936125172185705</v>
      </c>
      <c r="W103" s="33">
        <v>1.3379681855802918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7.3446587499409146</v>
      </c>
      <c r="D124" s="117">
        <f t="shared" si="42"/>
        <v>0</v>
      </c>
      <c r="E124" s="117">
        <f t="shared" si="42"/>
        <v>1.3661694819950612</v>
      </c>
      <c r="F124" s="117">
        <f t="shared" si="42"/>
        <v>6.3792782365518699</v>
      </c>
      <c r="G124" s="117">
        <f t="shared" si="42"/>
        <v>9.2433303809664622</v>
      </c>
      <c r="H124" s="117">
        <f t="shared" si="42"/>
        <v>5.8654089633522428</v>
      </c>
      <c r="I124" s="117">
        <f t="shared" si="42"/>
        <v>6.068741955632218</v>
      </c>
      <c r="J124" s="117">
        <f t="shared" si="42"/>
        <v>4.1489669935743834</v>
      </c>
      <c r="K124" s="117">
        <f t="shared" si="42"/>
        <v>6.2751442962648767</v>
      </c>
      <c r="L124" s="117">
        <f t="shared" si="42"/>
        <v>4.7765058920964032</v>
      </c>
      <c r="M124" s="117">
        <f t="shared" si="42"/>
        <v>6.774294694593733</v>
      </c>
      <c r="N124" s="117">
        <f t="shared" si="42"/>
        <v>14.48560221825797</v>
      </c>
      <c r="O124" s="117">
        <f t="shared" si="42"/>
        <v>13.265855889466831</v>
      </c>
      <c r="P124" s="117">
        <f t="shared" si="42"/>
        <v>10.095526694297245</v>
      </c>
      <c r="Q124" s="117">
        <f t="shared" si="42"/>
        <v>14.362169096915665</v>
      </c>
      <c r="R124" s="117">
        <f t="shared" ref="R124:V124" si="43">R125+R128+R130+R139</f>
        <v>6.0166281871597134</v>
      </c>
      <c r="S124" s="117">
        <f t="shared" si="43"/>
        <v>5.7160227737342426</v>
      </c>
      <c r="T124" s="117">
        <f t="shared" si="43"/>
        <v>3.9099011986747585</v>
      </c>
      <c r="U124" s="117">
        <f t="shared" si="43"/>
        <v>4.2819941993373787</v>
      </c>
      <c r="V124" s="117">
        <f t="shared" si="43"/>
        <v>4.9744677368530015</v>
      </c>
      <c r="W124" s="117">
        <f t="shared" ref="W124" si="44">W125+W128+W130+W139</f>
        <v>5.8549221367028874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4.9338552847027124</v>
      </c>
      <c r="D125" s="122">
        <f t="shared" si="45"/>
        <v>0</v>
      </c>
      <c r="E125" s="122">
        <f t="shared" si="45"/>
        <v>0.97237213875788642</v>
      </c>
      <c r="F125" s="122">
        <f t="shared" si="45"/>
        <v>4.3536244865081173</v>
      </c>
      <c r="G125" s="122">
        <f t="shared" si="45"/>
        <v>6.2527849827277748</v>
      </c>
      <c r="H125" s="122">
        <f t="shared" si="45"/>
        <v>3.9914482957245503</v>
      </c>
      <c r="I125" s="122">
        <f t="shared" si="45"/>
        <v>3.989261567151595</v>
      </c>
      <c r="J125" s="122">
        <f t="shared" si="45"/>
        <v>2.644908481326091</v>
      </c>
      <c r="K125" s="122">
        <f t="shared" si="45"/>
        <v>3.9285718484683625</v>
      </c>
      <c r="L125" s="122">
        <f t="shared" si="45"/>
        <v>3.0551993402940965</v>
      </c>
      <c r="M125" s="122">
        <f t="shared" si="45"/>
        <v>4.4254279943859691</v>
      </c>
      <c r="N125" s="122">
        <f t="shared" si="45"/>
        <v>9.3902943248253496</v>
      </c>
      <c r="O125" s="122">
        <f t="shared" si="45"/>
        <v>8.7882850294161159</v>
      </c>
      <c r="P125" s="122">
        <f t="shared" si="45"/>
        <v>6.4371518732939155</v>
      </c>
      <c r="Q125" s="122">
        <f t="shared" si="45"/>
        <v>8.890440381339948</v>
      </c>
      <c r="R125" s="122">
        <f t="shared" ref="R125:V125" si="46">SUM(R126:R127)</f>
        <v>3.5751844030293034</v>
      </c>
      <c r="S125" s="122">
        <f t="shared" si="46"/>
        <v>3.3657786751059171</v>
      </c>
      <c r="T125" s="122">
        <f t="shared" si="46"/>
        <v>2.2584212585669095</v>
      </c>
      <c r="U125" s="122">
        <f t="shared" si="46"/>
        <v>2.3954020081557252</v>
      </c>
      <c r="V125" s="122">
        <f t="shared" si="46"/>
        <v>2.8053129609401264</v>
      </c>
      <c r="W125" s="122">
        <f t="shared" ref="W125" si="47">SUM(W126:W127)</f>
        <v>3.1103979341863615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4.9116195777446991</v>
      </c>
      <c r="D126" s="98">
        <v>0</v>
      </c>
      <c r="E126" s="98">
        <v>0.96807301237770116</v>
      </c>
      <c r="F126" s="98">
        <v>4.3346227881783648</v>
      </c>
      <c r="G126" s="98">
        <v>6.2259844070005643</v>
      </c>
      <c r="H126" s="98">
        <v>3.9744996063295628</v>
      </c>
      <c r="I126" s="98">
        <v>3.9726518989799477</v>
      </c>
      <c r="J126" s="98">
        <v>2.6339445156508199</v>
      </c>
      <c r="K126" s="98">
        <v>3.9124765709265099</v>
      </c>
      <c r="L126" s="98">
        <v>3.0427062115783161</v>
      </c>
      <c r="M126" s="98">
        <v>4.4074022225084253</v>
      </c>
      <c r="N126" s="98">
        <v>9.3531423846280504</v>
      </c>
      <c r="O126" s="98">
        <v>8.7534437740865538</v>
      </c>
      <c r="P126" s="98">
        <v>6.4119793062281198</v>
      </c>
      <c r="Q126" s="98">
        <v>8.8557712607160965</v>
      </c>
      <c r="R126" s="98">
        <v>3.5613418718723535</v>
      </c>
      <c r="S126" s="98">
        <v>3.3527310520818143</v>
      </c>
      <c r="T126" s="98">
        <v>2.2497161549808173</v>
      </c>
      <c r="U126" s="98">
        <v>2.3862107870365588</v>
      </c>
      <c r="V126" s="98">
        <v>2.7945054746705416</v>
      </c>
      <c r="W126" s="98">
        <v>3.0983781868140836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2.2235706958012965E-2</v>
      </c>
      <c r="D127" s="98">
        <v>0</v>
      </c>
      <c r="E127" s="98">
        <v>4.2991263801852812E-3</v>
      </c>
      <c r="F127" s="98">
        <v>1.9001698329752442E-2</v>
      </c>
      <c r="G127" s="98">
        <v>2.6800575727210778E-2</v>
      </c>
      <c r="H127" s="98">
        <v>1.6948689394987292E-2</v>
      </c>
      <c r="I127" s="98">
        <v>1.660966817164734E-2</v>
      </c>
      <c r="J127" s="98">
        <v>1.0963965675271055E-2</v>
      </c>
      <c r="K127" s="98">
        <v>1.6095277541852686E-2</v>
      </c>
      <c r="L127" s="98">
        <v>1.2493128715780212E-2</v>
      </c>
      <c r="M127" s="98">
        <v>1.8025771877543669E-2</v>
      </c>
      <c r="N127" s="98">
        <v>3.7151940197299067E-2</v>
      </c>
      <c r="O127" s="98">
        <v>3.4841255329561525E-2</v>
      </c>
      <c r="P127" s="98">
        <v>2.5172567065795768E-2</v>
      </c>
      <c r="Q127" s="98">
        <v>3.4669120623851489E-2</v>
      </c>
      <c r="R127" s="98">
        <v>1.38425311569498E-2</v>
      </c>
      <c r="S127" s="98">
        <v>1.3047623024102704E-2</v>
      </c>
      <c r="T127" s="98">
        <v>8.705103586091948E-3</v>
      </c>
      <c r="U127" s="98">
        <v>9.1912211191663516E-3</v>
      </c>
      <c r="V127" s="98">
        <v>1.080748626958482E-2</v>
      </c>
      <c r="W127" s="98">
        <v>1.2019747372277871E-2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0.12582680227480947</v>
      </c>
      <c r="D128" s="122">
        <f t="shared" si="48"/>
        <v>0</v>
      </c>
      <c r="E128" s="122">
        <f t="shared" si="48"/>
        <v>2.1137201642610758E-2</v>
      </c>
      <c r="F128" s="122">
        <f t="shared" si="48"/>
        <v>6.8893362923073048E-2</v>
      </c>
      <c r="G128" s="122">
        <f t="shared" si="48"/>
        <v>0.10015929580985906</v>
      </c>
      <c r="H128" s="122">
        <f t="shared" si="48"/>
        <v>6.9141653558868518E-2</v>
      </c>
      <c r="I128" s="122">
        <f t="shared" si="48"/>
        <v>0.10425591091518129</v>
      </c>
      <c r="J128" s="122">
        <f t="shared" si="48"/>
        <v>9.4477576322570297E-2</v>
      </c>
      <c r="K128" s="122">
        <f t="shared" si="48"/>
        <v>0.18035234137262848</v>
      </c>
      <c r="L128" s="122">
        <f t="shared" si="48"/>
        <v>0.1399675348419713</v>
      </c>
      <c r="M128" s="122">
        <f t="shared" si="48"/>
        <v>0.12754994719738322</v>
      </c>
      <c r="N128" s="122">
        <f t="shared" si="48"/>
        <v>0.77089136565416705</v>
      </c>
      <c r="O128" s="122">
        <f t="shared" si="48"/>
        <v>0.25447435091632725</v>
      </c>
      <c r="P128" s="122">
        <f t="shared" si="48"/>
        <v>0.31005526315364274</v>
      </c>
      <c r="Q128" s="122">
        <f t="shared" si="48"/>
        <v>0.2327011232788205</v>
      </c>
      <c r="R128" s="122">
        <f t="shared" si="48"/>
        <v>0.36184746724746025</v>
      </c>
      <c r="S128" s="122">
        <f t="shared" si="48"/>
        <v>0.28948956536706572</v>
      </c>
      <c r="T128" s="122">
        <f t="shared" si="48"/>
        <v>0.12701957843322406</v>
      </c>
      <c r="U128" s="122">
        <f t="shared" si="48"/>
        <v>0.17331758422296428</v>
      </c>
      <c r="V128" s="122">
        <f t="shared" si="48"/>
        <v>0.15236512662849752</v>
      </c>
      <c r="W128" s="122">
        <f t="shared" si="48"/>
        <v>0.15069951445217059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0.12582680227480947</v>
      </c>
      <c r="D129" s="98">
        <v>0</v>
      </c>
      <c r="E129" s="98">
        <v>2.1137201642610758E-2</v>
      </c>
      <c r="F129" s="98">
        <v>6.8893362923073048E-2</v>
      </c>
      <c r="G129" s="98">
        <v>0.10015929580985906</v>
      </c>
      <c r="H129" s="98">
        <v>6.9141653558868518E-2</v>
      </c>
      <c r="I129" s="98">
        <v>0.10425591091518129</v>
      </c>
      <c r="J129" s="98">
        <v>9.4477576322570297E-2</v>
      </c>
      <c r="K129" s="98">
        <v>0.18035234137262848</v>
      </c>
      <c r="L129" s="98">
        <v>0.1399675348419713</v>
      </c>
      <c r="M129" s="98">
        <v>0.12754994719738322</v>
      </c>
      <c r="N129" s="98">
        <v>0.77089136565416705</v>
      </c>
      <c r="O129" s="98">
        <v>0.25447435091632725</v>
      </c>
      <c r="P129" s="98">
        <v>0.31005526315364274</v>
      </c>
      <c r="Q129" s="98">
        <v>0.2327011232788205</v>
      </c>
      <c r="R129" s="98">
        <v>0.36184746724746025</v>
      </c>
      <c r="S129" s="98">
        <v>0.28948956536706572</v>
      </c>
      <c r="T129" s="98">
        <v>0.12701957843322406</v>
      </c>
      <c r="U129" s="98">
        <v>0.17331758422296428</v>
      </c>
      <c r="V129" s="98">
        <v>0.15236512662849752</v>
      </c>
      <c r="W129" s="98">
        <v>0.15069951445217059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1.4132699547760152</v>
      </c>
      <c r="D130" s="122">
        <v>0</v>
      </c>
      <c r="E130" s="122">
        <v>0.22171666616249069</v>
      </c>
      <c r="F130" s="122">
        <v>1.1600685918123961</v>
      </c>
      <c r="G130" s="122">
        <v>1.7722628419072743</v>
      </c>
      <c r="H130" s="122">
        <v>1.0811274636883168</v>
      </c>
      <c r="I130" s="122">
        <v>1.1761149809866849</v>
      </c>
      <c r="J130" s="122">
        <v>0.85040850549923985</v>
      </c>
      <c r="K130" s="122">
        <v>1.3570343845596453</v>
      </c>
      <c r="L130" s="122">
        <v>0.99266977739742102</v>
      </c>
      <c r="M130" s="122">
        <v>1.3615896408905586</v>
      </c>
      <c r="N130" s="122">
        <v>2.6974581653623146</v>
      </c>
      <c r="O130" s="122">
        <v>2.6029241618294874</v>
      </c>
      <c r="P130" s="122">
        <v>2.0686491835257459</v>
      </c>
      <c r="Q130" s="122">
        <v>3.2158405703346795</v>
      </c>
      <c r="R130" s="122">
        <v>1.2435109898880852</v>
      </c>
      <c r="S130" s="122">
        <v>1.2491880296398443</v>
      </c>
      <c r="T130" s="122">
        <v>0.93152636086222174</v>
      </c>
      <c r="U130" s="122">
        <v>1.0388527482800767</v>
      </c>
      <c r="V130" s="122">
        <v>1.2161235797075445</v>
      </c>
      <c r="W130" s="122">
        <v>1.574119922354883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1.1945911978489647</v>
      </c>
      <c r="D131" s="98">
        <v>0</v>
      </c>
      <c r="E131" s="98">
        <v>0.22171666616249069</v>
      </c>
      <c r="F131" s="98">
        <v>1.1600685918123961</v>
      </c>
      <c r="G131" s="98">
        <v>1.7722628419072743</v>
      </c>
      <c r="H131" s="98">
        <v>1.0557130051488715</v>
      </c>
      <c r="I131" s="98">
        <v>0.98801929823212975</v>
      </c>
      <c r="J131" s="98">
        <v>0.81312153870477866</v>
      </c>
      <c r="K131" s="98">
        <v>1.2807663759941001</v>
      </c>
      <c r="L131" s="98">
        <v>0.98280565642260587</v>
      </c>
      <c r="M131" s="98">
        <v>1.3458981676282988</v>
      </c>
      <c r="N131" s="98">
        <v>2.5863516663904611</v>
      </c>
      <c r="O131" s="98">
        <v>2.3752705033958268</v>
      </c>
      <c r="P131" s="98">
        <v>1.66575570322647</v>
      </c>
      <c r="Q131" s="98">
        <v>3.1447514323118528</v>
      </c>
      <c r="R131" s="98">
        <v>1.1572374030051786</v>
      </c>
      <c r="S131" s="98">
        <v>1.1841891569282683</v>
      </c>
      <c r="T131" s="98">
        <v>0.71628669719594573</v>
      </c>
      <c r="U131" s="98">
        <v>0.86609933734218902</v>
      </c>
      <c r="V131" s="98">
        <v>1.0864617802895433</v>
      </c>
      <c r="W131" s="98">
        <v>1.4973132246270833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9.864120974815099E-3</v>
      </c>
      <c r="M132" s="98">
        <v>7.7018368799643643E-4</v>
      </c>
      <c r="N132" s="98">
        <v>9.7148583486499692E-4</v>
      </c>
      <c r="O132" s="98">
        <v>1.3869934883092593E-3</v>
      </c>
      <c r="P132" s="98">
        <v>1.7043411157881534E-3</v>
      </c>
      <c r="Q132" s="98">
        <v>4.9081637783392248E-3</v>
      </c>
      <c r="R132" s="98">
        <v>0</v>
      </c>
      <c r="S132" s="98">
        <v>0</v>
      </c>
      <c r="T132" s="98">
        <v>0</v>
      </c>
      <c r="U132" s="98">
        <v>7.9576658060653859E-4</v>
      </c>
      <c r="V132" s="98">
        <v>3.0016718646318192E-4</v>
      </c>
      <c r="W132" s="98">
        <v>1.7903384102759894E-3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3.413707701082477E-3</v>
      </c>
      <c r="M133" s="101">
        <v>2.5814409508781975E-4</v>
      </c>
      <c r="N133" s="101">
        <v>3.0488914203788387E-4</v>
      </c>
      <c r="O133" s="101">
        <v>4.5293035996732747E-4</v>
      </c>
      <c r="P133" s="101">
        <v>5.7178971855007671E-4</v>
      </c>
      <c r="Q133" s="101">
        <v>1.5185882975315053E-3</v>
      </c>
      <c r="R133" s="101">
        <v>0</v>
      </c>
      <c r="S133" s="101">
        <v>0</v>
      </c>
      <c r="T133" s="101">
        <v>0</v>
      </c>
      <c r="U133" s="101">
        <v>2.5589718524696262E-4</v>
      </c>
      <c r="V133" s="101">
        <v>9.7629074046790804E-5</v>
      </c>
      <c r="W133" s="101">
        <v>5.8666872487934669E-4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6.450413273732622E-3</v>
      </c>
      <c r="M134" s="104">
        <v>5.1203959290861667E-4</v>
      </c>
      <c r="N134" s="104">
        <v>6.6659669282711305E-4</v>
      </c>
      <c r="O134" s="104">
        <v>9.3406312834193187E-4</v>
      </c>
      <c r="P134" s="104">
        <v>1.1325513972380767E-3</v>
      </c>
      <c r="Q134" s="104">
        <v>3.3895754808077193E-3</v>
      </c>
      <c r="R134" s="104">
        <v>0</v>
      </c>
      <c r="S134" s="104">
        <v>0</v>
      </c>
      <c r="T134" s="104">
        <v>0</v>
      </c>
      <c r="U134" s="104">
        <v>5.3986939535957603E-4</v>
      </c>
      <c r="V134" s="104">
        <v>2.0253811241639113E-4</v>
      </c>
      <c r="W134" s="104">
        <v>1.2036696853966427E-3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0.21867875692705063</v>
      </c>
      <c r="D135" s="101">
        <v>0</v>
      </c>
      <c r="E135" s="101">
        <v>0</v>
      </c>
      <c r="F135" s="101">
        <v>0</v>
      </c>
      <c r="G135" s="101">
        <v>0</v>
      </c>
      <c r="H135" s="101">
        <v>2.5414458539445413E-2</v>
      </c>
      <c r="I135" s="101">
        <v>0.18809568275455524</v>
      </c>
      <c r="J135" s="101">
        <v>3.7286966794461217E-2</v>
      </c>
      <c r="K135" s="101">
        <v>7.6268008565545137E-2</v>
      </c>
      <c r="L135" s="101">
        <v>0</v>
      </c>
      <c r="M135" s="101">
        <v>1.3877227162215558E-2</v>
      </c>
      <c r="N135" s="101">
        <v>0.10585107437976028</v>
      </c>
      <c r="O135" s="101">
        <v>0.20639489779062531</v>
      </c>
      <c r="P135" s="101">
        <v>0.36870708947936348</v>
      </c>
      <c r="Q135" s="101">
        <v>6.3197682871931296E-2</v>
      </c>
      <c r="R135" s="101">
        <v>7.7605900811606079E-2</v>
      </c>
      <c r="S135" s="101">
        <v>5.6203140759881365E-2</v>
      </c>
      <c r="T135" s="101">
        <v>0.18144496903657503</v>
      </c>
      <c r="U135" s="101">
        <v>0.15581775181877422</v>
      </c>
      <c r="V135" s="101">
        <v>0.12107501860399227</v>
      </c>
      <c r="W135" s="101">
        <v>6.8533789466122833E-2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1.044062412047575E-3</v>
      </c>
      <c r="N136" s="104">
        <v>4.283938757227837E-3</v>
      </c>
      <c r="O136" s="104">
        <v>1.9871767154726171E-2</v>
      </c>
      <c r="P136" s="104">
        <v>3.2482049704124445E-2</v>
      </c>
      <c r="Q136" s="104">
        <v>2.9832913725560987E-3</v>
      </c>
      <c r="R136" s="104">
        <v>8.667686071300482E-3</v>
      </c>
      <c r="S136" s="104">
        <v>8.7957319516947102E-3</v>
      </c>
      <c r="T136" s="104">
        <v>3.3794694629700951E-2</v>
      </c>
      <c r="U136" s="104">
        <v>1.6139892538506784E-2</v>
      </c>
      <c r="V136" s="104">
        <v>8.2866136275457965E-3</v>
      </c>
      <c r="W136" s="104">
        <v>6.4825698514009295E-3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3.5050464305648183E-4</v>
      </c>
      <c r="N137" s="98">
        <v>1.3441886925049877E-3</v>
      </c>
      <c r="O137" s="98">
        <v>6.4912836118760234E-3</v>
      </c>
      <c r="P137" s="98">
        <v>1.0902423212618613E-2</v>
      </c>
      <c r="Q137" s="98">
        <v>9.2155582909276526E-4</v>
      </c>
      <c r="R137" s="98">
        <v>2.8654368426610493E-3</v>
      </c>
      <c r="S137" s="98">
        <v>3.0854721294481299E-3</v>
      </c>
      <c r="T137" s="98">
        <v>1.1031184678084763E-2</v>
      </c>
      <c r="U137" s="98">
        <v>5.1892884451222483E-3</v>
      </c>
      <c r="V137" s="98">
        <v>2.6932664800071462E-3</v>
      </c>
      <c r="W137" s="98">
        <v>2.1246620395393803E-3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6.9355776899109327E-4</v>
      </c>
      <c r="N138" s="98">
        <v>2.9397500647228491E-3</v>
      </c>
      <c r="O138" s="98">
        <v>1.3380483542850147E-2</v>
      </c>
      <c r="P138" s="98">
        <v>2.157962649150583E-2</v>
      </c>
      <c r="Q138" s="98">
        <v>2.0617355434633332E-3</v>
      </c>
      <c r="R138" s="98">
        <v>5.8022492286394327E-3</v>
      </c>
      <c r="S138" s="98">
        <v>5.7102598222465804E-3</v>
      </c>
      <c r="T138" s="98">
        <v>2.276350995161619E-2</v>
      </c>
      <c r="U138" s="98">
        <v>1.0950604093384534E-2</v>
      </c>
      <c r="V138" s="98">
        <v>5.5933471475386508E-3</v>
      </c>
      <c r="W138" s="98">
        <v>4.3579078118615496E-3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0.87170670818737772</v>
      </c>
      <c r="D139" s="122">
        <v>0</v>
      </c>
      <c r="E139" s="122">
        <v>0.15094347543207332</v>
      </c>
      <c r="F139" s="122">
        <v>0.7966917953082836</v>
      </c>
      <c r="G139" s="122">
        <v>1.1181232605215539</v>
      </c>
      <c r="H139" s="122">
        <v>0.72369155038050659</v>
      </c>
      <c r="I139" s="122">
        <v>0.79910949657875685</v>
      </c>
      <c r="J139" s="122">
        <v>0.55917243042648213</v>
      </c>
      <c r="K139" s="122">
        <v>0.80918572186424065</v>
      </c>
      <c r="L139" s="122">
        <v>0.58866923956291439</v>
      </c>
      <c r="M139" s="122">
        <v>0.85972711211982256</v>
      </c>
      <c r="N139" s="122">
        <v>1.6269583624161377</v>
      </c>
      <c r="O139" s="122">
        <v>1.6201723473049008</v>
      </c>
      <c r="P139" s="122">
        <v>1.2796703743239406</v>
      </c>
      <c r="Q139" s="122">
        <v>2.0231870219622174</v>
      </c>
      <c r="R139" s="122">
        <v>0.83608532699486493</v>
      </c>
      <c r="S139" s="122">
        <v>0.81156650362141602</v>
      </c>
      <c r="T139" s="122">
        <v>0.59293400081240299</v>
      </c>
      <c r="U139" s="122">
        <v>0.67442185867861226</v>
      </c>
      <c r="V139" s="122">
        <v>0.80066606957683306</v>
      </c>
      <c r="W139" s="122">
        <v>1.0197047657094722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0.10963777979042327</v>
      </c>
      <c r="D140" s="98">
        <v>0</v>
      </c>
      <c r="E140" s="98">
        <v>3.0704707595964293E-2</v>
      </c>
      <c r="F140" s="98">
        <v>0.11358259744041332</v>
      </c>
      <c r="G140" s="98">
        <v>0.11041112114990705</v>
      </c>
      <c r="H140" s="98">
        <v>6.9659655706970761E-2</v>
      </c>
      <c r="I140" s="98">
        <v>6.8053570681420261E-2</v>
      </c>
      <c r="J140" s="98">
        <v>7.3928071597837444E-2</v>
      </c>
      <c r="K140" s="98">
        <v>0.12741142736117608</v>
      </c>
      <c r="L140" s="98">
        <v>8.123491671176046E-2</v>
      </c>
      <c r="M140" s="98">
        <v>0.13413613056711007</v>
      </c>
      <c r="N140" s="98">
        <v>0.16376655282947647</v>
      </c>
      <c r="O140" s="98">
        <v>0.20229000932916505</v>
      </c>
      <c r="P140" s="98">
        <v>0.15674988838477016</v>
      </c>
      <c r="Q140" s="98">
        <v>0.26791338922678204</v>
      </c>
      <c r="R140" s="98">
        <v>9.679592876340766E-2</v>
      </c>
      <c r="S140" s="98">
        <v>5.5124530712044713E-2</v>
      </c>
      <c r="T140" s="98">
        <v>3.5254297173890635E-2</v>
      </c>
      <c r="U140" s="98">
        <v>5.0843870799951937E-2</v>
      </c>
      <c r="V140" s="98">
        <v>6.3316906730677788E-2</v>
      </c>
      <c r="W140" s="98">
        <v>0.11407900348805632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0.76206892839695439</v>
      </c>
      <c r="D141" s="33">
        <v>0</v>
      </c>
      <c r="E141" s="33">
        <v>0.12023876783610903</v>
      </c>
      <c r="F141" s="33">
        <v>0.68310919786787028</v>
      </c>
      <c r="G141" s="33">
        <v>1.0077121393716468</v>
      </c>
      <c r="H141" s="33">
        <v>0.65403189467353584</v>
      </c>
      <c r="I141" s="33">
        <v>0.73105592589733659</v>
      </c>
      <c r="J141" s="33">
        <v>0.48524435882864464</v>
      </c>
      <c r="K141" s="33">
        <v>0.68177429450306459</v>
      </c>
      <c r="L141" s="33">
        <v>0.50743432285115397</v>
      </c>
      <c r="M141" s="33">
        <v>0.72559098155271251</v>
      </c>
      <c r="N141" s="33">
        <v>1.4631918095866612</v>
      </c>
      <c r="O141" s="33">
        <v>1.4178823379757357</v>
      </c>
      <c r="P141" s="33">
        <v>1.1229204859391704</v>
      </c>
      <c r="Q141" s="33">
        <v>1.7552736327354355</v>
      </c>
      <c r="R141" s="33">
        <v>0.73928939823145723</v>
      </c>
      <c r="S141" s="33">
        <v>0.75644197290937132</v>
      </c>
      <c r="T141" s="33">
        <v>0.55767970363851238</v>
      </c>
      <c r="U141" s="33">
        <v>0.62357798787866037</v>
      </c>
      <c r="V141" s="33">
        <v>0.73734916284615526</v>
      </c>
      <c r="W141" s="33">
        <v>0.905625762221416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1.2219869726225006</v>
      </c>
      <c r="D161" s="117">
        <f t="shared" si="54"/>
        <v>0.12311689469713348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2.3723661076954361</v>
      </c>
      <c r="I161" s="117">
        <f t="shared" si="54"/>
        <v>4.9494791603273631</v>
      </c>
      <c r="J161" s="117">
        <f t="shared" si="54"/>
        <v>6.5521762035370941</v>
      </c>
      <c r="K161" s="117">
        <f t="shared" si="54"/>
        <v>5.6313660376289674</v>
      </c>
      <c r="L161" s="117">
        <f t="shared" si="54"/>
        <v>4.3851450845230469</v>
      </c>
      <c r="M161" s="117">
        <f t="shared" si="54"/>
        <v>3.7958646069933151</v>
      </c>
      <c r="N161" s="117">
        <f t="shared" si="54"/>
        <v>5.3909498801204547</v>
      </c>
      <c r="O161" s="117">
        <f t="shared" si="54"/>
        <v>3.2107261436217835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3.3230392997598863E-4</v>
      </c>
      <c r="S161" s="117">
        <f t="shared" si="55"/>
        <v>0</v>
      </c>
      <c r="T161" s="117">
        <f t="shared" si="55"/>
        <v>1.6745147390204689</v>
      </c>
      <c r="U161" s="117">
        <f t="shared" si="55"/>
        <v>2.632826451603195</v>
      </c>
      <c r="V161" s="117">
        <f t="shared" si="55"/>
        <v>2.6884140465819177</v>
      </c>
      <c r="W161" s="117">
        <f t="shared" ref="W161" si="56">W162+W164+W166+W175</f>
        <v>3.4809183738873757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0.88378743260707071</v>
      </c>
      <c r="D162" s="122">
        <f t="shared" si="57"/>
        <v>8.3210691337996148E-2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1.5876687922570576</v>
      </c>
      <c r="I162" s="122">
        <f t="shared" si="57"/>
        <v>2.9989599134131191</v>
      </c>
      <c r="J162" s="122">
        <f t="shared" si="57"/>
        <v>4.1355217206868451</v>
      </c>
      <c r="K162" s="122">
        <f t="shared" si="57"/>
        <v>3.5346440700953696</v>
      </c>
      <c r="L162" s="122">
        <f t="shared" si="57"/>
        <v>2.7616530909857264</v>
      </c>
      <c r="M162" s="122">
        <f t="shared" si="57"/>
        <v>2.4718839178229821</v>
      </c>
      <c r="N162" s="122">
        <f t="shared" si="57"/>
        <v>3.3609348043036369</v>
      </c>
      <c r="O162" s="122">
        <f t="shared" si="57"/>
        <v>2.0602680593441081</v>
      </c>
      <c r="P162" s="122">
        <f t="shared" si="57"/>
        <v>0</v>
      </c>
      <c r="Q162" s="122">
        <f t="shared" si="57"/>
        <v>0</v>
      </c>
      <c r="R162" s="122">
        <f t="shared" si="57"/>
        <v>1.8793627527169122E-4</v>
      </c>
      <c r="S162" s="122">
        <f t="shared" si="57"/>
        <v>0</v>
      </c>
      <c r="T162" s="122">
        <f t="shared" si="57"/>
        <v>0.91329813907146284</v>
      </c>
      <c r="U162" s="122">
        <f t="shared" si="57"/>
        <v>1.4271049420999544</v>
      </c>
      <c r="V162" s="122">
        <f t="shared" si="57"/>
        <v>1.4207874315910352</v>
      </c>
      <c r="W162" s="122">
        <f t="shared" si="57"/>
        <v>1.7789964681136485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0.88378743260707071</v>
      </c>
      <c r="D163" s="33">
        <v>8.3210691337996148E-2</v>
      </c>
      <c r="E163" s="33">
        <v>0</v>
      </c>
      <c r="F163" s="33">
        <v>0</v>
      </c>
      <c r="G163" s="33">
        <v>0</v>
      </c>
      <c r="H163" s="33">
        <v>1.5876687922570576</v>
      </c>
      <c r="I163" s="33">
        <v>2.9989599134131191</v>
      </c>
      <c r="J163" s="33">
        <v>4.1355217206868451</v>
      </c>
      <c r="K163" s="33">
        <v>3.5346440700953696</v>
      </c>
      <c r="L163" s="33">
        <v>2.7616530909857264</v>
      </c>
      <c r="M163" s="33">
        <v>2.4718839178229821</v>
      </c>
      <c r="N163" s="33">
        <v>3.3609348043036369</v>
      </c>
      <c r="O163" s="33">
        <v>2.0602680593441081</v>
      </c>
      <c r="P163" s="33">
        <v>0</v>
      </c>
      <c r="Q163" s="33">
        <v>0</v>
      </c>
      <c r="R163" s="33">
        <v>1.8793627527169122E-4</v>
      </c>
      <c r="S163" s="33">
        <v>0</v>
      </c>
      <c r="T163" s="33">
        <v>0.91329813907146284</v>
      </c>
      <c r="U163" s="33">
        <v>1.4271049420999544</v>
      </c>
      <c r="V163" s="33">
        <v>1.4207874315910352</v>
      </c>
      <c r="W163" s="33">
        <v>1.7789964681136485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2.118126531279358E-2</v>
      </c>
      <c r="D164" s="122">
        <f t="shared" si="58"/>
        <v>1.8600813904056808E-3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5.9264274479030161E-2</v>
      </c>
      <c r="I164" s="122">
        <f t="shared" si="58"/>
        <v>0.32049301778276668</v>
      </c>
      <c r="J164" s="122">
        <f t="shared" si="58"/>
        <v>0.2981495570000206</v>
      </c>
      <c r="K164" s="122">
        <f t="shared" si="58"/>
        <v>0.21672287952092395</v>
      </c>
      <c r="L164" s="122">
        <f t="shared" si="58"/>
        <v>0.22162115141560659</v>
      </c>
      <c r="M164" s="122">
        <f t="shared" si="58"/>
        <v>0.12939628773450335</v>
      </c>
      <c r="N164" s="122">
        <f t="shared" si="58"/>
        <v>0.50167051920182415</v>
      </c>
      <c r="O164" s="122">
        <f t="shared" si="58"/>
        <v>0.14437272432454595</v>
      </c>
      <c r="P164" s="122">
        <f t="shared" si="58"/>
        <v>0</v>
      </c>
      <c r="Q164" s="122">
        <f t="shared" si="58"/>
        <v>0</v>
      </c>
      <c r="R164" s="122">
        <f t="shared" si="58"/>
        <v>2.6871191686281022E-5</v>
      </c>
      <c r="S164" s="122">
        <f t="shared" si="58"/>
        <v>0</v>
      </c>
      <c r="T164" s="122">
        <f t="shared" si="58"/>
        <v>0.10308584680333825</v>
      </c>
      <c r="U164" s="122">
        <f t="shared" si="58"/>
        <v>0.16880102225586363</v>
      </c>
      <c r="V164" s="122">
        <f t="shared" si="58"/>
        <v>0.16569890677169755</v>
      </c>
      <c r="W164" s="122">
        <f t="shared" si="58"/>
        <v>0.20636549060036274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2.118126531279358E-2</v>
      </c>
      <c r="D165" s="98">
        <v>1.8600813904056808E-3</v>
      </c>
      <c r="E165" s="98">
        <v>0</v>
      </c>
      <c r="F165" s="98">
        <v>0</v>
      </c>
      <c r="G165" s="98">
        <v>0</v>
      </c>
      <c r="H165" s="98">
        <v>5.9264274479030161E-2</v>
      </c>
      <c r="I165" s="98">
        <v>0.32049301778276668</v>
      </c>
      <c r="J165" s="98">
        <v>0.2981495570000206</v>
      </c>
      <c r="K165" s="98">
        <v>0.21672287952092395</v>
      </c>
      <c r="L165" s="98">
        <v>0.22162115141560659</v>
      </c>
      <c r="M165" s="98">
        <v>0.12939628773450335</v>
      </c>
      <c r="N165" s="98">
        <v>0.50167051920182415</v>
      </c>
      <c r="O165" s="98">
        <v>0.14437272432454595</v>
      </c>
      <c r="P165" s="98">
        <v>0</v>
      </c>
      <c r="Q165" s="98">
        <v>0</v>
      </c>
      <c r="R165" s="98">
        <v>2.6871191686281022E-5</v>
      </c>
      <c r="S165" s="98">
        <v>0</v>
      </c>
      <c r="T165" s="98">
        <v>0.10308584680333825</v>
      </c>
      <c r="U165" s="98">
        <v>0.16880102225586363</v>
      </c>
      <c r="V165" s="98">
        <v>0.16569890677169755</v>
      </c>
      <c r="W165" s="98">
        <v>0.20636549060036274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0.18668092934894706</v>
      </c>
      <c r="D166" s="122">
        <v>2.3696319883688078E-2</v>
      </c>
      <c r="E166" s="122">
        <v>0</v>
      </c>
      <c r="F166" s="122">
        <v>0</v>
      </c>
      <c r="G166" s="122">
        <v>0</v>
      </c>
      <c r="H166" s="122">
        <v>0.43642154699691366</v>
      </c>
      <c r="I166" s="122">
        <v>0.96359903676427372</v>
      </c>
      <c r="J166" s="122">
        <v>1.300886732919226</v>
      </c>
      <c r="K166" s="122">
        <v>1.160024671522081</v>
      </c>
      <c r="L166" s="122">
        <v>0.88548077706211681</v>
      </c>
      <c r="M166" s="122">
        <v>0.74439408302187138</v>
      </c>
      <c r="N166" s="122">
        <v>0.94993553118251095</v>
      </c>
      <c r="O166" s="122">
        <v>0.62609706816780286</v>
      </c>
      <c r="P166" s="122">
        <v>0</v>
      </c>
      <c r="Q166" s="122">
        <v>0</v>
      </c>
      <c r="R166" s="122">
        <v>7.0679326786526487E-5</v>
      </c>
      <c r="S166" s="122">
        <v>0</v>
      </c>
      <c r="T166" s="122">
        <v>0.4010812957903479</v>
      </c>
      <c r="U166" s="122">
        <v>0.63094604877538429</v>
      </c>
      <c r="V166" s="122">
        <v>0.66886112657887387</v>
      </c>
      <c r="W166" s="122">
        <v>0.9050671970599895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1.0510003968492347E-3</v>
      </c>
      <c r="D167" s="98">
        <v>5.8824843756008717E-5</v>
      </c>
      <c r="E167" s="98">
        <v>0</v>
      </c>
      <c r="F167" s="98">
        <v>0</v>
      </c>
      <c r="G167" s="98">
        <v>0</v>
      </c>
      <c r="H167" s="98">
        <v>2.7424318687937128E-3</v>
      </c>
      <c r="I167" s="98">
        <v>4.1443714252574725E-3</v>
      </c>
      <c r="J167" s="98">
        <v>3.9860257923335493E-3</v>
      </c>
      <c r="K167" s="98">
        <v>4.253948695956496E-3</v>
      </c>
      <c r="L167" s="98">
        <v>3.2541656375694949E-3</v>
      </c>
      <c r="M167" s="98">
        <v>3.6236119640416925E-3</v>
      </c>
      <c r="N167" s="98">
        <v>3.8528683731554065E-3</v>
      </c>
      <c r="O167" s="98">
        <v>2.5275675927035799E-3</v>
      </c>
      <c r="P167" s="98">
        <v>0</v>
      </c>
      <c r="Q167" s="98">
        <v>0</v>
      </c>
      <c r="R167" s="98">
        <v>0</v>
      </c>
      <c r="S167" s="98">
        <v>0</v>
      </c>
      <c r="T167" s="98">
        <v>9.4674439990450872E-4</v>
      </c>
      <c r="U167" s="98">
        <v>1.9257843552605894E-3</v>
      </c>
      <c r="V167" s="98">
        <v>1.8619047200483245E-3</v>
      </c>
      <c r="W167" s="98">
        <v>2.2757416678304393E-3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0.18562992895209782</v>
      </c>
      <c r="D171" s="101">
        <v>2.3637495039932069E-2</v>
      </c>
      <c r="E171" s="101">
        <v>0</v>
      </c>
      <c r="F171" s="101">
        <v>0</v>
      </c>
      <c r="G171" s="101">
        <v>0</v>
      </c>
      <c r="H171" s="101">
        <v>0.43367911512811996</v>
      </c>
      <c r="I171" s="101">
        <v>0.95945466533901624</v>
      </c>
      <c r="J171" s="101">
        <v>1.2969007071268923</v>
      </c>
      <c r="K171" s="101">
        <v>1.1557707228261245</v>
      </c>
      <c r="L171" s="101">
        <v>0.53485698248185554</v>
      </c>
      <c r="M171" s="101">
        <v>0.68840672546898207</v>
      </c>
      <c r="N171" s="101">
        <v>0.90929987830764059</v>
      </c>
      <c r="O171" s="101">
        <v>0.56872627222693029</v>
      </c>
      <c r="P171" s="101">
        <v>0</v>
      </c>
      <c r="Q171" s="101">
        <v>0</v>
      </c>
      <c r="R171" s="101">
        <v>7.0679326786526487E-5</v>
      </c>
      <c r="S171" s="101">
        <v>0</v>
      </c>
      <c r="T171" s="101">
        <v>0.33730917194668214</v>
      </c>
      <c r="U171" s="101">
        <v>0.57010965665457392</v>
      </c>
      <c r="V171" s="101">
        <v>0.62410832354588019</v>
      </c>
      <c r="W171" s="101">
        <v>0.82475752080592046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0.34736962894269174</v>
      </c>
      <c r="M172" s="104">
        <v>5.2363745588847613E-2</v>
      </c>
      <c r="N172" s="104">
        <v>3.6782784501714863E-2</v>
      </c>
      <c r="O172" s="104">
        <v>5.4843228348169001E-2</v>
      </c>
      <c r="P172" s="104">
        <v>0</v>
      </c>
      <c r="Q172" s="104">
        <v>0</v>
      </c>
      <c r="R172" s="104">
        <v>0</v>
      </c>
      <c r="S172" s="104">
        <v>0</v>
      </c>
      <c r="T172" s="104">
        <v>6.2825379443761251E-2</v>
      </c>
      <c r="U172" s="104">
        <v>5.8910607765549752E-2</v>
      </c>
      <c r="V172" s="104">
        <v>4.2890898312945382E-2</v>
      </c>
      <c r="W172" s="104">
        <v>7.8033934586238696E-2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0.12027001137926718</v>
      </c>
      <c r="M173" s="98">
        <v>1.7579155944063545E-2</v>
      </c>
      <c r="N173" s="98">
        <v>1.154148222185317E-2</v>
      </c>
      <c r="O173" s="98">
        <v>1.7915012118797629E-2</v>
      </c>
      <c r="P173" s="98">
        <v>0</v>
      </c>
      <c r="Q173" s="98">
        <v>0</v>
      </c>
      <c r="R173" s="98">
        <v>0</v>
      </c>
      <c r="S173" s="98">
        <v>0</v>
      </c>
      <c r="T173" s="98">
        <v>2.0507312485250097E-2</v>
      </c>
      <c r="U173" s="98">
        <v>1.8940902824696206E-2</v>
      </c>
      <c r="V173" s="98">
        <v>1.3940147799296249E-2</v>
      </c>
      <c r="W173" s="98">
        <v>2.5575619300955282E-2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0.22709961756342453</v>
      </c>
      <c r="M174" s="33">
        <v>3.4784589644784064E-2</v>
      </c>
      <c r="N174" s="33">
        <v>2.5241302279861697E-2</v>
      </c>
      <c r="O174" s="33">
        <v>3.6928216229371376E-2</v>
      </c>
      <c r="P174" s="33">
        <v>0</v>
      </c>
      <c r="Q174" s="33">
        <v>0</v>
      </c>
      <c r="R174" s="33">
        <v>0</v>
      </c>
      <c r="S174" s="33">
        <v>0</v>
      </c>
      <c r="T174" s="33">
        <v>4.2318066958511154E-2</v>
      </c>
      <c r="U174" s="33">
        <v>3.996970494085355E-2</v>
      </c>
      <c r="V174" s="33">
        <v>2.8950750513649134E-2</v>
      </c>
      <c r="W174" s="33">
        <v>5.2458315285283413E-2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0.1303373453536891</v>
      </c>
      <c r="D175" s="122">
        <v>1.434980208504358E-2</v>
      </c>
      <c r="E175" s="122">
        <v>0</v>
      </c>
      <c r="F175" s="122">
        <v>0</v>
      </c>
      <c r="G175" s="122">
        <v>0</v>
      </c>
      <c r="H175" s="122">
        <v>0.28901149396243492</v>
      </c>
      <c r="I175" s="122">
        <v>0.6664271923672036</v>
      </c>
      <c r="J175" s="122">
        <v>0.8176181929310018</v>
      </c>
      <c r="K175" s="122">
        <v>0.71997441649059279</v>
      </c>
      <c r="L175" s="122">
        <v>0.51639006505959728</v>
      </c>
      <c r="M175" s="122">
        <v>0.45019031841395823</v>
      </c>
      <c r="N175" s="122">
        <v>0.57840902543248229</v>
      </c>
      <c r="O175" s="122">
        <v>0.37998829178532717</v>
      </c>
      <c r="P175" s="122">
        <v>0</v>
      </c>
      <c r="Q175" s="122">
        <v>0</v>
      </c>
      <c r="R175" s="122">
        <v>4.6817136231489918E-5</v>
      </c>
      <c r="S175" s="122">
        <v>0</v>
      </c>
      <c r="T175" s="122">
        <v>0.25704945735531998</v>
      </c>
      <c r="U175" s="122">
        <v>0.40597443847199244</v>
      </c>
      <c r="V175" s="122">
        <v>0.43306658164031098</v>
      </c>
      <c r="W175" s="122">
        <v>0.59048921811337485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1.6406510618638341E-2</v>
      </c>
      <c r="D176" s="98">
        <v>3.5094690368143717E-3</v>
      </c>
      <c r="E176" s="98">
        <v>0</v>
      </c>
      <c r="F176" s="98">
        <v>0</v>
      </c>
      <c r="G176" s="98">
        <v>0</v>
      </c>
      <c r="H176" s="98">
        <v>2.7845174246381336E-2</v>
      </c>
      <c r="I176" s="98">
        <v>5.6748110529282948E-2</v>
      </c>
      <c r="J176" s="98">
        <v>0.10806448159839102</v>
      </c>
      <c r="K176" s="98">
        <v>0.11334117261301743</v>
      </c>
      <c r="L176" s="98">
        <v>7.1270633824455851E-2</v>
      </c>
      <c r="M176" s="98">
        <v>7.02474771129733E-2</v>
      </c>
      <c r="N176" s="98">
        <v>5.8201016431539888E-2</v>
      </c>
      <c r="O176" s="98">
        <v>4.7429095210580134E-2</v>
      </c>
      <c r="P176" s="98">
        <v>0</v>
      </c>
      <c r="Q176" s="98">
        <v>0</v>
      </c>
      <c r="R176" s="98">
        <v>0</v>
      </c>
      <c r="S176" s="98">
        <v>0</v>
      </c>
      <c r="T176" s="98">
        <v>1.5264260036416458E-2</v>
      </c>
      <c r="U176" s="98">
        <v>3.0597522248222202E-2</v>
      </c>
      <c r="V176" s="98">
        <v>3.4255045754925044E-2</v>
      </c>
      <c r="W176" s="98">
        <v>6.6042975788299527E-2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0.11393083473505076</v>
      </c>
      <c r="D177" s="33">
        <v>1.0840333048229208E-2</v>
      </c>
      <c r="E177" s="33">
        <v>0</v>
      </c>
      <c r="F177" s="33">
        <v>0</v>
      </c>
      <c r="G177" s="33">
        <v>0</v>
      </c>
      <c r="H177" s="33">
        <v>0.26116631971605359</v>
      </c>
      <c r="I177" s="33">
        <v>0.60967908183792063</v>
      </c>
      <c r="J177" s="33">
        <v>0.7095537113326108</v>
      </c>
      <c r="K177" s="33">
        <v>0.60663324387757533</v>
      </c>
      <c r="L177" s="33">
        <v>0.44511943123514147</v>
      </c>
      <c r="M177" s="33">
        <v>0.37994284130098493</v>
      </c>
      <c r="N177" s="33">
        <v>0.52020800900094244</v>
      </c>
      <c r="O177" s="33">
        <v>0.33255919657474703</v>
      </c>
      <c r="P177" s="33">
        <v>0</v>
      </c>
      <c r="Q177" s="33">
        <v>0</v>
      </c>
      <c r="R177" s="33">
        <v>4.6817136231489918E-5</v>
      </c>
      <c r="S177" s="33">
        <v>0</v>
      </c>
      <c r="T177" s="33">
        <v>0.24178519731890349</v>
      </c>
      <c r="U177" s="33">
        <v>0.37537691622377023</v>
      </c>
      <c r="V177" s="33">
        <v>0.39881153588538593</v>
      </c>
      <c r="W177" s="33">
        <v>0.52444624232507531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0.59587324158761668</v>
      </c>
      <c r="D3" s="119">
        <f>IF(RES_hhdet_in_tes!D3=0,"",RES_hhdet_in_tes!D3/RES_hhdet_in_fec!D3)</f>
        <v>0.58564153831043431</v>
      </c>
      <c r="E3" s="119">
        <f>IF(RES_hhdet_in_tes!E3=0,"",RES_hhdet_in_tes!E3/RES_hhdet_in_fec!E3)</f>
        <v>0.58986566145258401</v>
      </c>
      <c r="F3" s="119">
        <f>IF(RES_hhdet_in_tes!F3=0,"",RES_hhdet_in_tes!F3/RES_hhdet_in_fec!F3)</f>
        <v>0.5965853271692696</v>
      </c>
      <c r="G3" s="119">
        <f>IF(RES_hhdet_in_tes!G3=0,"",RES_hhdet_in_tes!G3/RES_hhdet_in_fec!G3)</f>
        <v>0.60248910341464956</v>
      </c>
      <c r="H3" s="119">
        <f>IF(RES_hhdet_in_tes!H3=0,"",RES_hhdet_in_tes!H3/RES_hhdet_in_fec!H3)</f>
        <v>0.60618578365356157</v>
      </c>
      <c r="I3" s="119">
        <f>IF(RES_hhdet_in_tes!I3=0,"",RES_hhdet_in_tes!I3/RES_hhdet_in_fec!I3)</f>
        <v>0.61528099324614449</v>
      </c>
      <c r="J3" s="119">
        <f>IF(RES_hhdet_in_tes!J3=0,"",RES_hhdet_in_tes!J3/RES_hhdet_in_fec!J3)</f>
        <v>0.61620736325045788</v>
      </c>
      <c r="K3" s="119">
        <f>IF(RES_hhdet_in_tes!K3=0,"",RES_hhdet_in_tes!K3/RES_hhdet_in_fec!K3)</f>
        <v>0.63161378043618266</v>
      </c>
      <c r="L3" s="119">
        <f>IF(RES_hhdet_in_tes!L3=0,"",RES_hhdet_in_tes!L3/RES_hhdet_in_fec!L3)</f>
        <v>0.64518140993212481</v>
      </c>
      <c r="M3" s="119">
        <f>IF(RES_hhdet_in_tes!M3=0,"",RES_hhdet_in_tes!M3/RES_hhdet_in_fec!M3)</f>
        <v>0.63294468630227441</v>
      </c>
      <c r="N3" s="119">
        <f>IF(RES_hhdet_in_tes!N3=0,"",RES_hhdet_in_tes!N3/RES_hhdet_in_fec!N3)</f>
        <v>0.65493717480001801</v>
      </c>
      <c r="O3" s="119">
        <f>IF(RES_hhdet_in_tes!O3=0,"",RES_hhdet_in_tes!O3/RES_hhdet_in_fec!O3)</f>
        <v>0.65010075388853161</v>
      </c>
      <c r="P3" s="119" t="str">
        <f>IF(RES_hhdet_in_tes!P3=0,"",RES_hhdet_in_tes!P3/RES_hhdet_in_fec!P3)</f>
        <v/>
      </c>
      <c r="Q3" s="119">
        <f>IF(RES_hhdet_in_tes!Q3=0,"",RES_hhdet_in_tes!Q3/RES_hhdet_in_fec!Q3)</f>
        <v>0.67109261162822698</v>
      </c>
      <c r="R3" s="119">
        <f>IF(RES_hhdet_in_tes!R3=0,"",RES_hhdet_in_tes!R3/RES_hhdet_in_fec!R3)</f>
        <v>0.70930533392889805</v>
      </c>
      <c r="S3" s="119">
        <f>IF(RES_hhdet_in_tes!S3=0,"",RES_hhdet_in_tes!S3/RES_hhdet_in_fec!S3)</f>
        <v>0.72259783628218177</v>
      </c>
      <c r="T3" s="119" t="str">
        <f>IF(RES_hhdet_in_tes!T3=0,"",RES_hhdet_in_tes!T3/RES_hhdet_in_fec!T3)</f>
        <v/>
      </c>
      <c r="U3" s="119">
        <f>IF(RES_hhdet_in_tes!U3=0,"",RES_hhdet_in_tes!U3/RES_hhdet_in_fec!U3)</f>
        <v>0.75120454817136495</v>
      </c>
      <c r="V3" s="119">
        <f>IF(RES_hhdet_in_tes!V3=0,"",RES_hhdet_in_tes!V3/RES_hhdet_in_fec!V3)</f>
        <v>0.75786530706670496</v>
      </c>
      <c r="W3" s="119">
        <f>IF(RES_hhdet_in_tes!W3=0,"",RES_hhdet_in_tes!W3/RES_hhdet_in_fec!W3)</f>
        <v>0.75886397579204123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0.56614129196234086</v>
      </c>
      <c r="D4" s="124">
        <f>IF(RES_hhdet_in_tes!D4=0,"",RES_hhdet_in_tes!D4/RES_hhdet_in_fec!D4)</f>
        <v>0.57059435970683869</v>
      </c>
      <c r="E4" s="124">
        <f>IF(RES_hhdet_in_tes!E4=0,"",RES_hhdet_in_tes!E4/RES_hhdet_in_fec!E4)</f>
        <v>0.57524921136868823</v>
      </c>
      <c r="F4" s="124">
        <f>IF(RES_hhdet_in_tes!F4=0,"",RES_hhdet_in_tes!F4/RES_hhdet_in_fec!F4)</f>
        <v>0.58006552602991812</v>
      </c>
      <c r="G4" s="124">
        <f>IF(RES_hhdet_in_tes!G4=0,"",RES_hhdet_in_tes!G4/RES_hhdet_in_fec!G4)</f>
        <v>0.5850639373743326</v>
      </c>
      <c r="H4" s="124">
        <f>IF(RES_hhdet_in_tes!H4=0,"",RES_hhdet_in_tes!H4/RES_hhdet_in_fec!H4)</f>
        <v>0.59025562375970908</v>
      </c>
      <c r="I4" s="124">
        <f>IF(RES_hhdet_in_tes!I4=0,"",RES_hhdet_in_tes!I4/RES_hhdet_in_fec!I4)</f>
        <v>0.59559521766607948</v>
      </c>
      <c r="J4" s="124">
        <f>IF(RES_hhdet_in_tes!J4=0,"",RES_hhdet_in_tes!J4/RES_hhdet_in_fec!J4)</f>
        <v>0.60114206726509822</v>
      </c>
      <c r="K4" s="124">
        <f>IF(RES_hhdet_in_tes!K4=0,"",RES_hhdet_in_tes!K4/RES_hhdet_in_fec!K4)</f>
        <v>0.60684029015185059</v>
      </c>
      <c r="L4" s="124">
        <f>IF(RES_hhdet_in_tes!L4=0,"",RES_hhdet_in_tes!L4/RES_hhdet_in_fec!L4)</f>
        <v>0.61269140776647835</v>
      </c>
      <c r="M4" s="124">
        <f>IF(RES_hhdet_in_tes!M4=0,"",RES_hhdet_in_tes!M4/RES_hhdet_in_fec!M4)</f>
        <v>0.61866795555027976</v>
      </c>
      <c r="N4" s="124">
        <f>IF(RES_hhdet_in_tes!N4=0,"",RES_hhdet_in_tes!N4/RES_hhdet_in_fec!N4)</f>
        <v>0.6244383973059332</v>
      </c>
      <c r="O4" s="124">
        <f>IF(RES_hhdet_in_tes!O4=0,"",RES_hhdet_in_tes!O4/RES_hhdet_in_fec!O4)</f>
        <v>0.63001657066228878</v>
      </c>
      <c r="P4" s="124" t="str">
        <f>IF(RES_hhdet_in_tes!P4=0,"",RES_hhdet_in_tes!P4/RES_hhdet_in_fec!P4)</f>
        <v/>
      </c>
      <c r="Q4" s="124">
        <f>IF(RES_hhdet_in_tes!Q4=0,"",RES_hhdet_in_tes!Q4/RES_hhdet_in_fec!Q4)</f>
        <v>0.64432705227352893</v>
      </c>
      <c r="R4" s="124">
        <f>IF(RES_hhdet_in_tes!R4=0,"",RES_hhdet_in_tes!R4/RES_hhdet_in_fec!R4)</f>
        <v>0.65898625756620155</v>
      </c>
      <c r="S4" s="124">
        <f>IF(RES_hhdet_in_tes!S4=0,"",RES_hhdet_in_tes!S4/RES_hhdet_in_fec!S4)</f>
        <v>0.677598030446393</v>
      </c>
      <c r="T4" s="124" t="str">
        <f>IF(RES_hhdet_in_tes!T4=0,"",RES_hhdet_in_tes!T4/RES_hhdet_in_fec!T4)</f>
        <v/>
      </c>
      <c r="U4" s="124">
        <f>IF(RES_hhdet_in_tes!U4=0,"",RES_hhdet_in_tes!U4/RES_hhdet_in_fec!U4)</f>
        <v>0.71490969419773054</v>
      </c>
      <c r="V4" s="124">
        <f>IF(RES_hhdet_in_tes!V4=0,"",RES_hhdet_in_tes!V4/RES_hhdet_in_fec!V4)</f>
        <v>0.72915850001740778</v>
      </c>
      <c r="W4" s="124">
        <f>IF(RES_hhdet_in_tes!W4=0,"",RES_hhdet_in_tes!W4/RES_hhdet_in_fec!W4)</f>
        <v>0.73939418147695712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0.56392602194452901</v>
      </c>
      <c r="D5" s="111">
        <f>IF(RES_hhdet_in_tes!D5=0,"",RES_hhdet_in_tes!D5/RES_hhdet_in_fec!D5)</f>
        <v>0.56839713919988444</v>
      </c>
      <c r="E5" s="111">
        <f>IF(RES_hhdet_in_tes!E5=0,"",RES_hhdet_in_tes!E5/RES_hhdet_in_fec!E5)</f>
        <v>0.57308720484179621</v>
      </c>
      <c r="F5" s="111">
        <f>IF(RES_hhdet_in_tes!F5=0,"",RES_hhdet_in_tes!F5/RES_hhdet_in_fec!F5)</f>
        <v>0.57793771200060295</v>
      </c>
      <c r="G5" s="111">
        <f>IF(RES_hhdet_in_tes!G5=0,"",RES_hhdet_in_tes!G5/RES_hhdet_in_fec!G5)</f>
        <v>0.58298135619934588</v>
      </c>
      <c r="H5" s="111">
        <f>IF(RES_hhdet_in_tes!H5=0,"",RES_hhdet_in_tes!H5/RES_hhdet_in_fec!H5)</f>
        <v>0.58820010352513952</v>
      </c>
      <c r="I5" s="111">
        <f>IF(RES_hhdet_in_tes!I5=0,"",RES_hhdet_in_tes!I5/RES_hhdet_in_fec!I5)</f>
        <v>0.59358792001323979</v>
      </c>
      <c r="J5" s="111">
        <f>IF(RES_hhdet_in_tes!J5=0,"",RES_hhdet_in_tes!J5/RES_hhdet_in_fec!J5)</f>
        <v>0.59915255468308792</v>
      </c>
      <c r="K5" s="111">
        <f>IF(RES_hhdet_in_tes!K5=0,"",RES_hhdet_in_tes!K5/RES_hhdet_in_fec!K5)</f>
        <v>0.6048836203338529</v>
      </c>
      <c r="L5" s="111">
        <f>IF(RES_hhdet_in_tes!L5=0,"",RES_hhdet_in_tes!L5/RES_hhdet_in_fec!L5)</f>
        <v>0.61074890780097868</v>
      </c>
      <c r="M5" s="111">
        <f>IF(RES_hhdet_in_tes!M5=0,"",RES_hhdet_in_tes!M5/RES_hhdet_in_fec!M5)</f>
        <v>0.61674420145748166</v>
      </c>
      <c r="N5" s="111">
        <f>IF(RES_hhdet_in_tes!N5=0,"",RES_hhdet_in_tes!N5/RES_hhdet_in_fec!N5)</f>
        <v>0.62258088834543768</v>
      </c>
      <c r="O5" s="111">
        <f>IF(RES_hhdet_in_tes!O5=0,"",RES_hhdet_in_tes!O5/RES_hhdet_in_fec!O5)</f>
        <v>0.62816644235109287</v>
      </c>
      <c r="P5" s="111" t="str">
        <f>IF(RES_hhdet_in_tes!P5=0,"",RES_hhdet_in_tes!P5/RES_hhdet_in_fec!P5)</f>
        <v/>
      </c>
      <c r="Q5" s="111">
        <f>IF(RES_hhdet_in_tes!Q5=0,"",RES_hhdet_in_tes!Q5/RES_hhdet_in_fec!Q5)</f>
        <v>0.64253769987512688</v>
      </c>
      <c r="R5" s="111">
        <f>IF(RES_hhdet_in_tes!R5=0,"",RES_hhdet_in_tes!R5/RES_hhdet_in_fec!R5)</f>
        <v>0.65724392801394094</v>
      </c>
      <c r="S5" s="111">
        <f>IF(RES_hhdet_in_tes!S5=0,"",RES_hhdet_in_tes!S5/RES_hhdet_in_fec!S5)</f>
        <v>0.6759019592806611</v>
      </c>
      <c r="T5" s="111" t="str">
        <f>IF(RES_hhdet_in_tes!T5=0,"",RES_hhdet_in_tes!T5/RES_hhdet_in_fec!T5)</f>
        <v/>
      </c>
      <c r="U5" s="111">
        <f>IF(RES_hhdet_in_tes!U5=0,"",RES_hhdet_in_tes!U5/RES_hhdet_in_fec!U5)</f>
        <v>0.71334303230889984</v>
      </c>
      <c r="V5" s="111">
        <f>IF(RES_hhdet_in_tes!V5=0,"",RES_hhdet_in_tes!V5/RES_hhdet_in_fec!V5)</f>
        <v>0.72763417344198955</v>
      </c>
      <c r="W5" s="111">
        <f>IF(RES_hhdet_in_tes!W5=0,"",RES_hhdet_in_tes!W5/RES_hhdet_in_fec!W5)</f>
        <v>0.73790216437490352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 t="str">
        <f>IF(RES_hhdet_in_tes!T6=0,"",RES_hhdet_in_tes!T6/RES_hhdet_in_fec!T6)</f>
        <v/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2.0851312292954223</v>
      </c>
      <c r="D7" s="124">
        <f>IF(RES_hhdet_in_tes!D7=0,"",RES_hhdet_in_tes!D7/RES_hhdet_in_fec!D7)</f>
        <v>2.1487539706155734</v>
      </c>
      <c r="E7" s="124">
        <f>IF(RES_hhdet_in_tes!E7=0,"",RES_hhdet_in_tes!E7/RES_hhdet_in_fec!E7)</f>
        <v>2.2130484804725716</v>
      </c>
      <c r="F7" s="124">
        <f>IF(RES_hhdet_in_tes!F7=0,"",RES_hhdet_in_tes!F7/RES_hhdet_in_fec!F7)</f>
        <v>2.2774120407864356</v>
      </c>
      <c r="G7" s="124">
        <f>IF(RES_hhdet_in_tes!G7=0,"",RES_hhdet_in_tes!G7/RES_hhdet_in_fec!G7)</f>
        <v>2.342387214204146</v>
      </c>
      <c r="H7" s="124">
        <f>IF(RES_hhdet_in_tes!H7=0,"",RES_hhdet_in_tes!H7/RES_hhdet_in_fec!H7)</f>
        <v>2.4079040719773359</v>
      </c>
      <c r="I7" s="124">
        <f>IF(RES_hhdet_in_tes!I7=0,"",RES_hhdet_in_tes!I7/RES_hhdet_in_fec!I7)</f>
        <v>2.4740926366173466</v>
      </c>
      <c r="J7" s="124">
        <f>IF(RES_hhdet_in_tes!J7=0,"",RES_hhdet_in_tes!J7/RES_hhdet_in_fec!J7)</f>
        <v>2.5414937429568494</v>
      </c>
      <c r="K7" s="124">
        <f>IF(RES_hhdet_in_tes!K7=0,"",RES_hhdet_in_tes!K7/RES_hhdet_in_fec!K7)</f>
        <v>2.6105621364728098</v>
      </c>
      <c r="L7" s="124">
        <f>IF(RES_hhdet_in_tes!L7=0,"",RES_hhdet_in_tes!L7/RES_hhdet_in_fec!L7)</f>
        <v>2.681410250321588</v>
      </c>
      <c r="M7" s="124">
        <f>IF(RES_hhdet_in_tes!M7=0,"",RES_hhdet_in_tes!M7/RES_hhdet_in_fec!M7)</f>
        <v>2.7660316463800845</v>
      </c>
      <c r="N7" s="124">
        <f>IF(RES_hhdet_in_tes!N7=0,"",RES_hhdet_in_tes!N7/RES_hhdet_in_fec!N7)</f>
        <v>2.868351338219076</v>
      </c>
      <c r="O7" s="124">
        <f>IF(RES_hhdet_in_tes!O7=0,"",RES_hhdet_in_tes!O7/RES_hhdet_in_fec!O7)</f>
        <v>2.9905392610001384</v>
      </c>
      <c r="P7" s="124" t="str">
        <f>IF(RES_hhdet_in_tes!P7=0,"",RES_hhdet_in_tes!P7/RES_hhdet_in_fec!P7)</f>
        <v/>
      </c>
      <c r="Q7" s="124">
        <f>IF(RES_hhdet_in_tes!Q7=0,"",RES_hhdet_in_tes!Q7/RES_hhdet_in_fec!Q7)</f>
        <v>3.2369264982777204</v>
      </c>
      <c r="R7" s="124">
        <f>IF(RES_hhdet_in_tes!R7=0,"",RES_hhdet_in_tes!R7/RES_hhdet_in_fec!R7)</f>
        <v>3.308368211367211</v>
      </c>
      <c r="S7" s="124">
        <f>IF(RES_hhdet_in_tes!S7=0,"",RES_hhdet_in_tes!S7/RES_hhdet_in_fec!S7)</f>
        <v>3.3652323072409898</v>
      </c>
      <c r="T7" s="124" t="str">
        <f>IF(RES_hhdet_in_tes!T7=0,"",RES_hhdet_in_tes!T7/RES_hhdet_in_fec!T7)</f>
        <v/>
      </c>
      <c r="U7" s="124">
        <f>IF(RES_hhdet_in_tes!U7=0,"",RES_hhdet_in_tes!U7/RES_hhdet_in_fec!U7)</f>
        <v>3.4559981109126707</v>
      </c>
      <c r="V7" s="124">
        <f>IF(RES_hhdet_in_tes!V7=0,"",RES_hhdet_in_tes!V7/RES_hhdet_in_fec!V7)</f>
        <v>3.5000999763541825</v>
      </c>
      <c r="W7" s="124">
        <f>IF(RES_hhdet_in_tes!W7=0,"",RES_hhdet_in_tes!W7/RES_hhdet_in_fec!W7)</f>
        <v>3.5432763186611465</v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2.0851312292954223</v>
      </c>
      <c r="D8" s="111">
        <f>IF(RES_hhdet_in_tes!D8=0,"",RES_hhdet_in_tes!D8/RES_hhdet_in_fec!D8)</f>
        <v>2.1487539706155734</v>
      </c>
      <c r="E8" s="111">
        <f>IF(RES_hhdet_in_tes!E8=0,"",RES_hhdet_in_tes!E8/RES_hhdet_in_fec!E8)</f>
        <v>2.2130484804725716</v>
      </c>
      <c r="F8" s="111">
        <f>IF(RES_hhdet_in_tes!F8=0,"",RES_hhdet_in_tes!F8/RES_hhdet_in_fec!F8)</f>
        <v>2.2774120407864356</v>
      </c>
      <c r="G8" s="111">
        <f>IF(RES_hhdet_in_tes!G8=0,"",RES_hhdet_in_tes!G8/RES_hhdet_in_fec!G8)</f>
        <v>2.342387214204146</v>
      </c>
      <c r="H8" s="111">
        <f>IF(RES_hhdet_in_tes!H8=0,"",RES_hhdet_in_tes!H8/RES_hhdet_in_fec!H8)</f>
        <v>2.4079040719773359</v>
      </c>
      <c r="I8" s="111">
        <f>IF(RES_hhdet_in_tes!I8=0,"",RES_hhdet_in_tes!I8/RES_hhdet_in_fec!I8)</f>
        <v>2.4740926366173466</v>
      </c>
      <c r="J8" s="111">
        <f>IF(RES_hhdet_in_tes!J8=0,"",RES_hhdet_in_tes!J8/RES_hhdet_in_fec!J8)</f>
        <v>2.5414937429568494</v>
      </c>
      <c r="K8" s="111">
        <f>IF(RES_hhdet_in_tes!K8=0,"",RES_hhdet_in_tes!K8/RES_hhdet_in_fec!K8)</f>
        <v>2.6105621364728098</v>
      </c>
      <c r="L8" s="111">
        <f>IF(RES_hhdet_in_tes!L8=0,"",RES_hhdet_in_tes!L8/RES_hhdet_in_fec!L8)</f>
        <v>2.681410250321588</v>
      </c>
      <c r="M8" s="111">
        <f>IF(RES_hhdet_in_tes!M8=0,"",RES_hhdet_in_tes!M8/RES_hhdet_in_fec!M8)</f>
        <v>2.7660316463800845</v>
      </c>
      <c r="N8" s="111">
        <f>IF(RES_hhdet_in_tes!N8=0,"",RES_hhdet_in_tes!N8/RES_hhdet_in_fec!N8)</f>
        <v>2.868351338219076</v>
      </c>
      <c r="O8" s="111">
        <f>IF(RES_hhdet_in_tes!O8=0,"",RES_hhdet_in_tes!O8/RES_hhdet_in_fec!O8)</f>
        <v>2.9905392610001384</v>
      </c>
      <c r="P8" s="111" t="str">
        <f>IF(RES_hhdet_in_tes!P8=0,"",RES_hhdet_in_tes!P8/RES_hhdet_in_fec!P8)</f>
        <v/>
      </c>
      <c r="Q8" s="111">
        <f>IF(RES_hhdet_in_tes!Q8=0,"",RES_hhdet_in_tes!Q8/RES_hhdet_in_fec!Q8)</f>
        <v>3.2369264982777204</v>
      </c>
      <c r="R8" s="111">
        <f>IF(RES_hhdet_in_tes!R8=0,"",RES_hhdet_in_tes!R8/RES_hhdet_in_fec!R8)</f>
        <v>3.308368211367211</v>
      </c>
      <c r="S8" s="111">
        <f>IF(RES_hhdet_in_tes!S8=0,"",RES_hhdet_in_tes!S8/RES_hhdet_in_fec!S8)</f>
        <v>3.3652323072409898</v>
      </c>
      <c r="T8" s="111" t="str">
        <f>IF(RES_hhdet_in_tes!T8=0,"",RES_hhdet_in_tes!T8/RES_hhdet_in_fec!T8)</f>
        <v/>
      </c>
      <c r="U8" s="111">
        <f>IF(RES_hhdet_in_tes!U8=0,"",RES_hhdet_in_tes!U8/RES_hhdet_in_fec!U8)</f>
        <v>3.4559981109126707</v>
      </c>
      <c r="V8" s="111">
        <f>IF(RES_hhdet_in_tes!V8=0,"",RES_hhdet_in_tes!V8/RES_hhdet_in_fec!V8)</f>
        <v>3.5000999763541825</v>
      </c>
      <c r="W8" s="111">
        <f>IF(RES_hhdet_in_tes!W8=0,"",RES_hhdet_in_tes!W8/RES_hhdet_in_fec!W8)</f>
        <v>3.5432763186611465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0.57383934314869911</v>
      </c>
      <c r="D9" s="124">
        <f>IF(RES_hhdet_in_tes!D9=0,"",RES_hhdet_in_tes!D9/RES_hhdet_in_fec!D9)</f>
        <v>0.57562931034538267</v>
      </c>
      <c r="E9" s="124">
        <f>IF(RES_hhdet_in_tes!E9=0,"",RES_hhdet_in_tes!E9/RES_hhdet_in_fec!E9)</f>
        <v>0.57710704872569485</v>
      </c>
      <c r="F9" s="124">
        <f>IF(RES_hhdet_in_tes!F9=0,"",RES_hhdet_in_tes!F9/RES_hhdet_in_fec!F9)</f>
        <v>0.57864384532138746</v>
      </c>
      <c r="G9" s="124">
        <f>IF(RES_hhdet_in_tes!G9=0,"",RES_hhdet_in_tes!G9/RES_hhdet_in_fec!G9)</f>
        <v>0.5803622608837522</v>
      </c>
      <c r="H9" s="124">
        <f>IF(RES_hhdet_in_tes!H9=0,"",RES_hhdet_in_tes!H9/RES_hhdet_in_fec!H9)</f>
        <v>0.58225994830951744</v>
      </c>
      <c r="I9" s="124">
        <f>IF(RES_hhdet_in_tes!I9=0,"",RES_hhdet_in_tes!I9/RES_hhdet_in_fec!I9)</f>
        <v>0.58428668396097128</v>
      </c>
      <c r="J9" s="124">
        <f>IF(RES_hhdet_in_tes!J9=0,"",RES_hhdet_in_tes!J9/RES_hhdet_in_fec!J9)</f>
        <v>0.58780815629435246</v>
      </c>
      <c r="K9" s="124">
        <f>IF(RES_hhdet_in_tes!K9=0,"",RES_hhdet_in_tes!K9/RES_hhdet_in_fec!K9)</f>
        <v>0.58966948766140059</v>
      </c>
      <c r="L9" s="124">
        <f>IF(RES_hhdet_in_tes!L9=0,"",RES_hhdet_in_tes!L9/RES_hhdet_in_fec!L9)</f>
        <v>0.65994276501346583</v>
      </c>
      <c r="M9" s="124">
        <f>IF(RES_hhdet_in_tes!M9=0,"",RES_hhdet_in_tes!M9/RES_hhdet_in_fec!M9)</f>
        <v>0.60882420612247923</v>
      </c>
      <c r="N9" s="124">
        <f>IF(RES_hhdet_in_tes!N9=0,"",RES_hhdet_in_tes!N9/RES_hhdet_in_fec!N9)</f>
        <v>0.61248387492784517</v>
      </c>
      <c r="O9" s="124">
        <f>IF(RES_hhdet_in_tes!O9=0,"",RES_hhdet_in_tes!O9/RES_hhdet_in_fec!O9)</f>
        <v>0.63244102663892132</v>
      </c>
      <c r="P9" s="124" t="str">
        <f>IF(RES_hhdet_in_tes!P9=0,"",RES_hhdet_in_tes!P9/RES_hhdet_in_fec!P9)</f>
        <v/>
      </c>
      <c r="Q9" s="124">
        <f>IF(RES_hhdet_in_tes!Q9=0,"",RES_hhdet_in_tes!Q9/RES_hhdet_in_fec!Q9)</f>
        <v>0.65689150184757572</v>
      </c>
      <c r="R9" s="124">
        <f>IF(RES_hhdet_in_tes!R9=0,"",RES_hhdet_in_tes!R9/RES_hhdet_in_fec!R9)</f>
        <v>0.67653725866443637</v>
      </c>
      <c r="S9" s="124">
        <f>IF(RES_hhdet_in_tes!S9=0,"",RES_hhdet_in_tes!S9/RES_hhdet_in_fec!S9)</f>
        <v>0.69222934022677496</v>
      </c>
      <c r="T9" s="124" t="str">
        <f>IF(RES_hhdet_in_tes!T9=0,"",RES_hhdet_in_tes!T9/RES_hhdet_in_fec!T9)</f>
        <v/>
      </c>
      <c r="U9" s="124">
        <f>IF(RES_hhdet_in_tes!U9=0,"",RES_hhdet_in_tes!U9/RES_hhdet_in_fec!U9)</f>
        <v>0.70757941644272382</v>
      </c>
      <c r="V9" s="124">
        <f>IF(RES_hhdet_in_tes!V9=0,"",RES_hhdet_in_tes!V9/RES_hhdet_in_fec!V9)</f>
        <v>0.71236624017326422</v>
      </c>
      <c r="W9" s="124">
        <f>IF(RES_hhdet_in_tes!W9=0,"",RES_hhdet_in_tes!W9/RES_hhdet_in_fec!W9)</f>
        <v>0.72299545267248833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0.58680875767442275</v>
      </c>
      <c r="D10" s="111">
        <f>IF(RES_hhdet_in_tes!D10=0,"",RES_hhdet_in_tes!D10/RES_hhdet_in_fec!D10)</f>
        <v>0.59069203650295277</v>
      </c>
      <c r="E10" s="111">
        <f>IF(RES_hhdet_in_tes!E10=0,"",RES_hhdet_in_tes!E10/RES_hhdet_in_fec!E10)</f>
        <v>0.59476547756286602</v>
      </c>
      <c r="F10" s="111">
        <f>IF(RES_hhdet_in_tes!F10=0,"",RES_hhdet_in_tes!F10/RES_hhdet_in_fec!F10)</f>
        <v>0.59897826615275729</v>
      </c>
      <c r="G10" s="111">
        <f>IF(RES_hhdet_in_tes!G10=0,"",RES_hhdet_in_tes!G10/RES_hhdet_in_fec!G10)</f>
        <v>0.60335879916431201</v>
      </c>
      <c r="H10" s="111">
        <f>IF(RES_hhdet_in_tes!H10=0,"",RES_hhdet_in_tes!H10/RES_hhdet_in_fec!H10)</f>
        <v>0.60789141368642663</v>
      </c>
      <c r="I10" s="111">
        <f>IF(RES_hhdet_in_tes!I10=0,"",RES_hhdet_in_tes!I10/RES_hhdet_in_fec!I10)</f>
        <v>0.61257086906755853</v>
      </c>
      <c r="J10" s="111">
        <f>IF(RES_hhdet_in_tes!J10=0,"",RES_hhdet_in_tes!J10/RES_hhdet_in_fec!J10)</f>
        <v>0.61740389552778885</v>
      </c>
      <c r="K10" s="111">
        <f>IF(RES_hhdet_in_tes!K10=0,"",RES_hhdet_in_tes!K10/RES_hhdet_in_fec!K10)</f>
        <v>0.62238147151953305</v>
      </c>
      <c r="L10" s="111">
        <f>IF(RES_hhdet_in_tes!L10=0,"",RES_hhdet_in_tes!L10/RES_hhdet_in_fec!L10)</f>
        <v>0.62747562256579559</v>
      </c>
      <c r="M10" s="111">
        <f>IF(RES_hhdet_in_tes!M10=0,"",RES_hhdet_in_tes!M10/RES_hhdet_in_fec!M10)</f>
        <v>0.63268268728753441</v>
      </c>
      <c r="N10" s="111">
        <f>IF(RES_hhdet_in_tes!N10=0,"",RES_hhdet_in_tes!N10/RES_hhdet_in_fec!N10)</f>
        <v>0.63775199800480731</v>
      </c>
      <c r="O10" s="111">
        <f>IF(RES_hhdet_in_tes!O10=0,"",RES_hhdet_in_tes!O10/RES_hhdet_in_fec!O10)</f>
        <v>0.64260319343919048</v>
      </c>
      <c r="P10" s="111" t="str">
        <f>IF(RES_hhdet_in_tes!P10=0,"",RES_hhdet_in_tes!P10/RES_hhdet_in_fec!P10)</f>
        <v/>
      </c>
      <c r="Q10" s="111">
        <f>IF(RES_hhdet_in_tes!Q10=0,"",RES_hhdet_in_tes!Q10/RES_hhdet_in_fec!Q10)</f>
        <v>0.6550849953905008</v>
      </c>
      <c r="R10" s="111">
        <f>IF(RES_hhdet_in_tes!R10=0,"",RES_hhdet_in_tes!R10/RES_hhdet_in_fec!R10)</f>
        <v>0.66785772782344788</v>
      </c>
      <c r="S10" s="111">
        <f>IF(RES_hhdet_in_tes!S10=0,"",RES_hhdet_in_tes!S10/RES_hhdet_in_fec!S10)</f>
        <v>0.68406270158326588</v>
      </c>
      <c r="T10" s="111" t="str">
        <f>IF(RES_hhdet_in_tes!T10=0,"",RES_hhdet_in_tes!T10/RES_hhdet_in_fec!T10)</f>
        <v/>
      </c>
      <c r="U10" s="111">
        <f>IF(RES_hhdet_in_tes!U10=0,"",RES_hhdet_in_tes!U10/RES_hhdet_in_fec!U10)</f>
        <v>0.71658122389082834</v>
      </c>
      <c r="V10" s="111">
        <f>IF(RES_hhdet_in_tes!V10=0,"",RES_hhdet_in_tes!V10/RES_hhdet_in_fec!V10)</f>
        <v>0.7289934427229755</v>
      </c>
      <c r="W10" s="111">
        <f>IF(RES_hhdet_in_tes!W10=0,"",RES_hhdet_in_tes!W10/RES_hhdet_in_fec!W10)</f>
        <v>0.73791145348495268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0.5115667942619867</v>
      </c>
      <c r="D11" s="111">
        <f>IF(RES_hhdet_in_tes!D11=0,"",RES_hhdet_in_tes!D11/RES_hhdet_in_fec!D11)</f>
        <v>0.51323361431596415</v>
      </c>
      <c r="E11" s="111">
        <f>IF(RES_hhdet_in_tes!E11=0,"",RES_hhdet_in_tes!E11/RES_hhdet_in_fec!E11)</f>
        <v>0.51517636631181052</v>
      </c>
      <c r="F11" s="111">
        <f>IF(RES_hhdet_in_tes!F11=0,"",RES_hhdet_in_tes!F11/RES_hhdet_in_fec!F11)</f>
        <v>0.51715674539063894</v>
      </c>
      <c r="G11" s="111">
        <f>IF(RES_hhdet_in_tes!G11=0,"",RES_hhdet_in_tes!G11/RES_hhdet_in_fec!G11)</f>
        <v>0.51939124155787553</v>
      </c>
      <c r="H11" s="111">
        <f>IF(RES_hhdet_in_tes!H11=0,"",RES_hhdet_in_tes!H11/RES_hhdet_in_fec!H11)</f>
        <v>0.5218533591929283</v>
      </c>
      <c r="I11" s="111">
        <f>IF(RES_hhdet_in_tes!I11=0,"",RES_hhdet_in_tes!I11/RES_hhdet_in_fec!I11)</f>
        <v>0.52459644143945994</v>
      </c>
      <c r="J11" s="111">
        <f>IF(RES_hhdet_in_tes!J11=0,"",RES_hhdet_in_tes!J11/RES_hhdet_in_fec!J11)</f>
        <v>0.52783901632862162</v>
      </c>
      <c r="K11" s="111">
        <f>IF(RES_hhdet_in_tes!K11=0,"",RES_hhdet_in_tes!K11/RES_hhdet_in_fec!K11)</f>
        <v>0.53176689016660028</v>
      </c>
      <c r="L11" s="111">
        <f>IF(RES_hhdet_in_tes!L11=0,"",RES_hhdet_in_tes!L11/RES_hhdet_in_fec!L11)</f>
        <v>0.53642977375797329</v>
      </c>
      <c r="M11" s="111">
        <f>IF(RES_hhdet_in_tes!M11=0,"",RES_hhdet_in_tes!M11/RES_hhdet_in_fec!M11)</f>
        <v>0.54623691046704193</v>
      </c>
      <c r="N11" s="111">
        <f>IF(RES_hhdet_in_tes!N11=0,"",RES_hhdet_in_tes!N11/RES_hhdet_in_fec!N11)</f>
        <v>0.56258779110684576</v>
      </c>
      <c r="O11" s="111">
        <f>IF(RES_hhdet_in_tes!O11=0,"",RES_hhdet_in_tes!O11/RES_hhdet_in_fec!O11)</f>
        <v>0.58665067330912057</v>
      </c>
      <c r="P11" s="111" t="str">
        <f>IF(RES_hhdet_in_tes!P11=0,"",RES_hhdet_in_tes!P11/RES_hhdet_in_fec!P11)</f>
        <v/>
      </c>
      <c r="Q11" s="111">
        <f>IF(RES_hhdet_in_tes!Q11=0,"",RES_hhdet_in_tes!Q11/RES_hhdet_in_fec!Q11)</f>
        <v>0.64259093620893681</v>
      </c>
      <c r="R11" s="111">
        <f>IF(RES_hhdet_in_tes!R11=0,"",RES_hhdet_in_tes!R11/RES_hhdet_in_fec!R11)</f>
        <v>0.66055667139293806</v>
      </c>
      <c r="S11" s="111">
        <f>IF(RES_hhdet_in_tes!S11=0,"",RES_hhdet_in_tes!S11/RES_hhdet_in_fec!S11)</f>
        <v>0.67786910711572246</v>
      </c>
      <c r="T11" s="111" t="str">
        <f>IF(RES_hhdet_in_tes!T11=0,"",RES_hhdet_in_tes!T11/RES_hhdet_in_fec!T11)</f>
        <v/>
      </c>
      <c r="U11" s="111">
        <f>IF(RES_hhdet_in_tes!U11=0,"",RES_hhdet_in_tes!U11/RES_hhdet_in_fec!U11)</f>
        <v>0.70661428341013321</v>
      </c>
      <c r="V11" s="111">
        <f>IF(RES_hhdet_in_tes!V11=0,"",RES_hhdet_in_tes!V11/RES_hhdet_in_fec!V11)</f>
        <v>0.71608712559806542</v>
      </c>
      <c r="W11" s="111">
        <f>IF(RES_hhdet_in_tes!W11=0,"",RES_hhdet_in_tes!W11/RES_hhdet_in_fec!W11)</f>
        <v>0.7205430380668576</v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0.57421583777437013</v>
      </c>
      <c r="D15" s="112">
        <f>IF(RES_hhdet_in_tes!D15=0,"",RES_hhdet_in_tes!D15/RES_hhdet_in_fec!D15)</f>
        <v>0.57571811967338571</v>
      </c>
      <c r="E15" s="112">
        <f>IF(RES_hhdet_in_tes!E15=0,"",RES_hhdet_in_tes!E15/RES_hhdet_in_fec!E15)</f>
        <v>0.57733594829606327</v>
      </c>
      <c r="F15" s="112">
        <f>IF(RES_hhdet_in_tes!F15=0,"",RES_hhdet_in_tes!F15/RES_hhdet_in_fec!F15)</f>
        <v>0.57896931764042392</v>
      </c>
      <c r="G15" s="112">
        <f>IF(RES_hhdet_in_tes!G15=0,"",RES_hhdet_in_tes!G15/RES_hhdet_in_fec!G15)</f>
        <v>0.58071002491004076</v>
      </c>
      <c r="H15" s="112">
        <f>IF(RES_hhdet_in_tes!H15=0,"",RES_hhdet_in_tes!H15/RES_hhdet_in_fec!H15)</f>
        <v>0.58254778087260484</v>
      </c>
      <c r="I15" s="112">
        <f>IF(RES_hhdet_in_tes!I15=0,"",RES_hhdet_in_tes!I15/RES_hhdet_in_fec!I15)</f>
        <v>0.5845064935548876</v>
      </c>
      <c r="J15" s="112">
        <f>IF(RES_hhdet_in_tes!J15=0,"",RES_hhdet_in_tes!J15/RES_hhdet_in_fec!J15)</f>
        <v>0.58668186297231806</v>
      </c>
      <c r="K15" s="112">
        <f>IF(RES_hhdet_in_tes!K15=0,"",RES_hhdet_in_tes!K15/RES_hhdet_in_fec!K15)</f>
        <v>0.58915869850702318</v>
      </c>
      <c r="L15" s="112">
        <f>IF(RES_hhdet_in_tes!L15=0,"",RES_hhdet_in_tes!L15/RES_hhdet_in_fec!L15)</f>
        <v>0.59196668236159899</v>
      </c>
      <c r="M15" s="112">
        <f>IF(RES_hhdet_in_tes!M15=0,"",RES_hhdet_in_tes!M15/RES_hhdet_in_fec!M15)</f>
        <v>0.59705149967021498</v>
      </c>
      <c r="N15" s="112">
        <f>IF(RES_hhdet_in_tes!N15=0,"",RES_hhdet_in_tes!N15/RES_hhdet_in_fec!N15)</f>
        <v>0.60526805524843508</v>
      </c>
      <c r="O15" s="112">
        <f>IF(RES_hhdet_in_tes!O15=0,"",RES_hhdet_in_tes!O15/RES_hhdet_in_fec!O15)</f>
        <v>0.6177126647898088</v>
      </c>
      <c r="P15" s="112" t="str">
        <f>IF(RES_hhdet_in_tes!P15=0,"",RES_hhdet_in_tes!P15/RES_hhdet_in_fec!P15)</f>
        <v/>
      </c>
      <c r="Q15" s="112">
        <f>IF(RES_hhdet_in_tes!Q15=0,"",RES_hhdet_in_tes!Q15/RES_hhdet_in_fec!Q15)</f>
        <v>0.649786649272174</v>
      </c>
      <c r="R15" s="112">
        <f>IF(RES_hhdet_in_tes!R15=0,"",RES_hhdet_in_tes!R15/RES_hhdet_in_fec!R15)</f>
        <v>0.66117400562729123</v>
      </c>
      <c r="S15" s="112">
        <f>IF(RES_hhdet_in_tes!S15=0,"",RES_hhdet_in_tes!S15/RES_hhdet_in_fec!S15)</f>
        <v>0.6724490999419257</v>
      </c>
      <c r="T15" s="112" t="str">
        <f>IF(RES_hhdet_in_tes!T15=0,"",RES_hhdet_in_tes!T15/RES_hhdet_in_fec!T15)</f>
        <v/>
      </c>
      <c r="U15" s="112">
        <f>IF(RES_hhdet_in_tes!U15=0,"",RES_hhdet_in_tes!U15/RES_hhdet_in_fec!U15)</f>
        <v>0.69363947885837152</v>
      </c>
      <c r="V15" s="112">
        <f>IF(RES_hhdet_in_tes!V15=0,"",RES_hhdet_in_tes!V15/RES_hhdet_in_fec!V15)</f>
        <v>0.70275960684648076</v>
      </c>
      <c r="W15" s="112">
        <f>IF(RES_hhdet_in_tes!W15=0,"",RES_hhdet_in_tes!W15/RES_hhdet_in_fec!W15)</f>
        <v>0.70993891070699844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>
        <f>IF(RES_hhdet_in_tes!L16=0,"",RES_hhdet_in_tes!L16/RES_hhdet_in_fec!L16)</f>
        <v>0.80732969076937644</v>
      </c>
      <c r="M16" s="113">
        <f>IF(RES_hhdet_in_tes!M16=0,"",RES_hhdet_in_tes!M16/RES_hhdet_in_fec!M16)</f>
        <v>0.81528071658259815</v>
      </c>
      <c r="N16" s="113">
        <f>IF(RES_hhdet_in_tes!N16=0,"",RES_hhdet_in_tes!N16/RES_hhdet_in_fec!N16)</f>
        <v>0.83012969889350408</v>
      </c>
      <c r="O16" s="113">
        <f>IF(RES_hhdet_in_tes!O16=0,"",RES_hhdet_in_tes!O16/RES_hhdet_in_fec!O16)</f>
        <v>0.83183529712036164</v>
      </c>
      <c r="P16" s="113" t="str">
        <f>IF(RES_hhdet_in_tes!P16=0,"",RES_hhdet_in_tes!P16/RES_hhdet_in_fec!P16)</f>
        <v/>
      </c>
      <c r="Q16" s="113">
        <f>IF(RES_hhdet_in_tes!Q16=0,"",RES_hhdet_in_tes!Q16/RES_hhdet_in_fec!Q16)</f>
        <v>0.85727274620175131</v>
      </c>
      <c r="R16" s="113">
        <f>IF(RES_hhdet_in_tes!R16=0,"",RES_hhdet_in_tes!R16/RES_hhdet_in_fec!R16)</f>
        <v>0.85512934377326721</v>
      </c>
      <c r="S16" s="113">
        <f>IF(RES_hhdet_in_tes!S16=0,"",RES_hhdet_in_tes!S16/RES_hhdet_in_fec!S16)</f>
        <v>0.85406486089331479</v>
      </c>
      <c r="T16" s="113" t="str">
        <f>IF(RES_hhdet_in_tes!T16=0,"",RES_hhdet_in_tes!T16/RES_hhdet_in_fec!T16)</f>
        <v/>
      </c>
      <c r="U16" s="113">
        <f>IF(RES_hhdet_in_tes!U16=0,"",RES_hhdet_in_tes!U16/RES_hhdet_in_fec!U16)</f>
        <v>0.8756522736662028</v>
      </c>
      <c r="V16" s="113">
        <f>IF(RES_hhdet_in_tes!V16=0,"",RES_hhdet_in_tes!V16/RES_hhdet_in_fec!V16)</f>
        <v>0.87914520557049292</v>
      </c>
      <c r="W16" s="113">
        <f>IF(RES_hhdet_in_tes!W16=0,"",RES_hhdet_in_tes!W16/RES_hhdet_in_fec!W16)</f>
        <v>0.88190465429251363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>
        <f>IF(RES_hhdet_in_tes!L17=0,"",RES_hhdet_in_tes!L17/RES_hhdet_in_fec!L17)</f>
        <v>0.59196668236159899</v>
      </c>
      <c r="M17" s="111">
        <f>IF(RES_hhdet_in_tes!M17=0,"",RES_hhdet_in_tes!M17/RES_hhdet_in_fec!M17)</f>
        <v>0.59705149967021498</v>
      </c>
      <c r="N17" s="111">
        <f>IF(RES_hhdet_in_tes!N17=0,"",RES_hhdet_in_tes!N17/RES_hhdet_in_fec!N17)</f>
        <v>0.60526805524843508</v>
      </c>
      <c r="O17" s="111">
        <f>IF(RES_hhdet_in_tes!O17=0,"",RES_hhdet_in_tes!O17/RES_hhdet_in_fec!O17)</f>
        <v>0.6177126647898088</v>
      </c>
      <c r="P17" s="111" t="str">
        <f>IF(RES_hhdet_in_tes!P17=0,"",RES_hhdet_in_tes!P17/RES_hhdet_in_fec!P17)</f>
        <v/>
      </c>
      <c r="Q17" s="111">
        <f>IF(RES_hhdet_in_tes!Q17=0,"",RES_hhdet_in_tes!Q17/RES_hhdet_in_fec!Q17)</f>
        <v>0.649786649272174</v>
      </c>
      <c r="R17" s="111">
        <f>IF(RES_hhdet_in_tes!R17=0,"",RES_hhdet_in_tes!R17/RES_hhdet_in_fec!R17)</f>
        <v>0.66117400562729123</v>
      </c>
      <c r="S17" s="111">
        <f>IF(RES_hhdet_in_tes!S17=0,"",RES_hhdet_in_tes!S17/RES_hhdet_in_fec!S17)</f>
        <v>0.6724490999419257</v>
      </c>
      <c r="T17" s="111" t="str">
        <f>IF(RES_hhdet_in_tes!T17=0,"",RES_hhdet_in_tes!T17/RES_hhdet_in_fec!T17)</f>
        <v/>
      </c>
      <c r="U17" s="111">
        <f>IF(RES_hhdet_in_tes!U17=0,"",RES_hhdet_in_tes!U17/RES_hhdet_in_fec!U17)</f>
        <v>0.69363947885837152</v>
      </c>
      <c r="V17" s="111">
        <f>IF(RES_hhdet_in_tes!V17=0,"",RES_hhdet_in_tes!V17/RES_hhdet_in_fec!V17)</f>
        <v>0.70275960684648076</v>
      </c>
      <c r="W17" s="111">
        <f>IF(RES_hhdet_in_tes!W17=0,"",RES_hhdet_in_tes!W17/RES_hhdet_in_fec!W17)</f>
        <v>0.70993891070699844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 t="str">
        <f>IF(RES_hhdet_in_tes!P18=0,"",RES_hhdet_in_tes!P18/RES_hhdet_in_fec!P18)</f>
        <v/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 t="str">
        <f>IF(RES_hhdet_in_tes!T18=0,"",RES_hhdet_in_tes!T18/RES_hhdet_in_fec!T18)</f>
        <v/>
      </c>
      <c r="U18" s="111">
        <f>IF(RES_hhdet_in_tes!U18=0,"",RES_hhdet_in_tes!U18/RES_hhdet_in_fec!U18)</f>
        <v>1</v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0.70742928624460011</v>
      </c>
      <c r="D19" s="124">
        <f>IF(RES_hhdet_in_tes!D19=0,"",RES_hhdet_in_tes!D19/RES_hhdet_in_fec!D19)</f>
        <v>0.66874090293229593</v>
      </c>
      <c r="E19" s="124">
        <f>IF(RES_hhdet_in_tes!E19=0,"",RES_hhdet_in_tes!E19/RES_hhdet_in_fec!E19)</f>
        <v>0.68221003309301786</v>
      </c>
      <c r="F19" s="124">
        <f>IF(RES_hhdet_in_tes!F19=0,"",RES_hhdet_in_tes!F19/RES_hhdet_in_fec!F19)</f>
        <v>0.6972983281395565</v>
      </c>
      <c r="G19" s="124">
        <f>IF(RES_hhdet_in_tes!G19=0,"",RES_hhdet_in_tes!G19/RES_hhdet_in_fec!G19)</f>
        <v>0.7059460909207097</v>
      </c>
      <c r="H19" s="124">
        <f>IF(RES_hhdet_in_tes!H19=0,"",RES_hhdet_in_tes!H19/RES_hhdet_in_fec!H19)</f>
        <v>0.70891098545664499</v>
      </c>
      <c r="I19" s="124">
        <f>IF(RES_hhdet_in_tes!I19=0,"",RES_hhdet_in_tes!I19/RES_hhdet_in_fec!I19)</f>
        <v>0.72211061733912418</v>
      </c>
      <c r="J19" s="124">
        <f>IF(RES_hhdet_in_tes!J19=0,"",RES_hhdet_in_tes!J19/RES_hhdet_in_fec!J19)</f>
        <v>0.66632730330345402</v>
      </c>
      <c r="K19" s="124">
        <f>IF(RES_hhdet_in_tes!K19=0,"",RES_hhdet_in_tes!K19/RES_hhdet_in_fec!K19)</f>
        <v>0.69911507886778235</v>
      </c>
      <c r="L19" s="124">
        <f>IF(RES_hhdet_in_tes!L19=0,"",RES_hhdet_in_tes!L19/RES_hhdet_in_fec!L19)</f>
        <v>0.6818755930481436</v>
      </c>
      <c r="M19" s="124">
        <f>IF(RES_hhdet_in_tes!M19=0,"",RES_hhdet_in_tes!M19/RES_hhdet_in_fec!M19)</f>
        <v>0.69262719843288889</v>
      </c>
      <c r="N19" s="124">
        <f>IF(RES_hhdet_in_tes!N19=0,"",RES_hhdet_in_tes!N19/RES_hhdet_in_fec!N19)</f>
        <v>0.69998337556429935</v>
      </c>
      <c r="O19" s="124">
        <f>IF(RES_hhdet_in_tes!O19=0,"",RES_hhdet_in_tes!O19/RES_hhdet_in_fec!O19)</f>
        <v>0.72638852335167237</v>
      </c>
      <c r="P19" s="124" t="str">
        <f>IF(RES_hhdet_in_tes!P19=0,"",RES_hhdet_in_tes!P19/RES_hhdet_in_fec!P19)</f>
        <v/>
      </c>
      <c r="Q19" s="124">
        <f>IF(RES_hhdet_in_tes!Q19=0,"",RES_hhdet_in_tes!Q19/RES_hhdet_in_fec!Q19)</f>
        <v>0.74913549357623033</v>
      </c>
      <c r="R19" s="124">
        <f>IF(RES_hhdet_in_tes!R19=0,"",RES_hhdet_in_tes!R19/RES_hhdet_in_fec!R19)</f>
        <v>0.76355549605804429</v>
      </c>
      <c r="S19" s="124">
        <f>IF(RES_hhdet_in_tes!S19=0,"",RES_hhdet_in_tes!S19/RES_hhdet_in_fec!S19)</f>
        <v>0.7894698574563529</v>
      </c>
      <c r="T19" s="124" t="str">
        <f>IF(RES_hhdet_in_tes!T19=0,"",RES_hhdet_in_tes!T19/RES_hhdet_in_fec!T19)</f>
        <v/>
      </c>
      <c r="U19" s="124">
        <f>IF(RES_hhdet_in_tes!U19=0,"",RES_hhdet_in_tes!U19/RES_hhdet_in_fec!U19)</f>
        <v>0.79953338392002526</v>
      </c>
      <c r="V19" s="124">
        <f>IF(RES_hhdet_in_tes!V19=0,"",RES_hhdet_in_tes!V19/RES_hhdet_in_fec!V19)</f>
        <v>0.80972898518529379</v>
      </c>
      <c r="W19" s="124">
        <f>IF(RES_hhdet_in_tes!W19=0,"",RES_hhdet_in_tes!W19/RES_hhdet_in_fec!W19)</f>
        <v>0.80160893405363243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0.57378996094019485</v>
      </c>
      <c r="D20" s="111">
        <f>IF(RES_hhdet_in_tes!D20=0,"",RES_hhdet_in_tes!D20/RES_hhdet_in_fec!D20)</f>
        <v>0.57436596833287046</v>
      </c>
      <c r="E20" s="111">
        <f>IF(RES_hhdet_in_tes!E20=0,"",RES_hhdet_in_tes!E20/RES_hhdet_in_fec!E20)</f>
        <v>0.57493385226589977</v>
      </c>
      <c r="F20" s="111">
        <f>IF(RES_hhdet_in_tes!F20=0,"",RES_hhdet_in_tes!F20/RES_hhdet_in_fec!F20)</f>
        <v>0.57550062845443162</v>
      </c>
      <c r="G20" s="111">
        <f>IF(RES_hhdet_in_tes!G20=0,"",RES_hhdet_in_tes!G20/RES_hhdet_in_fec!G20)</f>
        <v>0.57605992341444301</v>
      </c>
      <c r="H20" s="111">
        <f>IF(RES_hhdet_in_tes!H20=0,"",RES_hhdet_in_tes!H20/RES_hhdet_in_fec!H20)</f>
        <v>0.57661251717924022</v>
      </c>
      <c r="I20" s="111">
        <f>IF(RES_hhdet_in_tes!I20=0,"",RES_hhdet_in_tes!I20/RES_hhdet_in_fec!I20)</f>
        <v>0.57715683932217265</v>
      </c>
      <c r="J20" s="111">
        <f>IF(RES_hhdet_in_tes!J20=0,"",RES_hhdet_in_tes!J20/RES_hhdet_in_fec!J20)</f>
        <v>0.57768645635956883</v>
      </c>
      <c r="K20" s="111">
        <f>IF(RES_hhdet_in_tes!K20=0,"",RES_hhdet_in_tes!K20/RES_hhdet_in_fec!K20)</f>
        <v>0.57819589813809924</v>
      </c>
      <c r="L20" s="111">
        <f>IF(RES_hhdet_in_tes!L20=0,"",RES_hhdet_in_tes!L20/RES_hhdet_in_fec!L20)</f>
        <v>0.57868370116748369</v>
      </c>
      <c r="M20" s="111">
        <f>IF(RES_hhdet_in_tes!M20=0,"",RES_hhdet_in_tes!M20/RES_hhdet_in_fec!M20)</f>
        <v>0.57894620378111905</v>
      </c>
      <c r="N20" s="111">
        <f>IF(RES_hhdet_in_tes!N20=0,"",RES_hhdet_in_tes!N20/RES_hhdet_in_fec!N20)</f>
        <v>0.57894620378111905</v>
      </c>
      <c r="O20" s="111">
        <f>IF(RES_hhdet_in_tes!O20=0,"",RES_hhdet_in_tes!O20/RES_hhdet_in_fec!O20)</f>
        <v>0.57894620378111905</v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>
        <f>IF(RES_hhdet_in_tes!R20=0,"",RES_hhdet_in_tes!R20/RES_hhdet_in_fec!R20)</f>
        <v>0.58060461614374259</v>
      </c>
      <c r="S20" s="111">
        <f>IF(RES_hhdet_in_tes!S20=0,"",RES_hhdet_in_tes!S20/RES_hhdet_in_fec!S20)</f>
        <v>0.5833164961102284</v>
      </c>
      <c r="T20" s="111" t="str">
        <f>IF(RES_hhdet_in_tes!T20=0,"",RES_hhdet_in_tes!T20/RES_hhdet_in_fec!T20)</f>
        <v/>
      </c>
      <c r="U20" s="111">
        <f>IF(RES_hhdet_in_tes!U20=0,"",RES_hhdet_in_tes!U20/RES_hhdet_in_fec!U20)</f>
        <v>0.58975721103062806</v>
      </c>
      <c r="V20" s="111">
        <f>IF(RES_hhdet_in_tes!V20=0,"",RES_hhdet_in_tes!V20/RES_hhdet_in_fec!V20)</f>
        <v>0.59280807599292284</v>
      </c>
      <c r="W20" s="111">
        <f>IF(RES_hhdet_in_tes!W20=0,"",RES_hhdet_in_tes!W20/RES_hhdet_in_fec!W20)</f>
        <v>0.59563295095800917</v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0.57248452276648276</v>
      </c>
      <c r="D21" s="111">
        <f>IF(RES_hhdet_in_tes!D21=0,"",RES_hhdet_in_tes!D21/RES_hhdet_in_fec!D21)</f>
        <v>0.57338873872824392</v>
      </c>
      <c r="E21" s="111">
        <f>IF(RES_hhdet_in_tes!E21=0,"",RES_hhdet_in_tes!E21/RES_hhdet_in_fec!E21)</f>
        <v>0.57428020248930323</v>
      </c>
      <c r="F21" s="111">
        <f>IF(RES_hhdet_in_tes!F21=0,"",RES_hhdet_in_tes!F21/RES_hhdet_in_fec!F21)</f>
        <v>0.57516992731390315</v>
      </c>
      <c r="G21" s="111">
        <f>IF(RES_hhdet_in_tes!G21=0,"",RES_hhdet_in_tes!G21/RES_hhdet_in_fec!G21)</f>
        <v>0.57604790811172901</v>
      </c>
      <c r="H21" s="111">
        <f>IF(RES_hhdet_in_tes!H21=0,"",RES_hhdet_in_tes!H21/RES_hhdet_in_fec!H21)</f>
        <v>0.57691536937846377</v>
      </c>
      <c r="I21" s="111">
        <f>IF(RES_hhdet_in_tes!I21=0,"",RES_hhdet_in_tes!I21/RES_hhdet_in_fec!I21)</f>
        <v>0.57776984585956126</v>
      </c>
      <c r="J21" s="111">
        <f>IF(RES_hhdet_in_tes!J21=0,"",RES_hhdet_in_tes!J21/RES_hhdet_in_fec!J21)</f>
        <v>0.5786012382773037</v>
      </c>
      <c r="K21" s="111">
        <f>IF(RES_hhdet_in_tes!K21=0,"",RES_hhdet_in_tes!K21/RES_hhdet_in_fec!K21)</f>
        <v>0.57940095958920468</v>
      </c>
      <c r="L21" s="111">
        <f>IF(RES_hhdet_in_tes!L21=0,"",RES_hhdet_in_tes!L21/RES_hhdet_in_fec!L21)</f>
        <v>0.58016671240934792</v>
      </c>
      <c r="M21" s="111">
        <f>IF(RES_hhdet_in_tes!M21=0,"",RES_hhdet_in_tes!M21/RES_hhdet_in_fec!M21)</f>
        <v>0.58057878881022607</v>
      </c>
      <c r="N21" s="111">
        <f>IF(RES_hhdet_in_tes!N21=0,"",RES_hhdet_in_tes!N21/RES_hhdet_in_fec!N21)</f>
        <v>0.58057878881022607</v>
      </c>
      <c r="O21" s="111">
        <f>IF(RES_hhdet_in_tes!O21=0,"",RES_hhdet_in_tes!O21/RES_hhdet_in_fec!O21)</f>
        <v>0.58057878881022607</v>
      </c>
      <c r="P21" s="111" t="str">
        <f>IF(RES_hhdet_in_tes!P21=0,"",RES_hhdet_in_tes!P21/RES_hhdet_in_fec!P21)</f>
        <v/>
      </c>
      <c r="Q21" s="111">
        <f>IF(RES_hhdet_in_tes!Q21=0,"",RES_hhdet_in_tes!Q21/RES_hhdet_in_fec!Q21)</f>
        <v>0.58057878881022607</v>
      </c>
      <c r="R21" s="111">
        <f>IF(RES_hhdet_in_tes!R21=0,"",RES_hhdet_in_tes!R21/RES_hhdet_in_fec!R21)</f>
        <v>0.58318216326085659</v>
      </c>
      <c r="S21" s="111">
        <f>IF(RES_hhdet_in_tes!S21=0,"",RES_hhdet_in_tes!S21/RES_hhdet_in_fec!S21)</f>
        <v>0.5874392703453436</v>
      </c>
      <c r="T21" s="111" t="str">
        <f>IF(RES_hhdet_in_tes!T21=0,"",RES_hhdet_in_tes!T21/RES_hhdet_in_fec!T21)</f>
        <v/>
      </c>
      <c r="U21" s="111">
        <f>IF(RES_hhdet_in_tes!U21=0,"",RES_hhdet_in_tes!U21/RES_hhdet_in_fec!U21)</f>
        <v>0.5975498996709937</v>
      </c>
      <c r="V21" s="111">
        <f>IF(RES_hhdet_in_tes!V21=0,"",RES_hhdet_in_tes!V21/RES_hhdet_in_fec!V21)</f>
        <v>0.60233914514103892</v>
      </c>
      <c r="W21" s="111">
        <f>IF(RES_hhdet_in_tes!W21=0,"",RES_hhdet_in_tes!W21/RES_hhdet_in_fec!W21)</f>
        <v>0.60677363168737497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0.74026109630378234</v>
      </c>
      <c r="D22" s="45">
        <f>IF(RES_hhdet_in_tes!D22=0,"",RES_hhdet_in_tes!D22/RES_hhdet_in_fec!D22)</f>
        <v>0.74179368155776126</v>
      </c>
      <c r="E22" s="45">
        <f>IF(RES_hhdet_in_tes!E22=0,"",RES_hhdet_in_tes!E22/RES_hhdet_in_fec!E22)</f>
        <v>0.74338293809972633</v>
      </c>
      <c r="F22" s="45">
        <f>IF(RES_hhdet_in_tes!F22=0,"",RES_hhdet_in_tes!F22/RES_hhdet_in_fec!F22)</f>
        <v>0.74497992254459866</v>
      </c>
      <c r="G22" s="45">
        <f>IF(RES_hhdet_in_tes!G22=0,"",RES_hhdet_in_tes!G22/RES_hhdet_in_fec!G22)</f>
        <v>0.7466290979123551</v>
      </c>
      <c r="H22" s="45">
        <f>IF(RES_hhdet_in_tes!H22=0,"",RES_hhdet_in_tes!H22/RES_hhdet_in_fec!H22)</f>
        <v>0.74832502249539679</v>
      </c>
      <c r="I22" s="45">
        <f>IF(RES_hhdet_in_tes!I22=0,"",RES_hhdet_in_tes!I22/RES_hhdet_in_fec!I22)</f>
        <v>0.75007865198314527</v>
      </c>
      <c r="J22" s="45">
        <f>IF(RES_hhdet_in_tes!J22=0,"",RES_hhdet_in_tes!J22/RES_hhdet_in_fec!J22)</f>
        <v>0.75193486796815034</v>
      </c>
      <c r="K22" s="45">
        <f>IF(RES_hhdet_in_tes!K22=0,"",RES_hhdet_in_tes!K22/RES_hhdet_in_fec!K22)</f>
        <v>0.75393183160934185</v>
      </c>
      <c r="L22" s="45">
        <f>IF(RES_hhdet_in_tes!L22=0,"",RES_hhdet_in_tes!L22/RES_hhdet_in_fec!L22)</f>
        <v>0.7560797525812617</v>
      </c>
      <c r="M22" s="45">
        <f>IF(RES_hhdet_in_tes!M22=0,"",RES_hhdet_in_tes!M22/RES_hhdet_in_fec!M22)</f>
        <v>0.75900206837697182</v>
      </c>
      <c r="N22" s="45">
        <f>IF(RES_hhdet_in_tes!N22=0,"",RES_hhdet_in_tes!N22/RES_hhdet_in_fec!N22)</f>
        <v>0.76287555700140219</v>
      </c>
      <c r="O22" s="45">
        <f>IF(RES_hhdet_in_tes!O22=0,"",RES_hhdet_in_tes!O22/RES_hhdet_in_fec!O22)</f>
        <v>0.76813005049196648</v>
      </c>
      <c r="P22" s="45" t="str">
        <f>IF(RES_hhdet_in_tes!P22=0,"",RES_hhdet_in_tes!P22/RES_hhdet_in_fec!P22)</f>
        <v/>
      </c>
      <c r="Q22" s="45">
        <f>IF(RES_hhdet_in_tes!Q22=0,"",RES_hhdet_in_tes!Q22/RES_hhdet_in_fec!Q22)</f>
        <v>0.78383453764851374</v>
      </c>
      <c r="R22" s="45">
        <f>IF(RES_hhdet_in_tes!R22=0,"",RES_hhdet_in_tes!R22/RES_hhdet_in_fec!R22)</f>
        <v>0.79586439818850774</v>
      </c>
      <c r="S22" s="45">
        <f>IF(RES_hhdet_in_tes!S22=0,"",RES_hhdet_in_tes!S22/RES_hhdet_in_fec!S22)</f>
        <v>0.81087878931545188</v>
      </c>
      <c r="T22" s="45" t="str">
        <f>IF(RES_hhdet_in_tes!T22=0,"",RES_hhdet_in_tes!T22/RES_hhdet_in_fec!T22)</f>
        <v/>
      </c>
      <c r="U22" s="45">
        <f>IF(RES_hhdet_in_tes!U22=0,"",RES_hhdet_in_tes!U22/RES_hhdet_in_fec!U22)</f>
        <v>0.84243709862735705</v>
      </c>
      <c r="V22" s="45">
        <f>IF(RES_hhdet_in_tes!V22=0,"",RES_hhdet_in_tes!V22/RES_hhdet_in_fec!V22)</f>
        <v>0.85526898446094934</v>
      </c>
      <c r="W22" s="45">
        <f>IF(RES_hhdet_in_tes!W22=0,"",RES_hhdet_in_tes!W22/RES_hhdet_in_fec!W22)</f>
        <v>0.86486539373159466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0.51676948736969808</v>
      </c>
      <c r="D24" s="119" t="str">
        <f>IF(RES_hhdet_in_tes!D24=0,"",RES_hhdet_in_tes!D24/RES_hhdet_in_fec!D24)</f>
        <v/>
      </c>
      <c r="E24" s="119">
        <f>IF(RES_hhdet_in_tes!E24=0,"",RES_hhdet_in_tes!E24/RES_hhdet_in_fec!E24)</f>
        <v>0.52616000225699677</v>
      </c>
      <c r="F24" s="119">
        <f>IF(RES_hhdet_in_tes!F24=0,"",RES_hhdet_in_tes!F24/RES_hhdet_in_fec!F24)</f>
        <v>0.5317255914170792</v>
      </c>
      <c r="G24" s="119">
        <f>IF(RES_hhdet_in_tes!G24=0,"",RES_hhdet_in_tes!G24/RES_hhdet_in_fec!G24)</f>
        <v>0.5379468892149234</v>
      </c>
      <c r="H24" s="119">
        <f>IF(RES_hhdet_in_tes!H24=0,"",RES_hhdet_in_tes!H24/RES_hhdet_in_fec!H24)</f>
        <v>0.5442056335684885</v>
      </c>
      <c r="I24" s="119">
        <f>IF(RES_hhdet_in_tes!I24=0,"",RES_hhdet_in_tes!I24/RES_hhdet_in_fec!I24)</f>
        <v>0.55039438524095918</v>
      </c>
      <c r="J24" s="119">
        <f>IF(RES_hhdet_in_tes!J24=0,"",RES_hhdet_in_tes!J24/RES_hhdet_in_fec!J24)</f>
        <v>0.57388594980164387</v>
      </c>
      <c r="K24" s="119">
        <f>IF(RES_hhdet_in_tes!K24=0,"",RES_hhdet_in_tes!K24/RES_hhdet_in_fec!K24)</f>
        <v>0.59196306193251291</v>
      </c>
      <c r="L24" s="119">
        <f>IF(RES_hhdet_in_tes!L24=0,"",RES_hhdet_in_tes!L24/RES_hhdet_in_fec!L24)</f>
        <v>0.64134520696253172</v>
      </c>
      <c r="M24" s="119">
        <f>IF(RES_hhdet_in_tes!M24=0,"",RES_hhdet_in_tes!M24/RES_hhdet_in_fec!M24)</f>
        <v>0.5776671507103337</v>
      </c>
      <c r="N24" s="119">
        <f>IF(RES_hhdet_in_tes!N24=0,"",RES_hhdet_in_tes!N24/RES_hhdet_in_fec!N24)</f>
        <v>0.61943888933813895</v>
      </c>
      <c r="O24" s="119">
        <f>IF(RES_hhdet_in_tes!O24=0,"",RES_hhdet_in_tes!O24/RES_hhdet_in_fec!O24)</f>
        <v>0.6262164420361549</v>
      </c>
      <c r="P24" s="119">
        <f>IF(RES_hhdet_in_tes!P24=0,"",RES_hhdet_in_tes!P24/RES_hhdet_in_fec!P24)</f>
        <v>0.66554826659911159</v>
      </c>
      <c r="Q24" s="119">
        <f>IF(RES_hhdet_in_tes!Q24=0,"",RES_hhdet_in_tes!Q24/RES_hhdet_in_fec!Q24)</f>
        <v>0.65580053599457389</v>
      </c>
      <c r="R24" s="119">
        <f>IF(RES_hhdet_in_tes!R24=0,"",RES_hhdet_in_tes!R24/RES_hhdet_in_fec!R24)</f>
        <v>0.68748142956058211</v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0.48021354871314575</v>
      </c>
      <c r="D25" s="124" t="str">
        <f>IF(RES_hhdet_in_tes!D25=0,"",RES_hhdet_in_tes!D25/RES_hhdet_in_fec!D25)</f>
        <v/>
      </c>
      <c r="E25" s="124">
        <f>IF(RES_hhdet_in_tes!E25=0,"",RES_hhdet_in_tes!E25/RES_hhdet_in_fec!E25)</f>
        <v>0.49130739094812653</v>
      </c>
      <c r="F25" s="124">
        <f>IF(RES_hhdet_in_tes!F25=0,"",RES_hhdet_in_tes!F25/RES_hhdet_in_fec!F25)</f>
        <v>0.49690167150309539</v>
      </c>
      <c r="G25" s="124">
        <f>IF(RES_hhdet_in_tes!G25=0,"",RES_hhdet_in_tes!G25/RES_hhdet_in_fec!G25)</f>
        <v>0.50262989736229979</v>
      </c>
      <c r="H25" s="124">
        <f>IF(RES_hhdet_in_tes!H25=0,"",RES_hhdet_in_tes!H25/RES_hhdet_in_fec!H25)</f>
        <v>0.50853726290540535</v>
      </c>
      <c r="I25" s="124">
        <f>IF(RES_hhdet_in_tes!I25=0,"",RES_hhdet_in_tes!I25/RES_hhdet_in_fec!I25)</f>
        <v>0.51456479159929203</v>
      </c>
      <c r="J25" s="124">
        <f>IF(RES_hhdet_in_tes!J25=0,"",RES_hhdet_in_tes!J25/RES_hhdet_in_fec!J25)</f>
        <v>0.52102646208844572</v>
      </c>
      <c r="K25" s="124">
        <f>IF(RES_hhdet_in_tes!K25=0,"",RES_hhdet_in_tes!K25/RES_hhdet_in_fec!K25)</f>
        <v>0.52795320581156291</v>
      </c>
      <c r="L25" s="124">
        <f>IF(RES_hhdet_in_tes!L25=0,"",RES_hhdet_in_tes!L25/RES_hhdet_in_fec!L25)</f>
        <v>0.53545869186059625</v>
      </c>
      <c r="M25" s="124">
        <f>IF(RES_hhdet_in_tes!M25=0,"",RES_hhdet_in_tes!M25/RES_hhdet_in_fec!M25)</f>
        <v>0.54744160599596736</v>
      </c>
      <c r="N25" s="124">
        <f>IF(RES_hhdet_in_tes!N25=0,"",RES_hhdet_in_tes!N25/RES_hhdet_in_fec!N25)</f>
        <v>0.56493850586934413</v>
      </c>
      <c r="O25" s="124">
        <f>IF(RES_hhdet_in_tes!O25=0,"",RES_hhdet_in_tes!O25/RES_hhdet_in_fec!O25)</f>
        <v>0.58886546316128119</v>
      </c>
      <c r="P25" s="124">
        <f>IF(RES_hhdet_in_tes!P25=0,"",RES_hhdet_in_tes!P25/RES_hhdet_in_fec!P25)</f>
        <v>0.61618181698093333</v>
      </c>
      <c r="Q25" s="124">
        <f>IF(RES_hhdet_in_tes!Q25=0,"",RES_hhdet_in_tes!Q25/RES_hhdet_in_fec!Q25)</f>
        <v>0.63880462079388722</v>
      </c>
      <c r="R25" s="124">
        <f>IF(RES_hhdet_in_tes!R25=0,"",RES_hhdet_in_tes!R25/RES_hhdet_in_fec!R25)</f>
        <v>0.64982095208004476</v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0.47462916056629473</v>
      </c>
      <c r="D26" s="111" t="str">
        <f>IF(RES_hhdet_in_tes!D26=0,"",RES_hhdet_in_tes!D26/RES_hhdet_in_fec!D26)</f>
        <v/>
      </c>
      <c r="E26" s="111">
        <f>IF(RES_hhdet_in_tes!E26=0,"",RES_hhdet_in_tes!E26/RES_hhdet_in_fec!E26)</f>
        <v>0.4858199123145579</v>
      </c>
      <c r="F26" s="111">
        <f>IF(RES_hhdet_in_tes!F26=0,"",RES_hhdet_in_tes!F26/RES_hhdet_in_fec!F26)</f>
        <v>0.49148201677598802</v>
      </c>
      <c r="G26" s="111">
        <f>IF(RES_hhdet_in_tes!G26=0,"",RES_hhdet_in_tes!G26/RES_hhdet_in_fec!G26)</f>
        <v>0.49730624499859805</v>
      </c>
      <c r="H26" s="111">
        <f>IF(RES_hhdet_in_tes!H26=0,"",RES_hhdet_in_tes!H26/RES_hhdet_in_fec!H26)</f>
        <v>0.50326363105561145</v>
      </c>
      <c r="I26" s="111">
        <f>IF(RES_hhdet_in_tes!I26=0,"",RES_hhdet_in_tes!I26/RES_hhdet_in_fec!I26)</f>
        <v>0.50939543173247359</v>
      </c>
      <c r="J26" s="111">
        <f>IF(RES_hhdet_in_tes!J26=0,"",RES_hhdet_in_tes!J26/RES_hhdet_in_fec!J26)</f>
        <v>0.51588372412941641</v>
      </c>
      <c r="K26" s="111">
        <f>IF(RES_hhdet_in_tes!K26=0,"",RES_hhdet_in_tes!K26/RES_hhdet_in_fec!K26)</f>
        <v>0.5228762811518215</v>
      </c>
      <c r="L26" s="111">
        <f>IF(RES_hhdet_in_tes!L26=0,"",RES_hhdet_in_tes!L26/RES_hhdet_in_fec!L26)</f>
        <v>0.53040033660366059</v>
      </c>
      <c r="M26" s="111">
        <f>IF(RES_hhdet_in_tes!M26=0,"",RES_hhdet_in_tes!M26/RES_hhdet_in_fec!M26)</f>
        <v>0.54242173110380609</v>
      </c>
      <c r="N26" s="111">
        <f>IF(RES_hhdet_in_tes!N26=0,"",RES_hhdet_in_tes!N26/RES_hhdet_in_fec!N26)</f>
        <v>0.5600989074069519</v>
      </c>
      <c r="O26" s="111">
        <f>IF(RES_hhdet_in_tes!O26=0,"",RES_hhdet_in_tes!O26/RES_hhdet_in_fec!O26)</f>
        <v>0.58408636576421902</v>
      </c>
      <c r="P26" s="111">
        <f>IF(RES_hhdet_in_tes!P26=0,"",RES_hhdet_in_tes!P26/RES_hhdet_in_fec!P26)</f>
        <v>0.61157416072497028</v>
      </c>
      <c r="Q26" s="111">
        <f>IF(RES_hhdet_in_tes!Q26=0,"",RES_hhdet_in_tes!Q26/RES_hhdet_in_fec!Q26)</f>
        <v>0.63431988408878914</v>
      </c>
      <c r="R26" s="111">
        <f>IF(RES_hhdet_in_tes!R26=0,"",RES_hhdet_in_tes!R26/RES_hhdet_in_fec!R26)</f>
        <v>0.64542846873721893</v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 t="str">
        <f>IF(RES_hhdet_in_tes!D27=0,"",RES_hhdet_in_tes!D27/RES_hhdet_in_fec!D27)</f>
        <v/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>
        <f>IF(RES_hhdet_in_tes!J28=0,"",RES_hhdet_in_tes!J28/RES_hhdet_in_fec!J28)</f>
        <v>2.5414937429568494</v>
      </c>
      <c r="K28" s="124">
        <f>IF(RES_hhdet_in_tes!K28=0,"",RES_hhdet_in_tes!K28/RES_hhdet_in_fec!K28)</f>
        <v>2.6105621364728098</v>
      </c>
      <c r="L28" s="124">
        <f>IF(RES_hhdet_in_tes!L28=0,"",RES_hhdet_in_tes!L28/RES_hhdet_in_fec!L28)</f>
        <v>2.681410250321588</v>
      </c>
      <c r="M28" s="124">
        <f>IF(RES_hhdet_in_tes!M28=0,"",RES_hhdet_in_tes!M28/RES_hhdet_in_fec!M28)</f>
        <v>2.7660316463800845</v>
      </c>
      <c r="N28" s="124">
        <f>IF(RES_hhdet_in_tes!N28=0,"",RES_hhdet_in_tes!N28/RES_hhdet_in_fec!N28)</f>
        <v>2.868351338219076</v>
      </c>
      <c r="O28" s="124">
        <f>IF(RES_hhdet_in_tes!O28=0,"",RES_hhdet_in_tes!O28/RES_hhdet_in_fec!O28)</f>
        <v>2.9905392610001384</v>
      </c>
      <c r="P28" s="124">
        <f>IF(RES_hhdet_in_tes!P28=0,"",RES_hhdet_in_tes!P28/RES_hhdet_in_fec!P28)</f>
        <v>3.1230494321724915</v>
      </c>
      <c r="Q28" s="124">
        <f>IF(RES_hhdet_in_tes!Q28=0,"",RES_hhdet_in_tes!Q28/RES_hhdet_in_fec!Q28)</f>
        <v>3.2369264982777204</v>
      </c>
      <c r="R28" s="124">
        <f>IF(RES_hhdet_in_tes!R28=0,"",RES_hhdet_in_tes!R28/RES_hhdet_in_fec!R28)</f>
        <v>3.308368211367211</v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>
        <f>IF(RES_hhdet_in_tes!J29=0,"",RES_hhdet_in_tes!J29/RES_hhdet_in_fec!J29)</f>
        <v>2.5414937429568494</v>
      </c>
      <c r="K29" s="111">
        <f>IF(RES_hhdet_in_tes!K29=0,"",RES_hhdet_in_tes!K29/RES_hhdet_in_fec!K29)</f>
        <v>2.6105621364728098</v>
      </c>
      <c r="L29" s="111">
        <f>IF(RES_hhdet_in_tes!L29=0,"",RES_hhdet_in_tes!L29/RES_hhdet_in_fec!L29)</f>
        <v>2.681410250321588</v>
      </c>
      <c r="M29" s="111">
        <f>IF(RES_hhdet_in_tes!M29=0,"",RES_hhdet_in_tes!M29/RES_hhdet_in_fec!M29)</f>
        <v>2.7660316463800845</v>
      </c>
      <c r="N29" s="111">
        <f>IF(RES_hhdet_in_tes!N29=0,"",RES_hhdet_in_tes!N29/RES_hhdet_in_fec!N29)</f>
        <v>2.868351338219076</v>
      </c>
      <c r="O29" s="111">
        <f>IF(RES_hhdet_in_tes!O29=0,"",RES_hhdet_in_tes!O29/RES_hhdet_in_fec!O29)</f>
        <v>2.9905392610001384</v>
      </c>
      <c r="P29" s="111">
        <f>IF(RES_hhdet_in_tes!P29=0,"",RES_hhdet_in_tes!P29/RES_hhdet_in_fec!P29)</f>
        <v>3.1230494321724915</v>
      </c>
      <c r="Q29" s="111">
        <f>IF(RES_hhdet_in_tes!Q29=0,"",RES_hhdet_in_tes!Q29/RES_hhdet_in_fec!Q29)</f>
        <v>3.2369264982777204</v>
      </c>
      <c r="R29" s="111">
        <f>IF(RES_hhdet_in_tes!R29=0,"",RES_hhdet_in_tes!R29/RES_hhdet_in_fec!R29)</f>
        <v>3.308368211367211</v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0.57421583777437013</v>
      </c>
      <c r="D30" s="124" t="str">
        <f>IF(RES_hhdet_in_tes!D30=0,"",RES_hhdet_in_tes!D30/RES_hhdet_in_fec!D30)</f>
        <v/>
      </c>
      <c r="E30" s="124">
        <f>IF(RES_hhdet_in_tes!E30=0,"",RES_hhdet_in_tes!E30/RES_hhdet_in_fec!E30)</f>
        <v>0.57733594829606327</v>
      </c>
      <c r="F30" s="124">
        <f>IF(RES_hhdet_in_tes!F30=0,"",RES_hhdet_in_tes!F30/RES_hhdet_in_fec!F30)</f>
        <v>0.57896931764042392</v>
      </c>
      <c r="G30" s="124">
        <f>IF(RES_hhdet_in_tes!G30=0,"",RES_hhdet_in_tes!G30/RES_hhdet_in_fec!G30)</f>
        <v>0.58071002491004087</v>
      </c>
      <c r="H30" s="124">
        <f>IF(RES_hhdet_in_tes!H30=0,"",RES_hhdet_in_tes!H30/RES_hhdet_in_fec!H30)</f>
        <v>0.58254778087260484</v>
      </c>
      <c r="I30" s="124">
        <f>IF(RES_hhdet_in_tes!I30=0,"",RES_hhdet_in_tes!I30/RES_hhdet_in_fec!I30)</f>
        <v>0.58450649355488749</v>
      </c>
      <c r="J30" s="124">
        <f>IF(RES_hhdet_in_tes!J30=0,"",RES_hhdet_in_tes!J30/RES_hhdet_in_fec!J30)</f>
        <v>0.58668186297231806</v>
      </c>
      <c r="K30" s="124">
        <f>IF(RES_hhdet_in_tes!K30=0,"",RES_hhdet_in_tes!K30/RES_hhdet_in_fec!K30)</f>
        <v>0.58915869850702318</v>
      </c>
      <c r="L30" s="124">
        <f>IF(RES_hhdet_in_tes!L30=0,"",RES_hhdet_in_tes!L30/RES_hhdet_in_fec!L30)</f>
        <v>0.65972760668089947</v>
      </c>
      <c r="M30" s="124">
        <f>IF(RES_hhdet_in_tes!M30=0,"",RES_hhdet_in_tes!M30/RES_hhdet_in_fec!M30)</f>
        <v>0.60870273095105643</v>
      </c>
      <c r="N30" s="124">
        <f>IF(RES_hhdet_in_tes!N30=0,"",RES_hhdet_in_tes!N30/RES_hhdet_in_fec!N30)</f>
        <v>0.61176609190479125</v>
      </c>
      <c r="O30" s="124">
        <f>IF(RES_hhdet_in_tes!O30=0,"",RES_hhdet_in_tes!O30/RES_hhdet_in_fec!O30)</f>
        <v>0.63149298715389901</v>
      </c>
      <c r="P30" s="124">
        <f>IF(RES_hhdet_in_tes!P30=0,"",RES_hhdet_in_tes!P30/RES_hhdet_in_fec!P30)</f>
        <v>0.64633080886711458</v>
      </c>
      <c r="Q30" s="124">
        <f>IF(RES_hhdet_in_tes!Q30=0,"",RES_hhdet_in_tes!Q30/RES_hhdet_in_fec!Q30)</f>
        <v>0.65709321018853217</v>
      </c>
      <c r="R30" s="124">
        <f>IF(RES_hhdet_in_tes!R30=0,"",RES_hhdet_in_tes!R30/RES_hhdet_in_fec!R30)</f>
        <v>0.66117400562729123</v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>
        <f>IF(RES_hhdet_in_tes!O31=0,"",RES_hhdet_in_tes!O31/RES_hhdet_in_fec!O31)</f>
        <v>0.58665067330912057</v>
      </c>
      <c r="P31" s="111">
        <f>IF(RES_hhdet_in_tes!P31=0,"",RES_hhdet_in_tes!P31/RES_hhdet_in_fec!P31)</f>
        <v>0.6159702076139576</v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0.57421583777437013</v>
      </c>
      <c r="D35" s="112" t="str">
        <f>IF(RES_hhdet_in_tes!D35=0,"",RES_hhdet_in_tes!D35/RES_hhdet_in_fec!D35)</f>
        <v/>
      </c>
      <c r="E35" s="112">
        <f>IF(RES_hhdet_in_tes!E35=0,"",RES_hhdet_in_tes!E35/RES_hhdet_in_fec!E35)</f>
        <v>0.57733594829606327</v>
      </c>
      <c r="F35" s="112">
        <f>IF(RES_hhdet_in_tes!F35=0,"",RES_hhdet_in_tes!F35/RES_hhdet_in_fec!F35)</f>
        <v>0.57896931764042392</v>
      </c>
      <c r="G35" s="112">
        <f>IF(RES_hhdet_in_tes!G35=0,"",RES_hhdet_in_tes!G35/RES_hhdet_in_fec!G35)</f>
        <v>0.58071002491004087</v>
      </c>
      <c r="H35" s="112">
        <f>IF(RES_hhdet_in_tes!H35=0,"",RES_hhdet_in_tes!H35/RES_hhdet_in_fec!H35)</f>
        <v>0.58254778087260484</v>
      </c>
      <c r="I35" s="112">
        <f>IF(RES_hhdet_in_tes!I35=0,"",RES_hhdet_in_tes!I35/RES_hhdet_in_fec!I35)</f>
        <v>0.58450649355488749</v>
      </c>
      <c r="J35" s="112">
        <f>IF(RES_hhdet_in_tes!J35=0,"",RES_hhdet_in_tes!J35/RES_hhdet_in_fec!J35)</f>
        <v>0.58668186297231806</v>
      </c>
      <c r="K35" s="112">
        <f>IF(RES_hhdet_in_tes!K35=0,"",RES_hhdet_in_tes!K35/RES_hhdet_in_fec!K35)</f>
        <v>0.58915869850702318</v>
      </c>
      <c r="L35" s="112">
        <f>IF(RES_hhdet_in_tes!L35=0,"",RES_hhdet_in_tes!L35/RES_hhdet_in_fec!L35)</f>
        <v>0.59196668236159899</v>
      </c>
      <c r="M35" s="112">
        <f>IF(RES_hhdet_in_tes!M35=0,"",RES_hhdet_in_tes!M35/RES_hhdet_in_fec!M35)</f>
        <v>0.59705149967021498</v>
      </c>
      <c r="N35" s="112">
        <f>IF(RES_hhdet_in_tes!N35=0,"",RES_hhdet_in_tes!N35/RES_hhdet_in_fec!N35)</f>
        <v>0.60526805524843508</v>
      </c>
      <c r="O35" s="112">
        <f>IF(RES_hhdet_in_tes!O35=0,"",RES_hhdet_in_tes!O35/RES_hhdet_in_fec!O35)</f>
        <v>0.6177126647898088</v>
      </c>
      <c r="P35" s="112">
        <f>IF(RES_hhdet_in_tes!P35=0,"",RES_hhdet_in_tes!P35/RES_hhdet_in_fec!P35)</f>
        <v>0.63390150428437197</v>
      </c>
      <c r="Q35" s="112">
        <f>IF(RES_hhdet_in_tes!Q35=0,"",RES_hhdet_in_tes!Q35/RES_hhdet_in_fec!Q35)</f>
        <v>0.649786649272174</v>
      </c>
      <c r="R35" s="112">
        <f>IF(RES_hhdet_in_tes!R35=0,"",RES_hhdet_in_tes!R35/RES_hhdet_in_fec!R35)</f>
        <v>0.66117400562729123</v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>
        <f>IF(RES_hhdet_in_tes!L36=0,"",RES_hhdet_in_tes!L36/RES_hhdet_in_fec!L36)</f>
        <v>0.80732969076937633</v>
      </c>
      <c r="M36" s="113">
        <f>IF(RES_hhdet_in_tes!M36=0,"",RES_hhdet_in_tes!M36/RES_hhdet_in_fec!M36)</f>
        <v>0.81528071658259793</v>
      </c>
      <c r="N36" s="113">
        <f>IF(RES_hhdet_in_tes!N36=0,"",RES_hhdet_in_tes!N36/RES_hhdet_in_fec!N36)</f>
        <v>0.83012969889350396</v>
      </c>
      <c r="O36" s="113">
        <f>IF(RES_hhdet_in_tes!O36=0,"",RES_hhdet_in_tes!O36/RES_hhdet_in_fec!O36)</f>
        <v>0.83183529712036186</v>
      </c>
      <c r="P36" s="113">
        <f>IF(RES_hhdet_in_tes!P36=0,"",RES_hhdet_in_tes!P36/RES_hhdet_in_fec!P36)</f>
        <v>0.83762930957616488</v>
      </c>
      <c r="Q36" s="113">
        <f>IF(RES_hhdet_in_tes!Q36=0,"",RES_hhdet_in_tes!Q36/RES_hhdet_in_fec!Q36)</f>
        <v>0.85727274620175153</v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>
        <f>IF(RES_hhdet_in_tes!L37=0,"",RES_hhdet_in_tes!L37/RES_hhdet_in_fec!L37)</f>
        <v>0.59196668236159899</v>
      </c>
      <c r="M37" s="111">
        <f>IF(RES_hhdet_in_tes!M37=0,"",RES_hhdet_in_tes!M37/RES_hhdet_in_fec!M37)</f>
        <v>0.59705149967021498</v>
      </c>
      <c r="N37" s="111">
        <f>IF(RES_hhdet_in_tes!N37=0,"",RES_hhdet_in_tes!N37/RES_hhdet_in_fec!N37)</f>
        <v>0.60526805524843508</v>
      </c>
      <c r="O37" s="111">
        <f>IF(RES_hhdet_in_tes!O37=0,"",RES_hhdet_in_tes!O37/RES_hhdet_in_fec!O37)</f>
        <v>0.6177126647898088</v>
      </c>
      <c r="P37" s="111">
        <f>IF(RES_hhdet_in_tes!P37=0,"",RES_hhdet_in_tes!P37/RES_hhdet_in_fec!P37)</f>
        <v>0.63390150428437197</v>
      </c>
      <c r="Q37" s="111">
        <f>IF(RES_hhdet_in_tes!Q37=0,"",RES_hhdet_in_tes!Q37/RES_hhdet_in_fec!Q37)</f>
        <v>0.649786649272174</v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0.74026109630378234</v>
      </c>
      <c r="D39" s="124" t="str">
        <f>IF(RES_hhdet_in_tes!D39=0,"",RES_hhdet_in_tes!D39/RES_hhdet_in_fec!D39)</f>
        <v/>
      </c>
      <c r="E39" s="124">
        <f>IF(RES_hhdet_in_tes!E39=0,"",RES_hhdet_in_tes!E39/RES_hhdet_in_fec!E39)</f>
        <v>0.74338293809972633</v>
      </c>
      <c r="F39" s="124">
        <f>IF(RES_hhdet_in_tes!F39=0,"",RES_hhdet_in_tes!F39/RES_hhdet_in_fec!F39)</f>
        <v>0.74497992254459866</v>
      </c>
      <c r="G39" s="124">
        <f>IF(RES_hhdet_in_tes!G39=0,"",RES_hhdet_in_tes!G39/RES_hhdet_in_fec!G39)</f>
        <v>0.7466290979123551</v>
      </c>
      <c r="H39" s="124">
        <f>IF(RES_hhdet_in_tes!H39=0,"",RES_hhdet_in_tes!H39/RES_hhdet_in_fec!H39)</f>
        <v>0.74832502249539679</v>
      </c>
      <c r="I39" s="124">
        <f>IF(RES_hhdet_in_tes!I39=0,"",RES_hhdet_in_tes!I39/RES_hhdet_in_fec!I39)</f>
        <v>0.75007865198314527</v>
      </c>
      <c r="J39" s="124">
        <f>IF(RES_hhdet_in_tes!J39=0,"",RES_hhdet_in_tes!J39/RES_hhdet_in_fec!J39)</f>
        <v>0.75193486796815034</v>
      </c>
      <c r="K39" s="124">
        <f>IF(RES_hhdet_in_tes!K39=0,"",RES_hhdet_in_tes!K39/RES_hhdet_in_fec!K39)</f>
        <v>0.71590488542210873</v>
      </c>
      <c r="L39" s="124">
        <f>IF(RES_hhdet_in_tes!L39=0,"",RES_hhdet_in_tes!L39/RES_hhdet_in_fec!L39)</f>
        <v>0.72586279703017398</v>
      </c>
      <c r="M39" s="124">
        <f>IF(RES_hhdet_in_tes!M39=0,"",RES_hhdet_in_tes!M39/RES_hhdet_in_fec!M39)</f>
        <v>0.72609077484081563</v>
      </c>
      <c r="N39" s="124">
        <f>IF(RES_hhdet_in_tes!N39=0,"",RES_hhdet_in_tes!N39/RES_hhdet_in_fec!N39)</f>
        <v>0.74000860732074869</v>
      </c>
      <c r="O39" s="124">
        <f>IF(RES_hhdet_in_tes!O39=0,"",RES_hhdet_in_tes!O39/RES_hhdet_in_fec!O39)</f>
        <v>0.73761936865651712</v>
      </c>
      <c r="P39" s="124">
        <f>IF(RES_hhdet_in_tes!P39=0,"",RES_hhdet_in_tes!P39/RES_hhdet_in_fec!P39)</f>
        <v>0.74454998529181937</v>
      </c>
      <c r="Q39" s="124">
        <f>IF(RES_hhdet_in_tes!Q39=0,"",RES_hhdet_in_tes!Q39/RES_hhdet_in_fec!Q39)</f>
        <v>0.74918740174231468</v>
      </c>
      <c r="R39" s="124">
        <f>IF(RES_hhdet_in_tes!R39=0,"",RES_hhdet_in_tes!R39/RES_hhdet_in_fec!R39)</f>
        <v>0.79586439818850774</v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>
        <f>IF(RES_hhdet_in_tes!K40=0,"",RES_hhdet_in_tes!K40/RES_hhdet_in_fec!K40)</f>
        <v>0.57940095958920468</v>
      </c>
      <c r="L40" s="111">
        <f>IF(RES_hhdet_in_tes!L40=0,"",RES_hhdet_in_tes!L40/RES_hhdet_in_fec!L40)</f>
        <v>0.58016671240934792</v>
      </c>
      <c r="M40" s="111">
        <f>IF(RES_hhdet_in_tes!M40=0,"",RES_hhdet_in_tes!M40/RES_hhdet_in_fec!M40)</f>
        <v>0.58057878881022607</v>
      </c>
      <c r="N40" s="111">
        <f>IF(RES_hhdet_in_tes!N40=0,"",RES_hhdet_in_tes!N40/RES_hhdet_in_fec!N40)</f>
        <v>0.58057878881022607</v>
      </c>
      <c r="O40" s="111">
        <f>IF(RES_hhdet_in_tes!O40=0,"",RES_hhdet_in_tes!O40/RES_hhdet_in_fec!O40)</f>
        <v>0.58057878881022607</v>
      </c>
      <c r="P40" s="111">
        <f>IF(RES_hhdet_in_tes!P40=0,"",RES_hhdet_in_tes!P40/RES_hhdet_in_fec!P40)</f>
        <v>0.58057878881022607</v>
      </c>
      <c r="Q40" s="111">
        <f>IF(RES_hhdet_in_tes!Q40=0,"",RES_hhdet_in_tes!Q40/RES_hhdet_in_fec!Q40)</f>
        <v>0.58057878881022607</v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0.74026109630378234</v>
      </c>
      <c r="D41" s="45" t="str">
        <f>IF(RES_hhdet_in_tes!D41=0,"",RES_hhdet_in_tes!D41/RES_hhdet_in_fec!D41)</f>
        <v/>
      </c>
      <c r="E41" s="45">
        <f>IF(RES_hhdet_in_tes!E41=0,"",RES_hhdet_in_tes!E41/RES_hhdet_in_fec!E41)</f>
        <v>0.74338293809972633</v>
      </c>
      <c r="F41" s="45">
        <f>IF(RES_hhdet_in_tes!F41=0,"",RES_hhdet_in_tes!F41/RES_hhdet_in_fec!F41)</f>
        <v>0.74497992254459866</v>
      </c>
      <c r="G41" s="45">
        <f>IF(RES_hhdet_in_tes!G41=0,"",RES_hhdet_in_tes!G41/RES_hhdet_in_fec!G41)</f>
        <v>0.7466290979123551</v>
      </c>
      <c r="H41" s="45">
        <f>IF(RES_hhdet_in_tes!H41=0,"",RES_hhdet_in_tes!H41/RES_hhdet_in_fec!H41)</f>
        <v>0.74832502249539679</v>
      </c>
      <c r="I41" s="45">
        <f>IF(RES_hhdet_in_tes!I41=0,"",RES_hhdet_in_tes!I41/RES_hhdet_in_fec!I41)</f>
        <v>0.75007865198314527</v>
      </c>
      <c r="J41" s="45">
        <f>IF(RES_hhdet_in_tes!J41=0,"",RES_hhdet_in_tes!J41/RES_hhdet_in_fec!J41)</f>
        <v>0.75193486796815034</v>
      </c>
      <c r="K41" s="45">
        <f>IF(RES_hhdet_in_tes!K41=0,"",RES_hhdet_in_tes!K41/RES_hhdet_in_fec!K41)</f>
        <v>0.75393183160934185</v>
      </c>
      <c r="L41" s="45">
        <f>IF(RES_hhdet_in_tes!L41=0,"",RES_hhdet_in_tes!L41/RES_hhdet_in_fec!L41)</f>
        <v>0.75607975258126159</v>
      </c>
      <c r="M41" s="45">
        <f>IF(RES_hhdet_in_tes!M41=0,"",RES_hhdet_in_tes!M41/RES_hhdet_in_fec!M41)</f>
        <v>0.75900206837697182</v>
      </c>
      <c r="N41" s="45">
        <f>IF(RES_hhdet_in_tes!N41=0,"",RES_hhdet_in_tes!N41/RES_hhdet_in_fec!N41)</f>
        <v>0.76287555700140208</v>
      </c>
      <c r="O41" s="45">
        <f>IF(RES_hhdet_in_tes!O41=0,"",RES_hhdet_in_tes!O41/RES_hhdet_in_fec!O41)</f>
        <v>0.76813005049196648</v>
      </c>
      <c r="P41" s="45">
        <f>IF(RES_hhdet_in_tes!P41=0,"",RES_hhdet_in_tes!P41/RES_hhdet_in_fec!P41)</f>
        <v>0.77499130051418863</v>
      </c>
      <c r="Q41" s="45">
        <f>IF(RES_hhdet_in_tes!Q41=0,"",RES_hhdet_in_tes!Q41/RES_hhdet_in_fec!Q41)</f>
        <v>0.78383453764851374</v>
      </c>
      <c r="R41" s="45">
        <f>IF(RES_hhdet_in_tes!R41=0,"",RES_hhdet_in_tes!R41/RES_hhdet_in_fec!R41)</f>
        <v>0.79586439818850774</v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>
        <f>IF(RES_hhdet_in_tes!K43=0,"",RES_hhdet_in_tes!K43/RES_hhdet_in_fec!K43)</f>
        <v>0.55490747077951452</v>
      </c>
      <c r="L43" s="119">
        <f>IF(RES_hhdet_in_tes!L43=0,"",RES_hhdet_in_tes!L43/RES_hhdet_in_fec!L43)</f>
        <v>0.57189500230832313</v>
      </c>
      <c r="M43" s="119">
        <f>IF(RES_hhdet_in_tes!M43=0,"",RES_hhdet_in_tes!M43/RES_hhdet_in_fec!M43)</f>
        <v>0.58983445450519412</v>
      </c>
      <c r="N43" s="119">
        <f>IF(RES_hhdet_in_tes!N43=0,"",RES_hhdet_in_tes!N43/RES_hhdet_in_fec!N43)</f>
        <v>0.61689338171728569</v>
      </c>
      <c r="O43" s="119">
        <f>IF(RES_hhdet_in_tes!O43=0,"",RES_hhdet_in_tes!O43/RES_hhdet_in_fec!O43)</f>
        <v>0.61887989852912417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>
        <f>IF(RES_hhdet_in_tes!K44=0,"",RES_hhdet_in_tes!K44/RES_hhdet_in_fec!K44)</f>
        <v>0.51549837412778887</v>
      </c>
      <c r="L44" s="124">
        <f>IF(RES_hhdet_in_tes!L44=0,"",RES_hhdet_in_tes!L44/RES_hhdet_in_fec!L44)</f>
        <v>0.52458471217458791</v>
      </c>
      <c r="M44" s="124">
        <f>IF(RES_hhdet_in_tes!M44=0,"",RES_hhdet_in_tes!M44/RES_hhdet_in_fec!M44)</f>
        <v>0.53913916979565379</v>
      </c>
      <c r="N44" s="124">
        <f>IF(RES_hhdet_in_tes!N44=0,"",RES_hhdet_in_tes!N44/RES_hhdet_in_fec!N44)</f>
        <v>0.56044692468374691</v>
      </c>
      <c r="O44" s="124">
        <f>IF(RES_hhdet_in_tes!O44=0,"",RES_hhdet_in_tes!O44/RES_hhdet_in_fec!O44)</f>
        <v>0.58956259821530355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>
        <f>IF(RES_hhdet_in_tes!K45=0,"",RES_hhdet_in_tes!K45/RES_hhdet_in_fec!K45)</f>
        <v>0.51041171544413688</v>
      </c>
      <c r="L45" s="111">
        <f>IF(RES_hhdet_in_tes!L45=0,"",RES_hhdet_in_tes!L45/RES_hhdet_in_fec!L45)</f>
        <v>0.51951420076561394</v>
      </c>
      <c r="M45" s="111">
        <f>IF(RES_hhdet_in_tes!M45=0,"",RES_hhdet_in_tes!M45/RES_hhdet_in_fec!M45)</f>
        <v>0.5341055767715106</v>
      </c>
      <c r="N45" s="111">
        <f>IF(RES_hhdet_in_tes!N45=0,"",RES_hhdet_in_tes!N45/RES_hhdet_in_fec!N45)</f>
        <v>0.55559666589375345</v>
      </c>
      <c r="O45" s="111">
        <f>IF(RES_hhdet_in_tes!O45=0,"",RES_hhdet_in_tes!O45/RES_hhdet_in_fec!O45)</f>
        <v>0.58478589050474628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>
        <f>IF(RES_hhdet_in_tes!K47=0,"",RES_hhdet_in_tes!K47/RES_hhdet_in_fec!K47)</f>
        <v>2.6105621364728098</v>
      </c>
      <c r="L47" s="124">
        <f>IF(RES_hhdet_in_tes!L47=0,"",RES_hhdet_in_tes!L47/RES_hhdet_in_fec!L47)</f>
        <v>2.681410250321588</v>
      </c>
      <c r="M47" s="124">
        <f>IF(RES_hhdet_in_tes!M47=0,"",RES_hhdet_in_tes!M47/RES_hhdet_in_fec!M47)</f>
        <v>2.7660316463800845</v>
      </c>
      <c r="N47" s="124">
        <f>IF(RES_hhdet_in_tes!N47=0,"",RES_hhdet_in_tes!N47/RES_hhdet_in_fec!N47)</f>
        <v>2.868351338219076</v>
      </c>
      <c r="O47" s="124">
        <f>IF(RES_hhdet_in_tes!O47=0,"",RES_hhdet_in_tes!O47/RES_hhdet_in_fec!O47)</f>
        <v>2.9905392610001384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>
        <f>IF(RES_hhdet_in_tes!K48=0,"",RES_hhdet_in_tes!K48/RES_hhdet_in_fec!K48)</f>
        <v>2.6105621364728098</v>
      </c>
      <c r="L48" s="111">
        <f>IF(RES_hhdet_in_tes!L48=0,"",RES_hhdet_in_tes!L48/RES_hhdet_in_fec!L48)</f>
        <v>2.681410250321588</v>
      </c>
      <c r="M48" s="111">
        <f>IF(RES_hhdet_in_tes!M48=0,"",RES_hhdet_in_tes!M48/RES_hhdet_in_fec!M48)</f>
        <v>2.7660316463800845</v>
      </c>
      <c r="N48" s="111">
        <f>IF(RES_hhdet_in_tes!N48=0,"",RES_hhdet_in_tes!N48/RES_hhdet_in_fec!N48)</f>
        <v>2.868351338219076</v>
      </c>
      <c r="O48" s="111">
        <f>IF(RES_hhdet_in_tes!O48=0,"",RES_hhdet_in_tes!O48/RES_hhdet_in_fec!O48)</f>
        <v>2.9905392610001384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>
        <f>IF(RES_hhdet_in_tes!K49=0,"",RES_hhdet_in_tes!K49/RES_hhdet_in_fec!K49)</f>
        <v>0.58915869850702318</v>
      </c>
      <c r="L49" s="124">
        <f>IF(RES_hhdet_in_tes!L49=0,"",RES_hhdet_in_tes!L49/RES_hhdet_in_fec!L49)</f>
        <v>0.66204727230929306</v>
      </c>
      <c r="M49" s="124">
        <f>IF(RES_hhdet_in_tes!M49=0,"",RES_hhdet_in_tes!M49/RES_hhdet_in_fec!M49)</f>
        <v>0.60870273095105643</v>
      </c>
      <c r="N49" s="124">
        <f>IF(RES_hhdet_in_tes!N49=0,"",RES_hhdet_in_tes!N49/RES_hhdet_in_fec!N49)</f>
        <v>0.61157849751112137</v>
      </c>
      <c r="O49" s="124">
        <f>IF(RES_hhdet_in_tes!O49=0,"",RES_hhdet_in_tes!O49/RES_hhdet_in_fec!O49)</f>
        <v>0.63164114439623387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>
        <f>IF(RES_hhdet_in_tes!K54=0,"",RES_hhdet_in_tes!K54/RES_hhdet_in_fec!K54)</f>
        <v>0.58915869850702318</v>
      </c>
      <c r="L54" s="112">
        <f>IF(RES_hhdet_in_tes!L54=0,"",RES_hhdet_in_tes!L54/RES_hhdet_in_fec!L54)</f>
        <v>0.59196668236159899</v>
      </c>
      <c r="M54" s="112">
        <f>IF(RES_hhdet_in_tes!M54=0,"",RES_hhdet_in_tes!M54/RES_hhdet_in_fec!M54)</f>
        <v>0.59705149967021498</v>
      </c>
      <c r="N54" s="112">
        <f>IF(RES_hhdet_in_tes!N54=0,"",RES_hhdet_in_tes!N54/RES_hhdet_in_fec!N54)</f>
        <v>0.60526805524843508</v>
      </c>
      <c r="O54" s="112">
        <f>IF(RES_hhdet_in_tes!O54=0,"",RES_hhdet_in_tes!O54/RES_hhdet_in_fec!O54)</f>
        <v>0.6177126647898088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>
        <f>IF(RES_hhdet_in_tes!L55=0,"",RES_hhdet_in_tes!L55/RES_hhdet_in_fec!L55)</f>
        <v>0.80732969076937633</v>
      </c>
      <c r="M55" s="113">
        <f>IF(RES_hhdet_in_tes!M55=0,"",RES_hhdet_in_tes!M55/RES_hhdet_in_fec!M55)</f>
        <v>0.81528071658259793</v>
      </c>
      <c r="N55" s="113">
        <f>IF(RES_hhdet_in_tes!N55=0,"",RES_hhdet_in_tes!N55/RES_hhdet_in_fec!N55)</f>
        <v>0.83012969889350396</v>
      </c>
      <c r="O55" s="113">
        <f>IF(RES_hhdet_in_tes!O55=0,"",RES_hhdet_in_tes!O55/RES_hhdet_in_fec!O55)</f>
        <v>0.83183529712036186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>
        <f>IF(RES_hhdet_in_tes!L56=0,"",RES_hhdet_in_tes!L56/RES_hhdet_in_fec!L56)</f>
        <v>0.59196668236159899</v>
      </c>
      <c r="M56" s="111">
        <f>IF(RES_hhdet_in_tes!M56=0,"",RES_hhdet_in_tes!M56/RES_hhdet_in_fec!M56)</f>
        <v>0.59705149967021498</v>
      </c>
      <c r="N56" s="111">
        <f>IF(RES_hhdet_in_tes!N56=0,"",RES_hhdet_in_tes!N56/RES_hhdet_in_fec!N56)</f>
        <v>0.60526805524843508</v>
      </c>
      <c r="O56" s="111">
        <f>IF(RES_hhdet_in_tes!O56=0,"",RES_hhdet_in_tes!O56/RES_hhdet_in_fec!O56)</f>
        <v>0.6177126647898088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>
        <f>IF(RES_hhdet_in_tes!K58=0,"",RES_hhdet_in_tes!K58/RES_hhdet_in_fec!K58)</f>
        <v>0.71934039324478161</v>
      </c>
      <c r="L58" s="124">
        <f>IF(RES_hhdet_in_tes!L58=0,"",RES_hhdet_in_tes!L58/RES_hhdet_in_fec!L58)</f>
        <v>0.72599603858480632</v>
      </c>
      <c r="M58" s="124">
        <f>IF(RES_hhdet_in_tes!M58=0,"",RES_hhdet_in_tes!M58/RES_hhdet_in_fec!M58)</f>
        <v>0.72609077484081563</v>
      </c>
      <c r="N58" s="124">
        <f>IF(RES_hhdet_in_tes!N58=0,"",RES_hhdet_in_tes!N58/RES_hhdet_in_fec!N58)</f>
        <v>0.73849137994816338</v>
      </c>
      <c r="O58" s="124">
        <f>IF(RES_hhdet_in_tes!O58=0,"",RES_hhdet_in_tes!O58/RES_hhdet_in_fec!O58)</f>
        <v>0.73782905177780211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>
        <f>IF(RES_hhdet_in_tes!K59=0,"",RES_hhdet_in_tes!K59/RES_hhdet_in_fec!K59)</f>
        <v>0.57940095958920468</v>
      </c>
      <c r="L59" s="111">
        <f>IF(RES_hhdet_in_tes!L59=0,"",RES_hhdet_in_tes!L59/RES_hhdet_in_fec!L59)</f>
        <v>0.58016671240934792</v>
      </c>
      <c r="M59" s="111">
        <f>IF(RES_hhdet_in_tes!M59=0,"",RES_hhdet_in_tes!M59/RES_hhdet_in_fec!M59)</f>
        <v>0.58057878881022607</v>
      </c>
      <c r="N59" s="111">
        <f>IF(RES_hhdet_in_tes!N59=0,"",RES_hhdet_in_tes!N59/RES_hhdet_in_fec!N59)</f>
        <v>0.58057878881022607</v>
      </c>
      <c r="O59" s="111">
        <f>IF(RES_hhdet_in_tes!O59=0,"",RES_hhdet_in_tes!O59/RES_hhdet_in_fec!O59)</f>
        <v>0.58057878881022607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>
        <f>IF(RES_hhdet_in_tes!K60=0,"",RES_hhdet_in_tes!K60/RES_hhdet_in_fec!K60)</f>
        <v>0.75393183160934185</v>
      </c>
      <c r="L60" s="45">
        <f>IF(RES_hhdet_in_tes!L60=0,"",RES_hhdet_in_tes!L60/RES_hhdet_in_fec!L60)</f>
        <v>0.7560797525812617</v>
      </c>
      <c r="M60" s="45">
        <f>IF(RES_hhdet_in_tes!M60=0,"",RES_hhdet_in_tes!M60/RES_hhdet_in_fec!M60)</f>
        <v>0.75900206837697182</v>
      </c>
      <c r="N60" s="45">
        <f>IF(RES_hhdet_in_tes!N60=0,"",RES_hhdet_in_tes!N60/RES_hhdet_in_fec!N60)</f>
        <v>0.76287555700140219</v>
      </c>
      <c r="O60" s="45">
        <f>IF(RES_hhdet_in_tes!O60=0,"",RES_hhdet_in_tes!O60/RES_hhdet_in_fec!O60)</f>
        <v>0.76813005049196659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0.55040135874165586</v>
      </c>
      <c r="D62" s="119">
        <f>IF(RES_hhdet_in_tes!D62=0,"",RES_hhdet_in_tes!D62/RES_hhdet_in_fec!D62)</f>
        <v>0.5649286769458095</v>
      </c>
      <c r="E62" s="119">
        <f>IF(RES_hhdet_in_tes!E62=0,"",RES_hhdet_in_tes!E62/RES_hhdet_in_fec!E62)</f>
        <v>0.57081623508966284</v>
      </c>
      <c r="F62" s="119">
        <f>IF(RES_hhdet_in_tes!F62=0,"",RES_hhdet_in_tes!F62/RES_hhdet_in_fec!F62)</f>
        <v>0.57643171666092918</v>
      </c>
      <c r="G62" s="119">
        <f>IF(RES_hhdet_in_tes!G62=0,"",RES_hhdet_in_tes!G62/RES_hhdet_in_fec!G62)</f>
        <v>0.57931822028434732</v>
      </c>
      <c r="H62" s="119">
        <f>IF(RES_hhdet_in_tes!H62=0,"",RES_hhdet_in_tes!H62/RES_hhdet_in_fec!H62)</f>
        <v>0.58562786173401571</v>
      </c>
      <c r="I62" s="119">
        <f>IF(RES_hhdet_in_tes!I62=0,"",RES_hhdet_in_tes!I62/RES_hhdet_in_fec!I62)</f>
        <v>0.59537960914791466</v>
      </c>
      <c r="J62" s="119">
        <f>IF(RES_hhdet_in_tes!J62=0,"",RES_hhdet_in_tes!J62/RES_hhdet_in_fec!J62)</f>
        <v>0.60625426364225543</v>
      </c>
      <c r="K62" s="119">
        <f>IF(RES_hhdet_in_tes!K62=0,"",RES_hhdet_in_tes!K62/RES_hhdet_in_fec!K62)</f>
        <v>0.61592740435661819</v>
      </c>
      <c r="L62" s="119">
        <f>IF(RES_hhdet_in_tes!L62=0,"",RES_hhdet_in_tes!L62/RES_hhdet_in_fec!L62)</f>
        <v>0.64151667456775008</v>
      </c>
      <c r="M62" s="119">
        <f>IF(RES_hhdet_in_tes!M62=0,"",RES_hhdet_in_tes!M62/RES_hhdet_in_fec!M62)</f>
        <v>0.63494345951452746</v>
      </c>
      <c r="N62" s="119">
        <f>IF(RES_hhdet_in_tes!N62=0,"",RES_hhdet_in_tes!N62/RES_hhdet_in_fec!N62)</f>
        <v>0.66439406633915687</v>
      </c>
      <c r="O62" s="119">
        <f>IF(RES_hhdet_in_tes!O62=0,"",RES_hhdet_in_tes!O62/RES_hhdet_in_fec!O62)</f>
        <v>0.66722600819623368</v>
      </c>
      <c r="P62" s="119">
        <f>IF(RES_hhdet_in_tes!P62=0,"",RES_hhdet_in_tes!P62/RES_hhdet_in_fec!P62)</f>
        <v>0.69202407636978291</v>
      </c>
      <c r="Q62" s="119">
        <f>IF(RES_hhdet_in_tes!Q62=0,"",RES_hhdet_in_tes!Q62/RES_hhdet_in_fec!Q62)</f>
        <v>0.70341502327532646</v>
      </c>
      <c r="R62" s="119">
        <f>IF(RES_hhdet_in_tes!R62=0,"",RES_hhdet_in_tes!R62/RES_hhdet_in_fec!R62)</f>
        <v>0.73706247980032302</v>
      </c>
      <c r="S62" s="119">
        <f>IF(RES_hhdet_in_tes!S62=0,"",RES_hhdet_in_tes!S62/RES_hhdet_in_fec!S62)</f>
        <v>0.74206309801782833</v>
      </c>
      <c r="T62" s="119">
        <f>IF(RES_hhdet_in_tes!T62=0,"",RES_hhdet_in_tes!T62/RES_hhdet_in_fec!T62)</f>
        <v>0.738887469305061</v>
      </c>
      <c r="U62" s="119">
        <f>IF(RES_hhdet_in_tes!U62=0,"",RES_hhdet_in_tes!U62/RES_hhdet_in_fec!U62)</f>
        <v>0.75304386997081973</v>
      </c>
      <c r="V62" s="119">
        <f>IF(RES_hhdet_in_tes!V62=0,"",RES_hhdet_in_tes!V62/RES_hhdet_in_fec!V62)</f>
        <v>0.75417630169723282</v>
      </c>
      <c r="W62" s="119">
        <f>IF(RES_hhdet_in_tes!W62=0,"",RES_hhdet_in_tes!W62/RES_hhdet_in_fec!W62)</f>
        <v>0.75706652662469542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0.53288945425459155</v>
      </c>
      <c r="D63" s="124">
        <f>IF(RES_hhdet_in_tes!D63=0,"",RES_hhdet_in_tes!D63/RES_hhdet_in_fec!D63)</f>
        <v>0.54128225764006799</v>
      </c>
      <c r="E63" s="124">
        <f>IF(RES_hhdet_in_tes!E63=0,"",RES_hhdet_in_tes!E63/RES_hhdet_in_fec!E63)</f>
        <v>0.54963433733443534</v>
      </c>
      <c r="F63" s="124">
        <f>IF(RES_hhdet_in_tes!F63=0,"",RES_hhdet_in_tes!F63/RES_hhdet_in_fec!F63)</f>
        <v>0.55788370855856062</v>
      </c>
      <c r="G63" s="124">
        <f>IF(RES_hhdet_in_tes!G63=0,"",RES_hhdet_in_tes!G63/RES_hhdet_in_fec!G63)</f>
        <v>0.56609967823886309</v>
      </c>
      <c r="H63" s="124">
        <f>IF(RES_hhdet_in_tes!H63=0,"",RES_hhdet_in_tes!H63/RES_hhdet_in_fec!H63)</f>
        <v>0.57434422465795965</v>
      </c>
      <c r="I63" s="124">
        <f>IF(RES_hhdet_in_tes!I63=0,"",RES_hhdet_in_tes!I63/RES_hhdet_in_fec!I63)</f>
        <v>0.58254474902339481</v>
      </c>
      <c r="J63" s="124">
        <f>IF(RES_hhdet_in_tes!J63=0,"",RES_hhdet_in_tes!J63/RES_hhdet_in_fec!J63)</f>
        <v>0.59093185981408836</v>
      </c>
      <c r="K63" s="124">
        <f>IF(RES_hhdet_in_tes!K63=0,"",RES_hhdet_in_tes!K63/RES_hhdet_in_fec!K63)</f>
        <v>0.5994799475765924</v>
      </c>
      <c r="L63" s="124">
        <f>IF(RES_hhdet_in_tes!L63=0,"",RES_hhdet_in_tes!L63/RES_hhdet_in_fec!L63)</f>
        <v>0.60829843875566325</v>
      </c>
      <c r="M63" s="124">
        <f>IF(RES_hhdet_in_tes!M63=0,"",RES_hhdet_in_tes!M63/RES_hhdet_in_fec!M63)</f>
        <v>0.61957214929801796</v>
      </c>
      <c r="N63" s="124">
        <f>IF(RES_hhdet_in_tes!N63=0,"",RES_hhdet_in_tes!N63/RES_hhdet_in_fec!N63)</f>
        <v>0.63393387620730512</v>
      </c>
      <c r="O63" s="124">
        <f>IF(RES_hhdet_in_tes!O63=0,"",RES_hhdet_in_tes!O63/RES_hhdet_in_fec!O63)</f>
        <v>0.65207150843722428</v>
      </c>
      <c r="P63" s="124">
        <f>IF(RES_hhdet_in_tes!P63=0,"",RES_hhdet_in_tes!P63/RES_hhdet_in_fec!P63)</f>
        <v>0.6721478024896862</v>
      </c>
      <c r="Q63" s="124">
        <f>IF(RES_hhdet_in_tes!Q63=0,"",RES_hhdet_in_tes!Q63/RES_hhdet_in_fec!Q63)</f>
        <v>0.68922901485012644</v>
      </c>
      <c r="R63" s="124">
        <f>IF(RES_hhdet_in_tes!R63=0,"",RES_hhdet_in_tes!R63/RES_hhdet_in_fec!R63)</f>
        <v>0.69896453773294143</v>
      </c>
      <c r="S63" s="124">
        <f>IF(RES_hhdet_in_tes!S63=0,"",RES_hhdet_in_tes!S63/RES_hhdet_in_fec!S63)</f>
        <v>0.70655412338709123</v>
      </c>
      <c r="T63" s="124">
        <f>IF(RES_hhdet_in_tes!T63=0,"",RES_hhdet_in_tes!T63/RES_hhdet_in_fec!T63)</f>
        <v>0.712629069072515</v>
      </c>
      <c r="U63" s="124">
        <f>IF(RES_hhdet_in_tes!U63=0,"",RES_hhdet_in_tes!U63/RES_hhdet_in_fec!U63)</f>
        <v>0.71774326725678217</v>
      </c>
      <c r="V63" s="124">
        <f>IF(RES_hhdet_in_tes!V63=0,"",RES_hhdet_in_tes!V63/RES_hhdet_in_fec!V63)</f>
        <v>0.7222650398577769</v>
      </c>
      <c r="W63" s="124">
        <f>IF(RES_hhdet_in_tes!W63=0,"",RES_hhdet_in_tes!W63/RES_hhdet_in_fec!W63)</f>
        <v>0.72549282399362847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0.52731393722246023</v>
      </c>
      <c r="D64" s="111">
        <f>IF(RES_hhdet_in_tes!D64=0,"",RES_hhdet_in_tes!D64/RES_hhdet_in_fec!D64)</f>
        <v>0.53575126894460223</v>
      </c>
      <c r="E64" s="111">
        <f>IF(RES_hhdet_in_tes!E64=0,"",RES_hhdet_in_tes!E64/RES_hhdet_in_fec!E64)</f>
        <v>0.54419232171182996</v>
      </c>
      <c r="F64" s="111">
        <f>IF(RES_hhdet_in_tes!F64=0,"",RES_hhdet_in_tes!F64/RES_hhdet_in_fec!F64)</f>
        <v>0.55252940453682231</v>
      </c>
      <c r="G64" s="111">
        <f>IF(RES_hhdet_in_tes!G64=0,"",RES_hhdet_in_tes!G64/RES_hhdet_in_fec!G64)</f>
        <v>0.56086184141014939</v>
      </c>
      <c r="H64" s="111">
        <f>IF(RES_hhdet_in_tes!H64=0,"",RES_hhdet_in_tes!H64/RES_hhdet_in_fec!H64)</f>
        <v>0.56917850671726833</v>
      </c>
      <c r="I64" s="111">
        <f>IF(RES_hhdet_in_tes!I64=0,"",RES_hhdet_in_tes!I64/RES_hhdet_in_fec!I64)</f>
        <v>0.57750491698496198</v>
      </c>
      <c r="J64" s="111">
        <f>IF(RES_hhdet_in_tes!J64=0,"",RES_hhdet_in_tes!J64/RES_hhdet_in_fec!J64)</f>
        <v>0.58594321896955504</v>
      </c>
      <c r="K64" s="111">
        <f>IF(RES_hhdet_in_tes!K64=0,"",RES_hhdet_in_tes!K64/RES_hhdet_in_fec!K64)</f>
        <v>0.59458156805579188</v>
      </c>
      <c r="L64" s="111">
        <f>IF(RES_hhdet_in_tes!L64=0,"",RES_hhdet_in_tes!L64/RES_hhdet_in_fec!L64)</f>
        <v>0.60344583539422647</v>
      </c>
      <c r="M64" s="111">
        <f>IF(RES_hhdet_in_tes!M64=0,"",RES_hhdet_in_tes!M64/RES_hhdet_in_fec!M64)</f>
        <v>0.61478937545020695</v>
      </c>
      <c r="N64" s="111">
        <f>IF(RES_hhdet_in_tes!N64=0,"",RES_hhdet_in_tes!N64/RES_hhdet_in_fec!N64)</f>
        <v>0.62935824070184876</v>
      </c>
      <c r="O64" s="111">
        <f>IF(RES_hhdet_in_tes!O64=0,"",RES_hhdet_in_tes!O64/RES_hhdet_in_fec!O64)</f>
        <v>0.64758742942847003</v>
      </c>
      <c r="P64" s="111">
        <f>IF(RES_hhdet_in_tes!P64=0,"",RES_hhdet_in_tes!P64/RES_hhdet_in_fec!P64)</f>
        <v>0.66784984291817129</v>
      </c>
      <c r="Q64" s="111">
        <f>IF(RES_hhdet_in_tes!Q64=0,"",RES_hhdet_in_tes!Q64/RES_hhdet_in_fec!Q64)</f>
        <v>0.68506169734193523</v>
      </c>
      <c r="R64" s="111">
        <f>IF(RES_hhdet_in_tes!R64=0,"",RES_hhdet_in_tes!R64/RES_hhdet_in_fec!R64)</f>
        <v>0.6948990633080796</v>
      </c>
      <c r="S64" s="111">
        <f>IF(RES_hhdet_in_tes!S64=0,"",RES_hhdet_in_tes!S64/RES_hhdet_in_fec!S64)</f>
        <v>0.7025426547891066</v>
      </c>
      <c r="T64" s="111">
        <f>IF(RES_hhdet_in_tes!T64=0,"",RES_hhdet_in_tes!T64/RES_hhdet_in_fec!T64)</f>
        <v>0.70868890154830866</v>
      </c>
      <c r="U64" s="111">
        <f>IF(RES_hhdet_in_tes!U64=0,"",RES_hhdet_in_tes!U64/RES_hhdet_in_fec!U64)</f>
        <v>0.7138627160014448</v>
      </c>
      <c r="V64" s="111">
        <f>IF(RES_hhdet_in_tes!V64=0,"",RES_hhdet_in_tes!V64/RES_hhdet_in_fec!V64)</f>
        <v>0.71840678680140613</v>
      </c>
      <c r="W64" s="111">
        <f>IF(RES_hhdet_in_tes!W64=0,"",RES_hhdet_in_tes!W64/RES_hhdet_in_fec!W64)</f>
        <v>0.72165034551578544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2.0851312292954223</v>
      </c>
      <c r="D66" s="124">
        <f>IF(RES_hhdet_in_tes!D66=0,"",RES_hhdet_in_tes!D66/RES_hhdet_in_fec!D66)</f>
        <v>2.1487539706155734</v>
      </c>
      <c r="E66" s="124">
        <f>IF(RES_hhdet_in_tes!E66=0,"",RES_hhdet_in_tes!E66/RES_hhdet_in_fec!E66)</f>
        <v>2.2130484804725716</v>
      </c>
      <c r="F66" s="124">
        <f>IF(RES_hhdet_in_tes!F66=0,"",RES_hhdet_in_tes!F66/RES_hhdet_in_fec!F66)</f>
        <v>2.2774120407864356</v>
      </c>
      <c r="G66" s="124">
        <f>IF(RES_hhdet_in_tes!G66=0,"",RES_hhdet_in_tes!G66/RES_hhdet_in_fec!G66)</f>
        <v>2.342387214204146</v>
      </c>
      <c r="H66" s="124">
        <f>IF(RES_hhdet_in_tes!H66=0,"",RES_hhdet_in_tes!H66/RES_hhdet_in_fec!H66)</f>
        <v>2.4079040719773359</v>
      </c>
      <c r="I66" s="124">
        <f>IF(RES_hhdet_in_tes!I66=0,"",RES_hhdet_in_tes!I66/RES_hhdet_in_fec!I66)</f>
        <v>2.4740926366173466</v>
      </c>
      <c r="J66" s="124">
        <f>IF(RES_hhdet_in_tes!J66=0,"",RES_hhdet_in_tes!J66/RES_hhdet_in_fec!J66)</f>
        <v>2.5414937429568494</v>
      </c>
      <c r="K66" s="124">
        <f>IF(RES_hhdet_in_tes!K66=0,"",RES_hhdet_in_tes!K66/RES_hhdet_in_fec!K66)</f>
        <v>2.6105621364728102</v>
      </c>
      <c r="L66" s="124">
        <f>IF(RES_hhdet_in_tes!L66=0,"",RES_hhdet_in_tes!L66/RES_hhdet_in_fec!L66)</f>
        <v>2.681410250321588</v>
      </c>
      <c r="M66" s="124">
        <f>IF(RES_hhdet_in_tes!M66=0,"",RES_hhdet_in_tes!M66/RES_hhdet_in_fec!M66)</f>
        <v>2.7660316463800845</v>
      </c>
      <c r="N66" s="124">
        <f>IF(RES_hhdet_in_tes!N66=0,"",RES_hhdet_in_tes!N66/RES_hhdet_in_fec!N66)</f>
        <v>2.868351338219076</v>
      </c>
      <c r="O66" s="124">
        <f>IF(RES_hhdet_in_tes!O66=0,"",RES_hhdet_in_tes!O66/RES_hhdet_in_fec!O66)</f>
        <v>2.9905392610001384</v>
      </c>
      <c r="P66" s="124">
        <f>IF(RES_hhdet_in_tes!P66=0,"",RES_hhdet_in_tes!P66/RES_hhdet_in_fec!P66)</f>
        <v>3.1230494321724915</v>
      </c>
      <c r="Q66" s="124">
        <f>IF(RES_hhdet_in_tes!Q66=0,"",RES_hhdet_in_tes!Q66/RES_hhdet_in_fec!Q66)</f>
        <v>3.2369264982777204</v>
      </c>
      <c r="R66" s="124">
        <f>IF(RES_hhdet_in_tes!R66=0,"",RES_hhdet_in_tes!R66/RES_hhdet_in_fec!R66)</f>
        <v>3.308368211367211</v>
      </c>
      <c r="S66" s="124">
        <f>IF(RES_hhdet_in_tes!S66=0,"",RES_hhdet_in_tes!S66/RES_hhdet_in_fec!S66)</f>
        <v>3.3652323072409893</v>
      </c>
      <c r="T66" s="124">
        <f>IF(RES_hhdet_in_tes!T66=0,"",RES_hhdet_in_tes!T66/RES_hhdet_in_fec!T66)</f>
        <v>3.4127444239975513</v>
      </c>
      <c r="U66" s="124">
        <f>IF(RES_hhdet_in_tes!U66=0,"",RES_hhdet_in_tes!U66/RES_hhdet_in_fec!U66)</f>
        <v>3.4559981109126703</v>
      </c>
      <c r="V66" s="124">
        <f>IF(RES_hhdet_in_tes!V66=0,"",RES_hhdet_in_tes!V66/RES_hhdet_in_fec!V66)</f>
        <v>3.5000999763541829</v>
      </c>
      <c r="W66" s="124">
        <f>IF(RES_hhdet_in_tes!W66=0,"",RES_hhdet_in_tes!W66/RES_hhdet_in_fec!W66)</f>
        <v>3.5432763186611465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2.0851312292954223</v>
      </c>
      <c r="D67" s="111">
        <f>IF(RES_hhdet_in_tes!D67=0,"",RES_hhdet_in_tes!D67/RES_hhdet_in_fec!D67)</f>
        <v>2.1487539706155734</v>
      </c>
      <c r="E67" s="111">
        <f>IF(RES_hhdet_in_tes!E67=0,"",RES_hhdet_in_tes!E67/RES_hhdet_in_fec!E67)</f>
        <v>2.2130484804725716</v>
      </c>
      <c r="F67" s="111">
        <f>IF(RES_hhdet_in_tes!F67=0,"",RES_hhdet_in_tes!F67/RES_hhdet_in_fec!F67)</f>
        <v>2.2774120407864356</v>
      </c>
      <c r="G67" s="111">
        <f>IF(RES_hhdet_in_tes!G67=0,"",RES_hhdet_in_tes!G67/RES_hhdet_in_fec!G67)</f>
        <v>2.342387214204146</v>
      </c>
      <c r="H67" s="111">
        <f>IF(RES_hhdet_in_tes!H67=0,"",RES_hhdet_in_tes!H67/RES_hhdet_in_fec!H67)</f>
        <v>2.4079040719773359</v>
      </c>
      <c r="I67" s="111">
        <f>IF(RES_hhdet_in_tes!I67=0,"",RES_hhdet_in_tes!I67/RES_hhdet_in_fec!I67)</f>
        <v>2.4740926366173466</v>
      </c>
      <c r="J67" s="111">
        <f>IF(RES_hhdet_in_tes!J67=0,"",RES_hhdet_in_tes!J67/RES_hhdet_in_fec!J67)</f>
        <v>2.5414937429568494</v>
      </c>
      <c r="K67" s="111">
        <f>IF(RES_hhdet_in_tes!K67=0,"",RES_hhdet_in_tes!K67/RES_hhdet_in_fec!K67)</f>
        <v>2.6105621364728102</v>
      </c>
      <c r="L67" s="111">
        <f>IF(RES_hhdet_in_tes!L67=0,"",RES_hhdet_in_tes!L67/RES_hhdet_in_fec!L67)</f>
        <v>2.681410250321588</v>
      </c>
      <c r="M67" s="111">
        <f>IF(RES_hhdet_in_tes!M67=0,"",RES_hhdet_in_tes!M67/RES_hhdet_in_fec!M67)</f>
        <v>2.7660316463800845</v>
      </c>
      <c r="N67" s="111">
        <f>IF(RES_hhdet_in_tes!N67=0,"",RES_hhdet_in_tes!N67/RES_hhdet_in_fec!N67)</f>
        <v>2.868351338219076</v>
      </c>
      <c r="O67" s="111">
        <f>IF(RES_hhdet_in_tes!O67=0,"",RES_hhdet_in_tes!O67/RES_hhdet_in_fec!O67)</f>
        <v>2.9905392610001384</v>
      </c>
      <c r="P67" s="111">
        <f>IF(RES_hhdet_in_tes!P67=0,"",RES_hhdet_in_tes!P67/RES_hhdet_in_fec!P67)</f>
        <v>3.1230494321724915</v>
      </c>
      <c r="Q67" s="111">
        <f>IF(RES_hhdet_in_tes!Q67=0,"",RES_hhdet_in_tes!Q67/RES_hhdet_in_fec!Q67)</f>
        <v>3.2369264982777204</v>
      </c>
      <c r="R67" s="111">
        <f>IF(RES_hhdet_in_tes!R67=0,"",RES_hhdet_in_tes!R67/RES_hhdet_in_fec!R67)</f>
        <v>3.308368211367211</v>
      </c>
      <c r="S67" s="111">
        <f>IF(RES_hhdet_in_tes!S67=0,"",RES_hhdet_in_tes!S67/RES_hhdet_in_fec!S67)</f>
        <v>3.3652323072409893</v>
      </c>
      <c r="T67" s="111">
        <f>IF(RES_hhdet_in_tes!T67=0,"",RES_hhdet_in_tes!T67/RES_hhdet_in_fec!T67)</f>
        <v>3.4127444239975513</v>
      </c>
      <c r="U67" s="111">
        <f>IF(RES_hhdet_in_tes!U67=0,"",RES_hhdet_in_tes!U67/RES_hhdet_in_fec!U67)</f>
        <v>3.4559981109126703</v>
      </c>
      <c r="V67" s="111">
        <f>IF(RES_hhdet_in_tes!V67=0,"",RES_hhdet_in_tes!V67/RES_hhdet_in_fec!V67)</f>
        <v>3.5000999763541829</v>
      </c>
      <c r="W67" s="111">
        <f>IF(RES_hhdet_in_tes!W67=0,"",RES_hhdet_in_tes!W67/RES_hhdet_in_fec!W67)</f>
        <v>3.5432763186611465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0.53026266328061922</v>
      </c>
      <c r="D68" s="124">
        <f>IF(RES_hhdet_in_tes!D68=0,"",RES_hhdet_in_tes!D68/RES_hhdet_in_fec!D68)</f>
        <v>0.55437043098138405</v>
      </c>
      <c r="E68" s="124">
        <f>IF(RES_hhdet_in_tes!E68=0,"",RES_hhdet_in_tes!E68/RES_hhdet_in_fec!E68)</f>
        <v>0.5558015911864449</v>
      </c>
      <c r="F68" s="124">
        <f>IF(RES_hhdet_in_tes!F68=0,"",RES_hhdet_in_tes!F68/RES_hhdet_in_fec!F68)</f>
        <v>0.55913083507038275</v>
      </c>
      <c r="G68" s="124">
        <f>IF(RES_hhdet_in_tes!G68=0,"",RES_hhdet_in_tes!G68/RES_hhdet_in_fec!G68)</f>
        <v>0.56024138908582688</v>
      </c>
      <c r="H68" s="124">
        <f>IF(RES_hhdet_in_tes!H68=0,"",RES_hhdet_in_tes!H68/RES_hhdet_in_fec!H68)</f>
        <v>0.56466280218291065</v>
      </c>
      <c r="I68" s="124">
        <f>IF(RES_hhdet_in_tes!I68=0,"",RES_hhdet_in_tes!I68/RES_hhdet_in_fec!I68)</f>
        <v>0.56941750279179626</v>
      </c>
      <c r="J68" s="124">
        <f>IF(RES_hhdet_in_tes!J68=0,"",RES_hhdet_in_tes!J68/RES_hhdet_in_fec!J68)</f>
        <v>0.57625116715186142</v>
      </c>
      <c r="K68" s="124">
        <f>IF(RES_hhdet_in_tes!K68=0,"",RES_hhdet_in_tes!K68/RES_hhdet_in_fec!K68)</f>
        <v>0.58215199535002338</v>
      </c>
      <c r="L68" s="124">
        <f>IF(RES_hhdet_in_tes!L68=0,"",RES_hhdet_in_tes!L68/RES_hhdet_in_fec!L68)</f>
        <v>0.6544931443585178</v>
      </c>
      <c r="M68" s="124">
        <f>IF(RES_hhdet_in_tes!M68=0,"",RES_hhdet_in_tes!M68/RES_hhdet_in_fec!M68)</f>
        <v>0.60796539440528996</v>
      </c>
      <c r="N68" s="124">
        <f>IF(RES_hhdet_in_tes!N68=0,"",RES_hhdet_in_tes!N68/RES_hhdet_in_fec!N68)</f>
        <v>0.61281276028439124</v>
      </c>
      <c r="O68" s="124">
        <f>IF(RES_hhdet_in_tes!O68=0,"",RES_hhdet_in_tes!O68/RES_hhdet_in_fec!O68)</f>
        <v>0.63289016813081589</v>
      </c>
      <c r="P68" s="124">
        <f>IF(RES_hhdet_in_tes!P68=0,"",RES_hhdet_in_tes!P68/RES_hhdet_in_fec!P68)</f>
        <v>0.65414337753486984</v>
      </c>
      <c r="Q68" s="124">
        <f>IF(RES_hhdet_in_tes!Q68=0,"",RES_hhdet_in_tes!Q68/RES_hhdet_in_fec!Q68)</f>
        <v>0.68536412184153428</v>
      </c>
      <c r="R68" s="124">
        <f>IF(RES_hhdet_in_tes!R68=0,"",RES_hhdet_in_tes!R68/RES_hhdet_in_fec!R68)</f>
        <v>0.70048021786414272</v>
      </c>
      <c r="S68" s="124">
        <f>IF(RES_hhdet_in_tes!S68=0,"",RES_hhdet_in_tes!S68/RES_hhdet_in_fec!S68)</f>
        <v>0.71131585858120627</v>
      </c>
      <c r="T68" s="124">
        <f>IF(RES_hhdet_in_tes!T68=0,"",RES_hhdet_in_tes!T68/RES_hhdet_in_fec!T68)</f>
        <v>0.729099695197583</v>
      </c>
      <c r="U68" s="124">
        <f>IF(RES_hhdet_in_tes!U68=0,"",RES_hhdet_in_tes!U68/RES_hhdet_in_fec!U68)</f>
        <v>0.73258450496062377</v>
      </c>
      <c r="V68" s="124">
        <f>IF(RES_hhdet_in_tes!V68=0,"",RES_hhdet_in_tes!V68/RES_hhdet_in_fec!V68)</f>
        <v>0.73693353382639692</v>
      </c>
      <c r="W68" s="124">
        <f>IF(RES_hhdet_in_tes!W68=0,"",RES_hhdet_in_tes!W68/RES_hhdet_in_fec!W68)</f>
        <v>0.73645802864525989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0.51119027815469598</v>
      </c>
      <c r="D69" s="111">
        <f>IF(RES_hhdet_in_tes!D69=0,"",RES_hhdet_in_tes!D69/RES_hhdet_in_fec!D69)</f>
        <v>0.51774056697302406</v>
      </c>
      <c r="E69" s="111">
        <f>IF(RES_hhdet_in_tes!E69=0,"",RES_hhdet_in_tes!E69/RES_hhdet_in_fec!E69)</f>
        <v>0.52457406847899801</v>
      </c>
      <c r="F69" s="111">
        <f>IF(RES_hhdet_in_tes!F69=0,"",RES_hhdet_in_tes!F69/RES_hhdet_in_fec!F69)</f>
        <v>0.53146280481844521</v>
      </c>
      <c r="G69" s="111">
        <f>IF(RES_hhdet_in_tes!G69=0,"",RES_hhdet_in_tes!G69/RES_hhdet_in_fec!G69)</f>
        <v>0.53861004993506556</v>
      </c>
      <c r="H69" s="111">
        <f>IF(RES_hhdet_in_tes!H69=0,"",RES_hhdet_in_tes!H69/RES_hhdet_in_fec!H69)</f>
        <v>0.54598828333826899</v>
      </c>
      <c r="I69" s="111">
        <f>IF(RES_hhdet_in_tes!I69=0,"",RES_hhdet_in_tes!I69/RES_hhdet_in_fec!I69)</f>
        <v>0.55364492481679772</v>
      </c>
      <c r="J69" s="111">
        <f>IF(RES_hhdet_in_tes!J69=0,"",RES_hhdet_in_tes!J69/RES_hhdet_in_fec!J69)</f>
        <v>0.56178035256125536</v>
      </c>
      <c r="K69" s="111">
        <f>IF(RES_hhdet_in_tes!K69=0,"",RES_hhdet_in_tes!K69/RES_hhdet_in_fec!K69)</f>
        <v>0.57056165158840466</v>
      </c>
      <c r="L69" s="111">
        <f>IF(RES_hhdet_in_tes!L69=0,"",RES_hhdet_in_tes!L69/RES_hhdet_in_fec!L69)</f>
        <v>0.58002778025826718</v>
      </c>
      <c r="M69" s="111">
        <f>IF(RES_hhdet_in_tes!M69=0,"",RES_hhdet_in_tes!M69/RES_hhdet_in_fec!M69)</f>
        <v>0.59434299723156203</v>
      </c>
      <c r="N69" s="111" t="str">
        <f>IF(RES_hhdet_in_tes!N69=0,"",RES_hhdet_in_tes!N69/RES_hhdet_in_fec!N69)</f>
        <v/>
      </c>
      <c r="O69" s="111">
        <f>IF(RES_hhdet_in_tes!O69=0,"",RES_hhdet_in_tes!O69/RES_hhdet_in_fec!O69)</f>
        <v>0.64231254692084416</v>
      </c>
      <c r="P69" s="111">
        <f>IF(RES_hhdet_in_tes!P69=0,"",RES_hhdet_in_tes!P69/RES_hhdet_in_fec!P69)</f>
        <v>0.67434047034781963</v>
      </c>
      <c r="Q69" s="111">
        <f>IF(RES_hhdet_in_tes!Q69=0,"",RES_hhdet_in_tes!Q69/RES_hhdet_in_fec!Q69)</f>
        <v>0.7028012990744652</v>
      </c>
      <c r="R69" s="111">
        <f>IF(RES_hhdet_in_tes!R69=0,"",RES_hhdet_in_tes!R69/RES_hhdet_in_fec!R69)</f>
        <v>0.72151501380241467</v>
      </c>
      <c r="S69" s="111">
        <f>IF(RES_hhdet_in_tes!S69=0,"",RES_hhdet_in_tes!S69/RES_hhdet_in_fec!S69)</f>
        <v>0.73859007333104543</v>
      </c>
      <c r="T69" s="111">
        <f>IF(RES_hhdet_in_tes!T69=0,"",RES_hhdet_in_tes!T69/RES_hhdet_in_fec!T69)</f>
        <v>0.75358321094575609</v>
      </c>
      <c r="U69" s="111">
        <f>IF(RES_hhdet_in_tes!U69=0,"",RES_hhdet_in_tes!U69/RES_hhdet_in_fec!U69)</f>
        <v>0.76600055021825875</v>
      </c>
      <c r="V69" s="111">
        <f>IF(RES_hhdet_in_tes!V69=0,"",RES_hhdet_in_tes!V69/RES_hhdet_in_fec!V69)</f>
        <v>0.77530013824111688</v>
      </c>
      <c r="W69" s="111">
        <f>IF(RES_hhdet_in_tes!W69=0,"",RES_hhdet_in_tes!W69/RES_hhdet_in_fec!W69)</f>
        <v>0.78009979327918177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>
        <f>IF(RES_hhdet_in_tes!L70=0,"",RES_hhdet_in_tes!L70/RES_hhdet_in_fec!L70)</f>
        <v>0.7996003149517954</v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>
        <f>IF(RES_hhdet_in_tes!P70=0,"",RES_hhdet_in_tes!P70/RES_hhdet_in_fec!P70)</f>
        <v>0.86016761882292314</v>
      </c>
      <c r="Q70" s="111">
        <f>IF(RES_hhdet_in_tes!Q70=0,"",RES_hhdet_in_tes!Q70/RES_hhdet_in_fec!Q70)</f>
        <v>0.88424744450807358</v>
      </c>
      <c r="R70" s="111">
        <f>IF(RES_hhdet_in_tes!R70=0,"",RES_hhdet_in_tes!R70/RES_hhdet_in_fec!R70)</f>
        <v>0.88679944986890424</v>
      </c>
      <c r="S70" s="111">
        <f>IF(RES_hhdet_in_tes!S70=0,"",RES_hhdet_in_tes!S70/RES_hhdet_in_fec!S70)</f>
        <v>0.88953546232396119</v>
      </c>
      <c r="T70" s="111">
        <f>IF(RES_hhdet_in_tes!T70=0,"",RES_hhdet_in_tes!T70/RES_hhdet_in_fec!T70)</f>
        <v>0.90354893505732325</v>
      </c>
      <c r="U70" s="111">
        <f>IF(RES_hhdet_in_tes!U70=0,"",RES_hhdet_in_tes!U70/RES_hhdet_in_fec!U70)</f>
        <v>0.91059579407950431</v>
      </c>
      <c r="V70" s="111">
        <f>IF(RES_hhdet_in_tes!V70=0,"",RES_hhdet_in_tes!V70/RES_hhdet_in_fec!V70)</f>
        <v>0.91391992295470337</v>
      </c>
      <c r="W70" s="111">
        <f>IF(RES_hhdet_in_tes!W70=0,"",RES_hhdet_in_tes!W70/RES_hhdet_in_fec!W70)</f>
        <v>0.91546218695892545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>
        <f>IF(RES_hhdet_in_tes!L71=0,"",RES_hhdet_in_tes!L71/RES_hhdet_in_fec!L71)</f>
        <v>0.58002778025826718</v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>
        <f>IF(RES_hhdet_in_tes!P71=0,"",RES_hhdet_in_tes!P71/RES_hhdet_in_fec!P71)</f>
        <v>0.67434047034781963</v>
      </c>
      <c r="Q71" s="112">
        <f>IF(RES_hhdet_in_tes!Q71=0,"",RES_hhdet_in_tes!Q71/RES_hhdet_in_fec!Q71)</f>
        <v>0.7028012990744652</v>
      </c>
      <c r="R71" s="112">
        <f>IF(RES_hhdet_in_tes!R71=0,"",RES_hhdet_in_tes!R71/RES_hhdet_in_fec!R71)</f>
        <v>0.72151501380241467</v>
      </c>
      <c r="S71" s="112">
        <f>IF(RES_hhdet_in_tes!S71=0,"",RES_hhdet_in_tes!S71/RES_hhdet_in_fec!S71)</f>
        <v>0.73859007333104543</v>
      </c>
      <c r="T71" s="112">
        <f>IF(RES_hhdet_in_tes!T71=0,"",RES_hhdet_in_tes!T71/RES_hhdet_in_fec!T71)</f>
        <v>0.75358321094575609</v>
      </c>
      <c r="U71" s="112">
        <f>IF(RES_hhdet_in_tes!U71=0,"",RES_hhdet_in_tes!U71/RES_hhdet_in_fec!U71)</f>
        <v>0.76600055021825875</v>
      </c>
      <c r="V71" s="112">
        <f>IF(RES_hhdet_in_tes!V71=0,"",RES_hhdet_in_tes!V71/RES_hhdet_in_fec!V71)</f>
        <v>0.77530013824111688</v>
      </c>
      <c r="W71" s="112">
        <f>IF(RES_hhdet_in_tes!W71=0,"",RES_hhdet_in_tes!W71/RES_hhdet_in_fec!W71)</f>
        <v>0.78009979327918177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>
        <f>IF(RES_hhdet_in_tes!L72=0,"",RES_hhdet_in_tes!L72/RES_hhdet_in_fec!L72)</f>
        <v>1</v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0.57421583777437013</v>
      </c>
      <c r="D73" s="112">
        <f>IF(RES_hhdet_in_tes!D73=0,"",RES_hhdet_in_tes!D73/RES_hhdet_in_fec!D73)</f>
        <v>0.57571811967338571</v>
      </c>
      <c r="E73" s="112">
        <f>IF(RES_hhdet_in_tes!E73=0,"",RES_hhdet_in_tes!E73/RES_hhdet_in_fec!E73)</f>
        <v>0.57733594829606327</v>
      </c>
      <c r="F73" s="112">
        <f>IF(RES_hhdet_in_tes!F73=0,"",RES_hhdet_in_tes!F73/RES_hhdet_in_fec!F73)</f>
        <v>0.57896931764042392</v>
      </c>
      <c r="G73" s="112">
        <f>IF(RES_hhdet_in_tes!G73=0,"",RES_hhdet_in_tes!G73/RES_hhdet_in_fec!G73)</f>
        <v>0.58071002491004076</v>
      </c>
      <c r="H73" s="112">
        <f>IF(RES_hhdet_in_tes!H73=0,"",RES_hhdet_in_tes!H73/RES_hhdet_in_fec!H73)</f>
        <v>0.58254778087260484</v>
      </c>
      <c r="I73" s="112">
        <f>IF(RES_hhdet_in_tes!I73=0,"",RES_hhdet_in_tes!I73/RES_hhdet_in_fec!I73)</f>
        <v>0.5845064935548876</v>
      </c>
      <c r="J73" s="112">
        <f>IF(RES_hhdet_in_tes!J73=0,"",RES_hhdet_in_tes!J73/RES_hhdet_in_fec!J73)</f>
        <v>0.58668186297231806</v>
      </c>
      <c r="K73" s="112">
        <f>IF(RES_hhdet_in_tes!K73=0,"",RES_hhdet_in_tes!K73/RES_hhdet_in_fec!K73)</f>
        <v>0.58915869850702318</v>
      </c>
      <c r="L73" s="112">
        <f>IF(RES_hhdet_in_tes!L73=0,"",RES_hhdet_in_tes!L73/RES_hhdet_in_fec!L73)</f>
        <v>0.59196668236159899</v>
      </c>
      <c r="M73" s="112">
        <f>IF(RES_hhdet_in_tes!M73=0,"",RES_hhdet_in_tes!M73/RES_hhdet_in_fec!M73)</f>
        <v>0.59705149967021498</v>
      </c>
      <c r="N73" s="112">
        <f>IF(RES_hhdet_in_tes!N73=0,"",RES_hhdet_in_tes!N73/RES_hhdet_in_fec!N73)</f>
        <v>0.60526805524843508</v>
      </c>
      <c r="O73" s="112">
        <f>IF(RES_hhdet_in_tes!O73=0,"",RES_hhdet_in_tes!O73/RES_hhdet_in_fec!O73)</f>
        <v>0.6177126647898088</v>
      </c>
      <c r="P73" s="112">
        <f>IF(RES_hhdet_in_tes!P73=0,"",RES_hhdet_in_tes!P73/RES_hhdet_in_fec!P73)</f>
        <v>0.63390150428437197</v>
      </c>
      <c r="Q73" s="112">
        <f>IF(RES_hhdet_in_tes!Q73=0,"",RES_hhdet_in_tes!Q73/RES_hhdet_in_fec!Q73)</f>
        <v>0.649786649272174</v>
      </c>
      <c r="R73" s="112">
        <f>IF(RES_hhdet_in_tes!R73=0,"",RES_hhdet_in_tes!R73/RES_hhdet_in_fec!R73)</f>
        <v>0.66117400562729123</v>
      </c>
      <c r="S73" s="112">
        <f>IF(RES_hhdet_in_tes!S73=0,"",RES_hhdet_in_tes!S73/RES_hhdet_in_fec!S73)</f>
        <v>0.6724490999419257</v>
      </c>
      <c r="T73" s="112">
        <f>IF(RES_hhdet_in_tes!T73=0,"",RES_hhdet_in_tes!T73/RES_hhdet_in_fec!T73)</f>
        <v>0.68337551443259281</v>
      </c>
      <c r="U73" s="112">
        <f>IF(RES_hhdet_in_tes!U73=0,"",RES_hhdet_in_tes!U73/RES_hhdet_in_fec!U73)</f>
        <v>0.69363947885837152</v>
      </c>
      <c r="V73" s="112">
        <f>IF(RES_hhdet_in_tes!V73=0,"",RES_hhdet_in_tes!V73/RES_hhdet_in_fec!V73)</f>
        <v>0.70275960684648064</v>
      </c>
      <c r="W73" s="112">
        <f>IF(RES_hhdet_in_tes!W73=0,"",RES_hhdet_in_tes!W73/RES_hhdet_in_fec!W73)</f>
        <v>0.70993891070699844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>
        <f>IF(RES_hhdet_in_tes!L74=0,"",RES_hhdet_in_tes!L74/RES_hhdet_in_fec!L74)</f>
        <v>0.80732969076937633</v>
      </c>
      <c r="M74" s="113">
        <f>IF(RES_hhdet_in_tes!M74=0,"",RES_hhdet_in_tes!M74/RES_hhdet_in_fec!M74)</f>
        <v>0.81528071658259804</v>
      </c>
      <c r="N74" s="113">
        <f>IF(RES_hhdet_in_tes!N74=0,"",RES_hhdet_in_tes!N74/RES_hhdet_in_fec!N74)</f>
        <v>0.83012969889350396</v>
      </c>
      <c r="O74" s="113">
        <f>IF(RES_hhdet_in_tes!O74=0,"",RES_hhdet_in_tes!O74/RES_hhdet_in_fec!O74)</f>
        <v>0.83183529712036175</v>
      </c>
      <c r="P74" s="113">
        <f>IF(RES_hhdet_in_tes!P74=0,"",RES_hhdet_in_tes!P74/RES_hhdet_in_fec!P74)</f>
        <v>0.83762930957616499</v>
      </c>
      <c r="Q74" s="113">
        <f>IF(RES_hhdet_in_tes!Q74=0,"",RES_hhdet_in_tes!Q74/RES_hhdet_in_fec!Q74)</f>
        <v>0.85727274620175131</v>
      </c>
      <c r="R74" s="113">
        <f>IF(RES_hhdet_in_tes!R74=0,"",RES_hhdet_in_tes!R74/RES_hhdet_in_fec!R74)</f>
        <v>0.85512934377326744</v>
      </c>
      <c r="S74" s="113">
        <f>IF(RES_hhdet_in_tes!S74=0,"",RES_hhdet_in_tes!S74/RES_hhdet_in_fec!S74)</f>
        <v>0.8540648608933149</v>
      </c>
      <c r="T74" s="113">
        <f>IF(RES_hhdet_in_tes!T74=0,"",RES_hhdet_in_tes!T74/RES_hhdet_in_fec!T74)</f>
        <v>0.86863069973523122</v>
      </c>
      <c r="U74" s="113">
        <f>IF(RES_hhdet_in_tes!U74=0,"",RES_hhdet_in_tes!U74/RES_hhdet_in_fec!U74)</f>
        <v>0.87565227366620269</v>
      </c>
      <c r="V74" s="113">
        <f>IF(RES_hhdet_in_tes!V74=0,"",RES_hhdet_in_tes!V74/RES_hhdet_in_fec!V74)</f>
        <v>0.87914520557049292</v>
      </c>
      <c r="W74" s="113">
        <f>IF(RES_hhdet_in_tes!W74=0,"",RES_hhdet_in_tes!W74/RES_hhdet_in_fec!W74)</f>
        <v>0.88190465429251363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>
        <f>IF(RES_hhdet_in_tes!L75=0,"",RES_hhdet_in_tes!L75/RES_hhdet_in_fec!L75)</f>
        <v>0.59196668236159899</v>
      </c>
      <c r="M75" s="111">
        <f>IF(RES_hhdet_in_tes!M75=0,"",RES_hhdet_in_tes!M75/RES_hhdet_in_fec!M75)</f>
        <v>0.59705149967021498</v>
      </c>
      <c r="N75" s="111">
        <f>IF(RES_hhdet_in_tes!N75=0,"",RES_hhdet_in_tes!N75/RES_hhdet_in_fec!N75)</f>
        <v>0.60526805524843508</v>
      </c>
      <c r="O75" s="111">
        <f>IF(RES_hhdet_in_tes!O75=0,"",RES_hhdet_in_tes!O75/RES_hhdet_in_fec!O75)</f>
        <v>0.6177126647898088</v>
      </c>
      <c r="P75" s="111">
        <f>IF(RES_hhdet_in_tes!P75=0,"",RES_hhdet_in_tes!P75/RES_hhdet_in_fec!P75)</f>
        <v>0.63390150428437197</v>
      </c>
      <c r="Q75" s="111">
        <f>IF(RES_hhdet_in_tes!Q75=0,"",RES_hhdet_in_tes!Q75/RES_hhdet_in_fec!Q75)</f>
        <v>0.64978664927217411</v>
      </c>
      <c r="R75" s="111">
        <f>IF(RES_hhdet_in_tes!R75=0,"",RES_hhdet_in_tes!R75/RES_hhdet_in_fec!R75)</f>
        <v>0.66117400562729123</v>
      </c>
      <c r="S75" s="111">
        <f>IF(RES_hhdet_in_tes!S75=0,"",RES_hhdet_in_tes!S75/RES_hhdet_in_fec!S75)</f>
        <v>0.6724490999419257</v>
      </c>
      <c r="T75" s="111">
        <f>IF(RES_hhdet_in_tes!T75=0,"",RES_hhdet_in_tes!T75/RES_hhdet_in_fec!T75)</f>
        <v>0.68337551443259281</v>
      </c>
      <c r="U75" s="111">
        <f>IF(RES_hhdet_in_tes!U75=0,"",RES_hhdet_in_tes!U75/RES_hhdet_in_fec!U75)</f>
        <v>0.69363947885837152</v>
      </c>
      <c r="V75" s="111">
        <f>IF(RES_hhdet_in_tes!V75=0,"",RES_hhdet_in_tes!V75/RES_hhdet_in_fec!V75)</f>
        <v>0.70275960684648076</v>
      </c>
      <c r="W75" s="111">
        <f>IF(RES_hhdet_in_tes!W75=0,"",RES_hhdet_in_tes!W75/RES_hhdet_in_fec!W75)</f>
        <v>0.70993891070699844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0.6453468450196751</v>
      </c>
      <c r="D77" s="124">
        <f>IF(RES_hhdet_in_tes!D77=0,"",RES_hhdet_in_tes!D77/RES_hhdet_in_fec!D77)</f>
        <v>0.65965254271402729</v>
      </c>
      <c r="E77" s="124">
        <f>IF(RES_hhdet_in_tes!E77=0,"",RES_hhdet_in_tes!E77/RES_hhdet_in_fec!E77)</f>
        <v>0.65871726505372263</v>
      </c>
      <c r="F77" s="124">
        <f>IF(RES_hhdet_in_tes!F77=0,"",RES_hhdet_in_tes!F77/RES_hhdet_in_fec!F77)</f>
        <v>0.65954851829742311</v>
      </c>
      <c r="G77" s="124">
        <f>IF(RES_hhdet_in_tes!G77=0,"",RES_hhdet_in_tes!G77/RES_hhdet_in_fec!G77)</f>
        <v>0.64960870296255002</v>
      </c>
      <c r="H77" s="124">
        <f>IF(RES_hhdet_in_tes!H77=0,"",RES_hhdet_in_tes!H77/RES_hhdet_in_fec!H77)</f>
        <v>0.64844734956084327</v>
      </c>
      <c r="I77" s="124">
        <f>IF(RES_hhdet_in_tes!I77=0,"",RES_hhdet_in_tes!I77/RES_hhdet_in_fec!I77)</f>
        <v>0.64999776802701614</v>
      </c>
      <c r="J77" s="124">
        <f>IF(RES_hhdet_in_tes!J77=0,"",RES_hhdet_in_tes!J77/RES_hhdet_in_fec!J77)</f>
        <v>0.66105570526174218</v>
      </c>
      <c r="K77" s="124">
        <f>IF(RES_hhdet_in_tes!K77=0,"",RES_hhdet_in_tes!K77/RES_hhdet_in_fec!K77)</f>
        <v>0.66488924657311865</v>
      </c>
      <c r="L77" s="124">
        <f>IF(RES_hhdet_in_tes!L77=0,"",RES_hhdet_in_tes!L77/RES_hhdet_in_fec!L77)</f>
        <v>0.69092789237140895</v>
      </c>
      <c r="M77" s="124">
        <f>IF(RES_hhdet_in_tes!M77=0,"",RES_hhdet_in_tes!M77/RES_hhdet_in_fec!M77)</f>
        <v>0.70175786138407037</v>
      </c>
      <c r="N77" s="124">
        <f>IF(RES_hhdet_in_tes!N77=0,"",RES_hhdet_in_tes!N77/RES_hhdet_in_fec!N77)</f>
        <v>0.70855403131523231</v>
      </c>
      <c r="O77" s="124">
        <f>IF(RES_hhdet_in_tes!O77=0,"",RES_hhdet_in_tes!O77/RES_hhdet_in_fec!O77)</f>
        <v>0.72908415793013892</v>
      </c>
      <c r="P77" s="124">
        <f>IF(RES_hhdet_in_tes!P77=0,"",RES_hhdet_in_tes!P77/RES_hhdet_in_fec!P77)</f>
        <v>0.72435512804229363</v>
      </c>
      <c r="Q77" s="124">
        <f>IF(RES_hhdet_in_tes!Q77=0,"",RES_hhdet_in_tes!Q77/RES_hhdet_in_fec!Q77)</f>
        <v>0.73159056357211905</v>
      </c>
      <c r="R77" s="124">
        <f>IF(RES_hhdet_in_tes!R77=0,"",RES_hhdet_in_tes!R77/RES_hhdet_in_fec!R77)</f>
        <v>0.72069254583142983</v>
      </c>
      <c r="S77" s="124">
        <f>IF(RES_hhdet_in_tes!S77=0,"",RES_hhdet_in_tes!S77/RES_hhdet_in_fec!S77)</f>
        <v>0.74053620623307048</v>
      </c>
      <c r="T77" s="124">
        <f>IF(RES_hhdet_in_tes!T77=0,"",RES_hhdet_in_tes!T77/RES_hhdet_in_fec!T77)</f>
        <v>0.74165705426685857</v>
      </c>
      <c r="U77" s="124">
        <f>IF(RES_hhdet_in_tes!U77=0,"",RES_hhdet_in_tes!U77/RES_hhdet_in_fec!U77)</f>
        <v>0.76932707056535798</v>
      </c>
      <c r="V77" s="124">
        <f>IF(RES_hhdet_in_tes!V77=0,"",RES_hhdet_in_tes!V77/RES_hhdet_in_fec!V77)</f>
        <v>0.79305142161671838</v>
      </c>
      <c r="W77" s="124">
        <f>IF(RES_hhdet_in_tes!W77=0,"",RES_hhdet_in_tes!W77/RES_hhdet_in_fec!W77)</f>
        <v>0.81966380789556981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0.56761635618017536</v>
      </c>
      <c r="D78" s="111">
        <f>IF(RES_hhdet_in_tes!D78=0,"",RES_hhdet_in_tes!D78/RES_hhdet_in_fec!D78)</f>
        <v>0.56854041032591529</v>
      </c>
      <c r="E78" s="111">
        <f>IF(RES_hhdet_in_tes!E78=0,"",RES_hhdet_in_tes!E78/RES_hhdet_in_fec!E78)</f>
        <v>0.56945143249210151</v>
      </c>
      <c r="F78" s="111">
        <f>IF(RES_hhdet_in_tes!F78=0,"",RES_hhdet_in_tes!F78/RES_hhdet_in_fec!F78)</f>
        <v>0.57036067757016673</v>
      </c>
      <c r="G78" s="111">
        <f>IF(RES_hhdet_in_tes!G78=0,"",RES_hhdet_in_tes!G78/RES_hhdet_in_fec!G78)</f>
        <v>0.57125792096159156</v>
      </c>
      <c r="H78" s="111">
        <f>IF(RES_hhdet_in_tes!H78=0,"",RES_hhdet_in_tes!H78/RES_hhdet_in_fec!H78)</f>
        <v>0.57214441402706895</v>
      </c>
      <c r="I78" s="111">
        <f>IF(RES_hhdet_in_tes!I78=0,"",RES_hhdet_in_tes!I78/RES_hhdet_in_fec!I78)</f>
        <v>0.57301763742522416</v>
      </c>
      <c r="J78" s="111">
        <f>IF(RES_hhdet_in_tes!J78=0,"",RES_hhdet_in_tes!J78/RES_hhdet_in_fec!J78)</f>
        <v>0.57386727030369655</v>
      </c>
      <c r="K78" s="111">
        <f>IF(RES_hhdet_in_tes!K78=0,"",RES_hhdet_in_tes!K78/RES_hhdet_in_fec!K78)</f>
        <v>0.57468453722327106</v>
      </c>
      <c r="L78" s="111">
        <f>IF(RES_hhdet_in_tes!L78=0,"",RES_hhdet_in_tes!L78/RES_hhdet_in_fec!L78)</f>
        <v>0.57546709039418309</v>
      </c>
      <c r="M78" s="111">
        <f>IF(RES_hhdet_in_tes!M78=0,"",RES_hhdet_in_tes!M78/RES_hhdet_in_fec!M78)</f>
        <v>0.57588820760809678</v>
      </c>
      <c r="N78" s="111">
        <f>IF(RES_hhdet_in_tes!N78=0,"",RES_hhdet_in_tes!N78/RES_hhdet_in_fec!N78)</f>
        <v>0.57588820760809678</v>
      </c>
      <c r="O78" s="111">
        <f>IF(RES_hhdet_in_tes!O78=0,"",RES_hhdet_in_tes!O78/RES_hhdet_in_fec!O78)</f>
        <v>0.57588820760809678</v>
      </c>
      <c r="P78" s="111">
        <f>IF(RES_hhdet_in_tes!P78=0,"",RES_hhdet_in_tes!P78/RES_hhdet_in_fec!P78)</f>
        <v>0.57588820760809678</v>
      </c>
      <c r="Q78" s="111">
        <f>IF(RES_hhdet_in_tes!Q78=0,"",RES_hhdet_in_tes!Q78/RES_hhdet_in_fec!Q78)</f>
        <v>0.57588820760809678</v>
      </c>
      <c r="R78" s="111">
        <f>IF(RES_hhdet_in_tes!R78=0,"",RES_hhdet_in_tes!R78/RES_hhdet_in_fec!R78)</f>
        <v>0.57854869918948093</v>
      </c>
      <c r="S78" s="111">
        <f>IF(RES_hhdet_in_tes!S78=0,"",RES_hhdet_in_tes!S78/RES_hhdet_in_fec!S78)</f>
        <v>0.58289920572402321</v>
      </c>
      <c r="T78" s="111">
        <f>IF(RES_hhdet_in_tes!T78=0,"",RES_hhdet_in_tes!T78/RES_hhdet_in_fec!T78)</f>
        <v>0.5879747966809854</v>
      </c>
      <c r="U78" s="111">
        <f>IF(RES_hhdet_in_tes!U78=0,"",RES_hhdet_in_tes!U78/RES_hhdet_in_fec!U78)</f>
        <v>0.59323165874355432</v>
      </c>
      <c r="V78" s="111">
        <f>IF(RES_hhdet_in_tes!V78=0,"",RES_hhdet_in_tes!V78/RES_hhdet_in_fec!V78)</f>
        <v>0.59812597859491157</v>
      </c>
      <c r="W78" s="111">
        <f>IF(RES_hhdet_in_tes!W78=0,"",RES_hhdet_in_tes!W78/RES_hhdet_in_fec!W78)</f>
        <v>0.60265775623505502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0.74026109630378234</v>
      </c>
      <c r="D79" s="45">
        <f>IF(RES_hhdet_in_tes!D79=0,"",RES_hhdet_in_tes!D79/RES_hhdet_in_fec!D79)</f>
        <v>0.74179368155776126</v>
      </c>
      <c r="E79" s="45">
        <f>IF(RES_hhdet_in_tes!E79=0,"",RES_hhdet_in_tes!E79/RES_hhdet_in_fec!E79)</f>
        <v>0.74338293809972633</v>
      </c>
      <c r="F79" s="45">
        <f>IF(RES_hhdet_in_tes!F79=0,"",RES_hhdet_in_tes!F79/RES_hhdet_in_fec!F79)</f>
        <v>0.74497992254459866</v>
      </c>
      <c r="G79" s="45">
        <f>IF(RES_hhdet_in_tes!G79=0,"",RES_hhdet_in_tes!G79/RES_hhdet_in_fec!G79)</f>
        <v>0.7466290979123551</v>
      </c>
      <c r="H79" s="45">
        <f>IF(RES_hhdet_in_tes!H79=0,"",RES_hhdet_in_tes!H79/RES_hhdet_in_fec!H79)</f>
        <v>0.74832502249539679</v>
      </c>
      <c r="I79" s="45">
        <f>IF(RES_hhdet_in_tes!I79=0,"",RES_hhdet_in_tes!I79/RES_hhdet_in_fec!I79)</f>
        <v>0.75007865198314516</v>
      </c>
      <c r="J79" s="45">
        <f>IF(RES_hhdet_in_tes!J79=0,"",RES_hhdet_in_tes!J79/RES_hhdet_in_fec!J79)</f>
        <v>0.75193486796815034</v>
      </c>
      <c r="K79" s="45">
        <f>IF(RES_hhdet_in_tes!K79=0,"",RES_hhdet_in_tes!K79/RES_hhdet_in_fec!K79)</f>
        <v>0.75393183160934185</v>
      </c>
      <c r="L79" s="45">
        <f>IF(RES_hhdet_in_tes!L79=0,"",RES_hhdet_in_tes!L79/RES_hhdet_in_fec!L79)</f>
        <v>0.7560797525812617</v>
      </c>
      <c r="M79" s="45">
        <f>IF(RES_hhdet_in_tes!M79=0,"",RES_hhdet_in_tes!M79/RES_hhdet_in_fec!M79)</f>
        <v>0.75900206837697182</v>
      </c>
      <c r="N79" s="45">
        <f>IF(RES_hhdet_in_tes!N79=0,"",RES_hhdet_in_tes!N79/RES_hhdet_in_fec!N79)</f>
        <v>0.7628755570014023</v>
      </c>
      <c r="O79" s="45">
        <f>IF(RES_hhdet_in_tes!O79=0,"",RES_hhdet_in_tes!O79/RES_hhdet_in_fec!O79)</f>
        <v>0.76813005049196648</v>
      </c>
      <c r="P79" s="45">
        <f>IF(RES_hhdet_in_tes!P79=0,"",RES_hhdet_in_tes!P79/RES_hhdet_in_fec!P79)</f>
        <v>0.77499130051418863</v>
      </c>
      <c r="Q79" s="45">
        <f>IF(RES_hhdet_in_tes!Q79=0,"",RES_hhdet_in_tes!Q79/RES_hhdet_in_fec!Q79)</f>
        <v>0.78383453764851374</v>
      </c>
      <c r="R79" s="45">
        <f>IF(RES_hhdet_in_tes!R79=0,"",RES_hhdet_in_tes!R79/RES_hhdet_in_fec!R79)</f>
        <v>0.79586439818850774</v>
      </c>
      <c r="S79" s="45">
        <f>IF(RES_hhdet_in_tes!S79=0,"",RES_hhdet_in_tes!S79/RES_hhdet_in_fec!S79)</f>
        <v>0.81087878931545188</v>
      </c>
      <c r="T79" s="45">
        <f>IF(RES_hhdet_in_tes!T79=0,"",RES_hhdet_in_tes!T79/RES_hhdet_in_fec!T79)</f>
        <v>0.82702169485362642</v>
      </c>
      <c r="U79" s="45">
        <f>IF(RES_hhdet_in_tes!U79=0,"",RES_hhdet_in_tes!U79/RES_hhdet_in_fec!U79)</f>
        <v>0.84243709862735705</v>
      </c>
      <c r="V79" s="45">
        <f>IF(RES_hhdet_in_tes!V79=0,"",RES_hhdet_in_tes!V79/RES_hhdet_in_fec!V79)</f>
        <v>0.85526898446094934</v>
      </c>
      <c r="W79" s="45">
        <f>IF(RES_hhdet_in_tes!W79=0,"",RES_hhdet_in_tes!W79/RES_hhdet_in_fec!W79)</f>
        <v>0.86486539373159466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0.54082423311673677</v>
      </c>
      <c r="D81" s="119">
        <f>IF(RES_hhdet_in_tes!D81=0,"",RES_hhdet_in_tes!D81/RES_hhdet_in_fec!D81)</f>
        <v>0.54339185061614015</v>
      </c>
      <c r="E81" s="119">
        <f>IF(RES_hhdet_in_tes!E81=0,"",RES_hhdet_in_tes!E81/RES_hhdet_in_fec!E81)</f>
        <v>0.55350682877830204</v>
      </c>
      <c r="F81" s="119">
        <f>IF(RES_hhdet_in_tes!F81=0,"",RES_hhdet_in_tes!F81/RES_hhdet_in_fec!F81)</f>
        <v>0.56028559854157411</v>
      </c>
      <c r="G81" s="119">
        <f>IF(RES_hhdet_in_tes!G81=0,"",RES_hhdet_in_tes!G81/RES_hhdet_in_fec!G81)</f>
        <v>0.57004135995273564</v>
      </c>
      <c r="H81" s="119">
        <f>IF(RES_hhdet_in_tes!H81=0,"",RES_hhdet_in_tes!H81/RES_hhdet_in_fec!H81)</f>
        <v>0.57818930336114616</v>
      </c>
      <c r="I81" s="119">
        <f>IF(RES_hhdet_in_tes!I81=0,"",RES_hhdet_in_tes!I81/RES_hhdet_in_fec!I81)</f>
        <v>0.59088504015738197</v>
      </c>
      <c r="J81" s="119">
        <f>IF(RES_hhdet_in_tes!J81=0,"",RES_hhdet_in_tes!J81/RES_hhdet_in_fec!J81)</f>
        <v>0.59941157272245105</v>
      </c>
      <c r="K81" s="119">
        <f>IF(RES_hhdet_in_tes!K81=0,"",RES_hhdet_in_tes!K81/RES_hhdet_in_fec!K81)</f>
        <v>0.61046323695341576</v>
      </c>
      <c r="L81" s="119">
        <f>IF(RES_hhdet_in_tes!L81=0,"",RES_hhdet_in_tes!L81/RES_hhdet_in_fec!L81)</f>
        <v>0.63141621685295302</v>
      </c>
      <c r="M81" s="119">
        <f>IF(RES_hhdet_in_tes!M81=0,"",RES_hhdet_in_tes!M81/RES_hhdet_in_fec!M81)</f>
        <v>0.62283646441905094</v>
      </c>
      <c r="N81" s="119">
        <f>IF(RES_hhdet_in_tes!N81=0,"",RES_hhdet_in_tes!N81/RES_hhdet_in_fec!N81)</f>
        <v>0.64813661942768896</v>
      </c>
      <c r="O81" s="119">
        <f>IF(RES_hhdet_in_tes!O81=0,"",RES_hhdet_in_tes!O81/RES_hhdet_in_fec!O81)</f>
        <v>0.63872769833214527</v>
      </c>
      <c r="P81" s="119">
        <f>IF(RES_hhdet_in_tes!P81=0,"",RES_hhdet_in_tes!P81/RES_hhdet_in_fec!P81)</f>
        <v>0.65270781883275686</v>
      </c>
      <c r="Q81" s="119">
        <f>IF(RES_hhdet_in_tes!Q81=0,"",RES_hhdet_in_tes!Q81/RES_hhdet_in_fec!Q81)</f>
        <v>0.6558249419409572</v>
      </c>
      <c r="R81" s="119">
        <f>IF(RES_hhdet_in_tes!R81=0,"",RES_hhdet_in_tes!R81/RES_hhdet_in_fec!R81)</f>
        <v>0.69060782304711066</v>
      </c>
      <c r="S81" s="119">
        <f>IF(RES_hhdet_in_tes!S81=0,"",RES_hhdet_in_tes!S81/RES_hhdet_in_fec!S81)</f>
        <v>0.70198475067738608</v>
      </c>
      <c r="T81" s="119">
        <f>IF(RES_hhdet_in_tes!T81=0,"",RES_hhdet_in_tes!T81/RES_hhdet_in_fec!T81)</f>
        <v>0.70680300352915904</v>
      </c>
      <c r="U81" s="119">
        <f>IF(RES_hhdet_in_tes!U81=0,"",RES_hhdet_in_tes!U81/RES_hhdet_in_fec!U81)</f>
        <v>0.72042261619666881</v>
      </c>
      <c r="V81" s="119">
        <f>IF(RES_hhdet_in_tes!V81=0,"",RES_hhdet_in_tes!V81/RES_hhdet_in_fec!V81)</f>
        <v>0.72153467854170095</v>
      </c>
      <c r="W81" s="119">
        <f>IF(RES_hhdet_in_tes!W81=0,"",RES_hhdet_in_tes!W81/RES_hhdet_in_fec!W81)</f>
        <v>0.72982121475741912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0.50169710064132123</v>
      </c>
      <c r="D82" s="124">
        <f>IF(RES_hhdet_in_tes!D82=0,"",RES_hhdet_in_tes!D82/RES_hhdet_in_fec!D82)</f>
        <v>0.51135674800753916</v>
      </c>
      <c r="E82" s="124">
        <f>IF(RES_hhdet_in_tes!E82=0,"",RES_hhdet_in_tes!E82/RES_hhdet_in_fec!E82)</f>
        <v>0.52108973203788223</v>
      </c>
      <c r="F82" s="124">
        <f>IF(RES_hhdet_in_tes!F82=0,"",RES_hhdet_in_tes!F82/RES_hhdet_in_fec!F82)</f>
        <v>0.53090515427196516</v>
      </c>
      <c r="G82" s="124">
        <f>IF(RES_hhdet_in_tes!G82=0,"",RES_hhdet_in_tes!G82/RES_hhdet_in_fec!G82)</f>
        <v>0.54078144536066408</v>
      </c>
      <c r="H82" s="124">
        <f>IF(RES_hhdet_in_tes!H82=0,"",RES_hhdet_in_tes!H82/RES_hhdet_in_fec!H82)</f>
        <v>0.55073740558654971</v>
      </c>
      <c r="I82" s="124">
        <f>IF(RES_hhdet_in_tes!I82=0,"",RES_hhdet_in_tes!I82/RES_hhdet_in_fec!I82)</f>
        <v>0.56071824560118466</v>
      </c>
      <c r="J82" s="124">
        <f>IF(RES_hhdet_in_tes!J82=0,"",RES_hhdet_in_tes!J82/RES_hhdet_in_fec!J82)</f>
        <v>0.57074532014043011</v>
      </c>
      <c r="K82" s="124">
        <f>IF(RES_hhdet_in_tes!K82=0,"",RES_hhdet_in_tes!K82/RES_hhdet_in_fec!K82)</f>
        <v>0.58073051438470435</v>
      </c>
      <c r="L82" s="124">
        <f>IF(RES_hhdet_in_tes!L82=0,"",RES_hhdet_in_tes!L82/RES_hhdet_in_fec!L82)</f>
        <v>0.59067132332663019</v>
      </c>
      <c r="M82" s="124">
        <f>IF(RES_hhdet_in_tes!M82=0,"",RES_hhdet_in_tes!M82/RES_hhdet_in_fec!M82)</f>
        <v>0.59982086175213356</v>
      </c>
      <c r="N82" s="124">
        <f>IF(RES_hhdet_in_tes!N82=0,"",RES_hhdet_in_tes!N82/RES_hhdet_in_fec!N82)</f>
        <v>0.60774711613990462</v>
      </c>
      <c r="O82" s="124">
        <f>IF(RES_hhdet_in_tes!O82=0,"",RES_hhdet_in_tes!O82/RES_hhdet_in_fec!O82)</f>
        <v>0.6143484299275509</v>
      </c>
      <c r="P82" s="124">
        <f>IF(RES_hhdet_in_tes!P82=0,"",RES_hhdet_in_tes!P82/RES_hhdet_in_fec!P82)</f>
        <v>0.62010118724856012</v>
      </c>
      <c r="Q82" s="124">
        <f>IF(RES_hhdet_in_tes!Q82=0,"",RES_hhdet_in_tes!Q82/RES_hhdet_in_fec!Q82)</f>
        <v>0.62697464540367898</v>
      </c>
      <c r="R82" s="124">
        <f>IF(RES_hhdet_in_tes!R82=0,"",RES_hhdet_in_tes!R82/RES_hhdet_in_fec!R82)</f>
        <v>0.63710274377096399</v>
      </c>
      <c r="S82" s="124">
        <f>IF(RES_hhdet_in_tes!S82=0,"",RES_hhdet_in_tes!S82/RES_hhdet_in_fec!S82)</f>
        <v>0.64846883314021209</v>
      </c>
      <c r="T82" s="124">
        <f>IF(RES_hhdet_in_tes!T82=0,"",RES_hhdet_in_tes!T82/RES_hhdet_in_fec!T82)</f>
        <v>0.65987594761399238</v>
      </c>
      <c r="U82" s="124">
        <f>IF(RES_hhdet_in_tes!U82=0,"",RES_hhdet_in_tes!U82/RES_hhdet_in_fec!U82)</f>
        <v>0.67038318583393286</v>
      </c>
      <c r="V82" s="124">
        <f>IF(RES_hhdet_in_tes!V82=0,"",RES_hhdet_in_tes!V82/RES_hhdet_in_fec!V82)</f>
        <v>0.67920264689075316</v>
      </c>
      <c r="W82" s="124">
        <f>IF(RES_hhdet_in_tes!W82=0,"",RES_hhdet_in_tes!W82/RES_hhdet_in_fec!W82)</f>
        <v>0.68629542081778494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0.49944371159322032</v>
      </c>
      <c r="D83" s="111">
        <f>IF(RES_hhdet_in_tes!D83=0,"",RES_hhdet_in_tes!D83/RES_hhdet_in_fec!D83)</f>
        <v>0.50911718298396325</v>
      </c>
      <c r="E83" s="111">
        <f>IF(RES_hhdet_in_tes!E83=0,"",RES_hhdet_in_tes!E83/RES_hhdet_in_fec!E83)</f>
        <v>0.51888261500063615</v>
      </c>
      <c r="F83" s="111">
        <f>IF(RES_hhdet_in_tes!F83=0,"",RES_hhdet_in_tes!F83/RES_hhdet_in_fec!F83)</f>
        <v>0.52873062014371885</v>
      </c>
      <c r="G83" s="111">
        <f>IF(RES_hhdet_in_tes!G83=0,"",RES_hhdet_in_tes!G83/RES_hhdet_in_fec!G83)</f>
        <v>0.53865186669587317</v>
      </c>
      <c r="H83" s="111">
        <f>IF(RES_hhdet_in_tes!H83=0,"",RES_hhdet_in_tes!H83/RES_hhdet_in_fec!H83)</f>
        <v>0.54863523664138458</v>
      </c>
      <c r="I83" s="111">
        <f>IF(RES_hhdet_in_tes!I83=0,"",RES_hhdet_in_tes!I83/RES_hhdet_in_fec!I83)</f>
        <v>0.55866611057818449</v>
      </c>
      <c r="J83" s="111">
        <f>IF(RES_hhdet_in_tes!J83=0,"",RES_hhdet_in_tes!J83/RES_hhdet_in_fec!J83)</f>
        <v>0.56871296682778871</v>
      </c>
      <c r="K83" s="111">
        <f>IF(RES_hhdet_in_tes!K83=0,"",RES_hhdet_in_tes!K83/RES_hhdet_in_fec!K83)</f>
        <v>0.57873410754308441</v>
      </c>
      <c r="L83" s="111">
        <f>IF(RES_hhdet_in_tes!L83=0,"",RES_hhdet_in_tes!L83/RES_hhdet_in_fec!L83)</f>
        <v>0.58869252342235334</v>
      </c>
      <c r="M83" s="111">
        <f>IF(RES_hhdet_in_tes!M83=0,"",RES_hhdet_in_tes!M83/RES_hhdet_in_fec!M83)</f>
        <v>0.59786382985362341</v>
      </c>
      <c r="N83" s="111">
        <f>IF(RES_hhdet_in_tes!N83=0,"",RES_hhdet_in_tes!N83/RES_hhdet_in_fec!N83)</f>
        <v>0.60585916055576539</v>
      </c>
      <c r="O83" s="111">
        <f>IF(RES_hhdet_in_tes!O83=0,"",RES_hhdet_in_tes!O83/RES_hhdet_in_fec!O83)</f>
        <v>0.61246814591471643</v>
      </c>
      <c r="P83" s="111">
        <f>IF(RES_hhdet_in_tes!P83=0,"",RES_hhdet_in_tes!P83/RES_hhdet_in_fec!P83)</f>
        <v>0.61825701120290277</v>
      </c>
      <c r="Q83" s="111">
        <f>IF(RES_hhdet_in_tes!Q83=0,"",RES_hhdet_in_tes!Q83/RES_hhdet_in_fec!Q83)</f>
        <v>0.62514878246766681</v>
      </c>
      <c r="R83" s="111">
        <f>IF(RES_hhdet_in_tes!R83=0,"",RES_hhdet_in_tes!R83/RES_hhdet_in_fec!R83)</f>
        <v>0.63531048157376924</v>
      </c>
      <c r="S83" s="111">
        <f>IF(RES_hhdet_in_tes!S83=0,"",RES_hhdet_in_tes!S83/RES_hhdet_in_fec!S83)</f>
        <v>0.64669942106305645</v>
      </c>
      <c r="T83" s="111">
        <f>IF(RES_hhdet_in_tes!T83=0,"",RES_hhdet_in_tes!T83/RES_hhdet_in_fec!T83)</f>
        <v>0.65814360327394217</v>
      </c>
      <c r="U83" s="111">
        <f>IF(RES_hhdet_in_tes!U83=0,"",RES_hhdet_in_tes!U83/RES_hhdet_in_fec!U83)</f>
        <v>0.66868523349446729</v>
      </c>
      <c r="V83" s="111">
        <f>IF(RES_hhdet_in_tes!V83=0,"",RES_hhdet_in_tes!V83/RES_hhdet_in_fec!V83)</f>
        <v>0.67752150803451849</v>
      </c>
      <c r="W83" s="111">
        <f>IF(RES_hhdet_in_tes!W83=0,"",RES_hhdet_in_tes!W83/RES_hhdet_in_fec!W83)</f>
        <v>0.68462906745826702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2.0851312292954223</v>
      </c>
      <c r="D85" s="124">
        <f>IF(RES_hhdet_in_tes!D85=0,"",RES_hhdet_in_tes!D85/RES_hhdet_in_fec!D85)</f>
        <v>2.1487539706155734</v>
      </c>
      <c r="E85" s="124">
        <f>IF(RES_hhdet_in_tes!E85=0,"",RES_hhdet_in_tes!E85/RES_hhdet_in_fec!E85)</f>
        <v>2.2130484804725716</v>
      </c>
      <c r="F85" s="124">
        <f>IF(RES_hhdet_in_tes!F85=0,"",RES_hhdet_in_tes!F85/RES_hhdet_in_fec!F85)</f>
        <v>2.2774120407864356</v>
      </c>
      <c r="G85" s="124">
        <f>IF(RES_hhdet_in_tes!G85=0,"",RES_hhdet_in_tes!G85/RES_hhdet_in_fec!G85)</f>
        <v>2.342387214204146</v>
      </c>
      <c r="H85" s="124">
        <f>IF(RES_hhdet_in_tes!H85=0,"",RES_hhdet_in_tes!H85/RES_hhdet_in_fec!H85)</f>
        <v>2.4079040719773359</v>
      </c>
      <c r="I85" s="124">
        <f>IF(RES_hhdet_in_tes!I85=0,"",RES_hhdet_in_tes!I85/RES_hhdet_in_fec!I85)</f>
        <v>2.4740926366173466</v>
      </c>
      <c r="J85" s="124">
        <f>IF(RES_hhdet_in_tes!J85=0,"",RES_hhdet_in_tes!J85/RES_hhdet_in_fec!J85)</f>
        <v>2.5414937429568494</v>
      </c>
      <c r="K85" s="124">
        <f>IF(RES_hhdet_in_tes!K85=0,"",RES_hhdet_in_tes!K85/RES_hhdet_in_fec!K85)</f>
        <v>2.6105621364728093</v>
      </c>
      <c r="L85" s="124">
        <f>IF(RES_hhdet_in_tes!L85=0,"",RES_hhdet_in_tes!L85/RES_hhdet_in_fec!L85)</f>
        <v>2.681410250321588</v>
      </c>
      <c r="M85" s="124">
        <f>IF(RES_hhdet_in_tes!M85=0,"",RES_hhdet_in_tes!M85/RES_hhdet_in_fec!M85)</f>
        <v>2.7660316463800845</v>
      </c>
      <c r="N85" s="124">
        <f>IF(RES_hhdet_in_tes!N85=0,"",RES_hhdet_in_tes!N85/RES_hhdet_in_fec!N85)</f>
        <v>2.868351338219076</v>
      </c>
      <c r="O85" s="124">
        <f>IF(RES_hhdet_in_tes!O85=0,"",RES_hhdet_in_tes!O85/RES_hhdet_in_fec!O85)</f>
        <v>2.9905392610001384</v>
      </c>
      <c r="P85" s="124">
        <f>IF(RES_hhdet_in_tes!P85=0,"",RES_hhdet_in_tes!P85/RES_hhdet_in_fec!P85)</f>
        <v>3.1230494321724915</v>
      </c>
      <c r="Q85" s="124">
        <f>IF(RES_hhdet_in_tes!Q85=0,"",RES_hhdet_in_tes!Q85/RES_hhdet_in_fec!Q85)</f>
        <v>3.2369264982777204</v>
      </c>
      <c r="R85" s="124">
        <f>IF(RES_hhdet_in_tes!R85=0,"",RES_hhdet_in_tes!R85/RES_hhdet_in_fec!R85)</f>
        <v>3.308368211367211</v>
      </c>
      <c r="S85" s="124">
        <f>IF(RES_hhdet_in_tes!S85=0,"",RES_hhdet_in_tes!S85/RES_hhdet_in_fec!S85)</f>
        <v>3.3652323072409893</v>
      </c>
      <c r="T85" s="124">
        <f>IF(RES_hhdet_in_tes!T85=0,"",RES_hhdet_in_tes!T85/RES_hhdet_in_fec!T85)</f>
        <v>3.4127444239975513</v>
      </c>
      <c r="U85" s="124">
        <f>IF(RES_hhdet_in_tes!U85=0,"",RES_hhdet_in_tes!U85/RES_hhdet_in_fec!U85)</f>
        <v>3.4559981109126707</v>
      </c>
      <c r="V85" s="124">
        <f>IF(RES_hhdet_in_tes!V85=0,"",RES_hhdet_in_tes!V85/RES_hhdet_in_fec!V85)</f>
        <v>3.5000999763541829</v>
      </c>
      <c r="W85" s="124">
        <f>IF(RES_hhdet_in_tes!W85=0,"",RES_hhdet_in_tes!W85/RES_hhdet_in_fec!W85)</f>
        <v>3.5432763186611465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2.0851312292954223</v>
      </c>
      <c r="D86" s="111">
        <f>IF(RES_hhdet_in_tes!D86=0,"",RES_hhdet_in_tes!D86/RES_hhdet_in_fec!D86)</f>
        <v>2.1487539706155734</v>
      </c>
      <c r="E86" s="111">
        <f>IF(RES_hhdet_in_tes!E86=0,"",RES_hhdet_in_tes!E86/RES_hhdet_in_fec!E86)</f>
        <v>2.2130484804725716</v>
      </c>
      <c r="F86" s="111">
        <f>IF(RES_hhdet_in_tes!F86=0,"",RES_hhdet_in_tes!F86/RES_hhdet_in_fec!F86)</f>
        <v>2.2774120407864356</v>
      </c>
      <c r="G86" s="111">
        <f>IF(RES_hhdet_in_tes!G86=0,"",RES_hhdet_in_tes!G86/RES_hhdet_in_fec!G86)</f>
        <v>2.342387214204146</v>
      </c>
      <c r="H86" s="111">
        <f>IF(RES_hhdet_in_tes!H86=0,"",RES_hhdet_in_tes!H86/RES_hhdet_in_fec!H86)</f>
        <v>2.4079040719773359</v>
      </c>
      <c r="I86" s="111">
        <f>IF(RES_hhdet_in_tes!I86=0,"",RES_hhdet_in_tes!I86/RES_hhdet_in_fec!I86)</f>
        <v>2.4740926366173466</v>
      </c>
      <c r="J86" s="111">
        <f>IF(RES_hhdet_in_tes!J86=0,"",RES_hhdet_in_tes!J86/RES_hhdet_in_fec!J86)</f>
        <v>2.5414937429568494</v>
      </c>
      <c r="K86" s="111">
        <f>IF(RES_hhdet_in_tes!K86=0,"",RES_hhdet_in_tes!K86/RES_hhdet_in_fec!K86)</f>
        <v>2.6105621364728093</v>
      </c>
      <c r="L86" s="111">
        <f>IF(RES_hhdet_in_tes!L86=0,"",RES_hhdet_in_tes!L86/RES_hhdet_in_fec!L86)</f>
        <v>2.681410250321588</v>
      </c>
      <c r="M86" s="111">
        <f>IF(RES_hhdet_in_tes!M86=0,"",RES_hhdet_in_tes!M86/RES_hhdet_in_fec!M86)</f>
        <v>2.7660316463800845</v>
      </c>
      <c r="N86" s="111">
        <f>IF(RES_hhdet_in_tes!N86=0,"",RES_hhdet_in_tes!N86/RES_hhdet_in_fec!N86)</f>
        <v>2.868351338219076</v>
      </c>
      <c r="O86" s="111">
        <f>IF(RES_hhdet_in_tes!O86=0,"",RES_hhdet_in_tes!O86/RES_hhdet_in_fec!O86)</f>
        <v>2.9905392610001384</v>
      </c>
      <c r="P86" s="111">
        <f>IF(RES_hhdet_in_tes!P86=0,"",RES_hhdet_in_tes!P86/RES_hhdet_in_fec!P86)</f>
        <v>3.1230494321724915</v>
      </c>
      <c r="Q86" s="111">
        <f>IF(RES_hhdet_in_tes!Q86=0,"",RES_hhdet_in_tes!Q86/RES_hhdet_in_fec!Q86)</f>
        <v>3.2369264982777204</v>
      </c>
      <c r="R86" s="111">
        <f>IF(RES_hhdet_in_tes!R86=0,"",RES_hhdet_in_tes!R86/RES_hhdet_in_fec!R86)</f>
        <v>3.308368211367211</v>
      </c>
      <c r="S86" s="111">
        <f>IF(RES_hhdet_in_tes!S86=0,"",RES_hhdet_in_tes!S86/RES_hhdet_in_fec!S86)</f>
        <v>3.3652323072409893</v>
      </c>
      <c r="T86" s="111">
        <f>IF(RES_hhdet_in_tes!T86=0,"",RES_hhdet_in_tes!T86/RES_hhdet_in_fec!T86)</f>
        <v>3.4127444239975513</v>
      </c>
      <c r="U86" s="111">
        <f>IF(RES_hhdet_in_tes!U86=0,"",RES_hhdet_in_tes!U86/RES_hhdet_in_fec!U86)</f>
        <v>3.4559981109126707</v>
      </c>
      <c r="V86" s="111">
        <f>IF(RES_hhdet_in_tes!V86=0,"",RES_hhdet_in_tes!V86/RES_hhdet_in_fec!V86)</f>
        <v>3.5000999763541829</v>
      </c>
      <c r="W86" s="111">
        <f>IF(RES_hhdet_in_tes!W86=0,"",RES_hhdet_in_tes!W86/RES_hhdet_in_fec!W86)</f>
        <v>3.5432763186611465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0.57311498951129058</v>
      </c>
      <c r="D87" s="124">
        <f>IF(RES_hhdet_in_tes!D87=0,"",RES_hhdet_in_tes!D87/RES_hhdet_in_fec!D87)</f>
        <v>0.57489202873832068</v>
      </c>
      <c r="E87" s="124">
        <f>IF(RES_hhdet_in_tes!E87=0,"",RES_hhdet_in_tes!E87/RES_hhdet_in_fec!E87)</f>
        <v>0.57648178992827537</v>
      </c>
      <c r="F87" s="124">
        <f>IF(RES_hhdet_in_tes!F87=0,"",RES_hhdet_in_tes!F87/RES_hhdet_in_fec!F87)</f>
        <v>0.57813425846113065</v>
      </c>
      <c r="G87" s="124">
        <f>IF(RES_hhdet_in_tes!G87=0,"",RES_hhdet_in_tes!G87/RES_hhdet_in_fec!G87)</f>
        <v>0.58018240491809592</v>
      </c>
      <c r="H87" s="124">
        <f>IF(RES_hhdet_in_tes!H87=0,"",RES_hhdet_in_tes!H87/RES_hhdet_in_fec!H87)</f>
        <v>0.58227164560240774</v>
      </c>
      <c r="I87" s="124">
        <f>IF(RES_hhdet_in_tes!I87=0,"",RES_hhdet_in_tes!I87/RES_hhdet_in_fec!I87)</f>
        <v>0.58462213436713517</v>
      </c>
      <c r="J87" s="124">
        <f>IF(RES_hhdet_in_tes!J87=0,"",RES_hhdet_in_tes!J87/RES_hhdet_in_fec!J87)</f>
        <v>0.58842328893204521</v>
      </c>
      <c r="K87" s="124">
        <f>IF(RES_hhdet_in_tes!K87=0,"",RES_hhdet_in_tes!K87/RES_hhdet_in_fec!K87)</f>
        <v>0.59085135199756778</v>
      </c>
      <c r="L87" s="124">
        <f>IF(RES_hhdet_in_tes!L87=0,"",RES_hhdet_in_tes!L87/RES_hhdet_in_fec!L87)</f>
        <v>0.6598787362073727</v>
      </c>
      <c r="M87" s="124">
        <f>IF(RES_hhdet_in_tes!M87=0,"",RES_hhdet_in_tes!M87/RES_hhdet_in_fec!M87)</f>
        <v>0.61041457814360367</v>
      </c>
      <c r="N87" s="124">
        <f>IF(RES_hhdet_in_tes!N87=0,"",RES_hhdet_in_tes!N87/RES_hhdet_in_fec!N87)</f>
        <v>0.61403439174238839</v>
      </c>
      <c r="O87" s="124">
        <f>IF(RES_hhdet_in_tes!O87=0,"",RES_hhdet_in_tes!O87/RES_hhdet_in_fec!O87)</f>
        <v>0.63422237671922999</v>
      </c>
      <c r="P87" s="124">
        <f>IF(RES_hhdet_in_tes!P87=0,"",RES_hhdet_in_tes!P87/RES_hhdet_in_fec!P87)</f>
        <v>0.64681224933325276</v>
      </c>
      <c r="Q87" s="124">
        <f>IF(RES_hhdet_in_tes!Q87=0,"",RES_hhdet_in_tes!Q87/RES_hhdet_in_fec!Q87)</f>
        <v>0.6572180563159179</v>
      </c>
      <c r="R87" s="124">
        <f>IF(RES_hhdet_in_tes!R87=0,"",RES_hhdet_in_tes!R87/RES_hhdet_in_fec!R87)</f>
        <v>0.67698931428452913</v>
      </c>
      <c r="S87" s="124">
        <f>IF(RES_hhdet_in_tes!S87=0,"",RES_hhdet_in_tes!S87/RES_hhdet_in_fec!S87)</f>
        <v>0.69282341747139176</v>
      </c>
      <c r="T87" s="124">
        <f>IF(RES_hhdet_in_tes!T87=0,"",RES_hhdet_in_tes!T87/RES_hhdet_in_fec!T87)</f>
        <v>0.70751503413328487</v>
      </c>
      <c r="U87" s="124">
        <f>IF(RES_hhdet_in_tes!U87=0,"",RES_hhdet_in_tes!U87/RES_hhdet_in_fec!U87)</f>
        <v>0.70825249096087473</v>
      </c>
      <c r="V87" s="124">
        <f>IF(RES_hhdet_in_tes!V87=0,"",RES_hhdet_in_tes!V87/RES_hhdet_in_fec!V87)</f>
        <v>0.71290600725769315</v>
      </c>
      <c r="W87" s="124">
        <f>IF(RES_hhdet_in_tes!W87=0,"",RES_hhdet_in_tes!W87/RES_hhdet_in_fec!W87)</f>
        <v>0.72280762829338419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0.52665714855722756</v>
      </c>
      <c r="D88" s="111">
        <f>IF(RES_hhdet_in_tes!D88=0,"",RES_hhdet_in_tes!D88/RES_hhdet_in_fec!D88)</f>
        <v>0.53895835201968167</v>
      </c>
      <c r="E88" s="111">
        <f>IF(RES_hhdet_in_tes!E88=0,"",RES_hhdet_in_tes!E88/RES_hhdet_in_fec!E88)</f>
        <v>0.55137649658056931</v>
      </c>
      <c r="F88" s="111">
        <f>IF(RES_hhdet_in_tes!F88=0,"",RES_hhdet_in_tes!F88/RES_hhdet_in_fec!F88)</f>
        <v>0.56389964469059339</v>
      </c>
      <c r="G88" s="111">
        <f>IF(RES_hhdet_in_tes!G88=0,"",RES_hhdet_in_tes!G88/RES_hhdet_in_fec!G88)</f>
        <v>0.57651592973548538</v>
      </c>
      <c r="H88" s="111">
        <f>IF(RES_hhdet_in_tes!H88=0,"",RES_hhdet_in_tes!H88/RES_hhdet_in_fec!H88)</f>
        <v>0.58921121356691386</v>
      </c>
      <c r="I88" s="111">
        <f>IF(RES_hhdet_in_tes!I88=0,"",RES_hhdet_in_tes!I88/RES_hhdet_in_fec!I88)</f>
        <v>0.60196690552263554</v>
      </c>
      <c r="J88" s="111">
        <f>IF(RES_hhdet_in_tes!J88=0,"",RES_hhdet_in_tes!J88/RES_hhdet_in_fec!J88)</f>
        <v>0.61474292127667796</v>
      </c>
      <c r="K88" s="111">
        <f>IF(RES_hhdet_in_tes!K88=0,"",RES_hhdet_in_tes!K88/RES_hhdet_in_fec!K88)</f>
        <v>0.62748623604811549</v>
      </c>
      <c r="L88" s="111">
        <f>IF(RES_hhdet_in_tes!L88=0,"",RES_hhdet_in_tes!L88/RES_hhdet_in_fec!L88)</f>
        <v>0.64014978721257632</v>
      </c>
      <c r="M88" s="111">
        <f>IF(RES_hhdet_in_tes!M88=0,"",RES_hhdet_in_tes!M88/RES_hhdet_in_fec!M88)</f>
        <v>0.65181241605288354</v>
      </c>
      <c r="N88" s="111">
        <f>IF(RES_hhdet_in_tes!N88=0,"",RES_hhdet_in_tes!N88/RES_hhdet_in_fec!N88)</f>
        <v>0.66197962343313932</v>
      </c>
      <c r="O88" s="111">
        <f>IF(RES_hhdet_in_tes!O88=0,"",RES_hhdet_in_tes!O88/RES_hhdet_in_fec!O88)</f>
        <v>0.67038389427831235</v>
      </c>
      <c r="P88" s="111">
        <f>IF(RES_hhdet_in_tes!P88=0,"",RES_hhdet_in_tes!P88/RES_hhdet_in_fec!P88)</f>
        <v>0.67774526506758914</v>
      </c>
      <c r="Q88" s="111">
        <f>IF(RES_hhdet_in_tes!Q88=0,"",RES_hhdet_in_tes!Q88/RES_hhdet_in_fec!Q88)</f>
        <v>0.68650913866788565</v>
      </c>
      <c r="R88" s="111">
        <f>IF(RES_hhdet_in_tes!R88=0,"",RES_hhdet_in_tes!R88/RES_hhdet_in_fec!R88)</f>
        <v>0.69943119355172212</v>
      </c>
      <c r="S88" s="111">
        <f>IF(RES_hhdet_in_tes!S88=0,"",RES_hhdet_in_tes!S88/RES_hhdet_in_fec!S88)</f>
        <v>0.71391386024088688</v>
      </c>
      <c r="T88" s="111">
        <f>IF(RES_hhdet_in_tes!T88=0,"",RES_hhdet_in_tes!T88/RES_hhdet_in_fec!T88)</f>
        <v>0.72846677595759846</v>
      </c>
      <c r="U88" s="111">
        <f>IF(RES_hhdet_in_tes!U88=0,"",RES_hhdet_in_tes!U88/RES_hhdet_in_fec!U88)</f>
        <v>0.74187196763395225</v>
      </c>
      <c r="V88" s="111">
        <f>IF(RES_hhdet_in_tes!V88=0,"",RES_hhdet_in_tes!V88/RES_hhdet_in_fec!V88)</f>
        <v>0.75310855547058864</v>
      </c>
      <c r="W88" s="111">
        <f>IF(RES_hhdet_in_tes!W88=0,"",RES_hhdet_in_tes!W88/RES_hhdet_in_fec!W88)</f>
        <v>0.76214683460135457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>
        <f>IF(RES_hhdet_in_tes!L89=0,"",RES_hhdet_in_tes!L89/RES_hhdet_in_fec!L89)</f>
        <v>0.8371122538171728</v>
      </c>
      <c r="M89" s="111">
        <f>IF(RES_hhdet_in_tes!M89=0,"",RES_hhdet_in_tes!M89/RES_hhdet_in_fec!M89)</f>
        <v>0.84795797661193473</v>
      </c>
      <c r="N89" s="111">
        <f>IF(RES_hhdet_in_tes!N89=0,"",RES_hhdet_in_tes!N89/RES_hhdet_in_fec!N89)</f>
        <v>0.86170758943972281</v>
      </c>
      <c r="O89" s="111">
        <f>IF(RES_hhdet_in_tes!O89=0,"",RES_hhdet_in_tes!O89/RES_hhdet_in_fec!O89)</f>
        <v>0.86145464083751144</v>
      </c>
      <c r="P89" s="111">
        <f>IF(RES_hhdet_in_tes!P89=0,"",RES_hhdet_in_tes!P89/RES_hhdet_in_fec!P89)</f>
        <v>0.86226287406348123</v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>
        <f>IF(RES_hhdet_in_tes!V89=0,"",RES_hhdet_in_tes!V89/RES_hhdet_in_fec!V89)</f>
        <v>0.9037371270963962</v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>
        <f>IF(RES_hhdet_in_tes!L90=0,"",RES_hhdet_in_tes!L90/RES_hhdet_in_fec!L90)</f>
        <v>0.64014978721257632</v>
      </c>
      <c r="M90" s="112">
        <f>IF(RES_hhdet_in_tes!M90=0,"",RES_hhdet_in_tes!M90/RES_hhdet_in_fec!M90)</f>
        <v>0.65181241605288354</v>
      </c>
      <c r="N90" s="112">
        <f>IF(RES_hhdet_in_tes!N90=0,"",RES_hhdet_in_tes!N90/RES_hhdet_in_fec!N90)</f>
        <v>0.66197962343313932</v>
      </c>
      <c r="O90" s="112">
        <f>IF(RES_hhdet_in_tes!O90=0,"",RES_hhdet_in_tes!O90/RES_hhdet_in_fec!O90)</f>
        <v>0.67038389427831246</v>
      </c>
      <c r="P90" s="112">
        <f>IF(RES_hhdet_in_tes!P90=0,"",RES_hhdet_in_tes!P90/RES_hhdet_in_fec!P90)</f>
        <v>0.67774526506758914</v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>
        <f>IF(RES_hhdet_in_tes!V90=0,"",RES_hhdet_in_tes!V90/RES_hhdet_in_fec!V90)</f>
        <v>0.75310855547058864</v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>
        <f>IF(RES_hhdet_in_tes!V91=0,"",RES_hhdet_in_tes!V91/RES_hhdet_in_fec!V91)</f>
        <v>1</v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0.5115667942619867</v>
      </c>
      <c r="D92" s="112">
        <f>IF(RES_hhdet_in_tes!D92=0,"",RES_hhdet_in_tes!D92/RES_hhdet_in_fec!D92)</f>
        <v>0.51323361431596415</v>
      </c>
      <c r="E92" s="112">
        <f>IF(RES_hhdet_in_tes!E92=0,"",RES_hhdet_in_tes!E92/RES_hhdet_in_fec!E92)</f>
        <v>0.51517636631181052</v>
      </c>
      <c r="F92" s="112">
        <f>IF(RES_hhdet_in_tes!F92=0,"",RES_hhdet_in_tes!F92/RES_hhdet_in_fec!F92)</f>
        <v>0.51715674539063894</v>
      </c>
      <c r="G92" s="112">
        <f>IF(RES_hhdet_in_tes!G92=0,"",RES_hhdet_in_tes!G92/RES_hhdet_in_fec!G92)</f>
        <v>0.51939124155787553</v>
      </c>
      <c r="H92" s="112">
        <f>IF(RES_hhdet_in_tes!H92=0,"",RES_hhdet_in_tes!H92/RES_hhdet_in_fec!H92)</f>
        <v>0.5218533591929283</v>
      </c>
      <c r="I92" s="112">
        <f>IF(RES_hhdet_in_tes!I92=0,"",RES_hhdet_in_tes!I92/RES_hhdet_in_fec!I92)</f>
        <v>0.52459644143945994</v>
      </c>
      <c r="J92" s="112">
        <f>IF(RES_hhdet_in_tes!J92=0,"",RES_hhdet_in_tes!J92/RES_hhdet_in_fec!J92)</f>
        <v>0.52783901632862162</v>
      </c>
      <c r="K92" s="112">
        <f>IF(RES_hhdet_in_tes!K92=0,"",RES_hhdet_in_tes!K92/RES_hhdet_in_fec!K92)</f>
        <v>0.53176689016660028</v>
      </c>
      <c r="L92" s="112">
        <f>IF(RES_hhdet_in_tes!L92=0,"",RES_hhdet_in_tes!L92/RES_hhdet_in_fec!L92)</f>
        <v>0.53642977375797329</v>
      </c>
      <c r="M92" s="112">
        <f>IF(RES_hhdet_in_tes!M92=0,"",RES_hhdet_in_tes!M92/RES_hhdet_in_fec!M92)</f>
        <v>0.54623691046704193</v>
      </c>
      <c r="N92" s="112">
        <f>IF(RES_hhdet_in_tes!N92=0,"",RES_hhdet_in_tes!N92/RES_hhdet_in_fec!N92)</f>
        <v>0.56258779110684576</v>
      </c>
      <c r="O92" s="112">
        <f>IF(RES_hhdet_in_tes!O92=0,"",RES_hhdet_in_tes!O92/RES_hhdet_in_fec!O92)</f>
        <v>0.58665067330912057</v>
      </c>
      <c r="P92" s="112">
        <f>IF(RES_hhdet_in_tes!P92=0,"",RES_hhdet_in_tes!P92/RES_hhdet_in_fec!P92)</f>
        <v>0.6159702076139576</v>
      </c>
      <c r="Q92" s="112">
        <f>IF(RES_hhdet_in_tes!Q92=0,"",RES_hhdet_in_tes!Q92/RES_hhdet_in_fec!Q92)</f>
        <v>0.64259093620893681</v>
      </c>
      <c r="R92" s="112">
        <f>IF(RES_hhdet_in_tes!R92=0,"",RES_hhdet_in_tes!R92/RES_hhdet_in_fec!R92)</f>
        <v>0.66055667139293794</v>
      </c>
      <c r="S92" s="112">
        <f>IF(RES_hhdet_in_tes!S92=0,"",RES_hhdet_in_tes!S92/RES_hhdet_in_fec!S92)</f>
        <v>0.67786910711572246</v>
      </c>
      <c r="T92" s="112">
        <f>IF(RES_hhdet_in_tes!T92=0,"",RES_hhdet_in_tes!T92/RES_hhdet_in_fec!T92)</f>
        <v>0.69354829418539932</v>
      </c>
      <c r="U92" s="112">
        <f>IF(RES_hhdet_in_tes!U92=0,"",RES_hhdet_in_tes!U92/RES_hhdet_in_fec!U92)</f>
        <v>0.70661428341013321</v>
      </c>
      <c r="V92" s="112">
        <f>IF(RES_hhdet_in_tes!V92=0,"",RES_hhdet_in_tes!V92/RES_hhdet_in_fec!V92)</f>
        <v>0.71608712559806542</v>
      </c>
      <c r="W92" s="112">
        <f>IF(RES_hhdet_in_tes!W92=0,"",RES_hhdet_in_tes!W92/RES_hhdet_in_fec!W92)</f>
        <v>0.7205430380668576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>
        <f>IF(RES_hhdet_in_tes!L93=0,"",RES_hhdet_in_tes!L93/RES_hhdet_in_fec!L93)</f>
        <v>0.77197770130833199</v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>
        <f>IF(RES_hhdet_in_tes!V93=0,"",RES_hhdet_in_tes!V93/RES_hhdet_in_fec!V93)</f>
        <v>0.9981939170613755</v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>
        <f>IF(RES_hhdet_in_tes!L94=0,"",RES_hhdet_in_tes!L94/RES_hhdet_in_fec!L94)</f>
        <v>0.53642977375797329</v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>
        <f>IF(RES_hhdet_in_tes!V94=0,"",RES_hhdet_in_tes!V94/RES_hhdet_in_fec!V94)</f>
        <v>0.71608712559806542</v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>
        <f>IF(RES_hhdet_in_tes!L95=0,"",RES_hhdet_in_tes!L95/RES_hhdet_in_fec!L95)</f>
        <v>1</v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>
        <f>IF(RES_hhdet_in_tes!V95=0,"",RES_hhdet_in_tes!V95/RES_hhdet_in_fec!V95)</f>
        <v>1</v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0.57421583777437013</v>
      </c>
      <c r="D96" s="112">
        <f>IF(RES_hhdet_in_tes!D96=0,"",RES_hhdet_in_tes!D96/RES_hhdet_in_fec!D96)</f>
        <v>0.57571811967338571</v>
      </c>
      <c r="E96" s="112">
        <f>IF(RES_hhdet_in_tes!E96=0,"",RES_hhdet_in_tes!E96/RES_hhdet_in_fec!E96)</f>
        <v>0.57733594829606327</v>
      </c>
      <c r="F96" s="112">
        <f>IF(RES_hhdet_in_tes!F96=0,"",RES_hhdet_in_tes!F96/RES_hhdet_in_fec!F96)</f>
        <v>0.57896931764042392</v>
      </c>
      <c r="G96" s="112">
        <f>IF(RES_hhdet_in_tes!G96=0,"",RES_hhdet_in_tes!G96/RES_hhdet_in_fec!G96)</f>
        <v>0.58071002491004076</v>
      </c>
      <c r="H96" s="112">
        <f>IF(RES_hhdet_in_tes!H96=0,"",RES_hhdet_in_tes!H96/RES_hhdet_in_fec!H96)</f>
        <v>0.58254778087260484</v>
      </c>
      <c r="I96" s="112">
        <f>IF(RES_hhdet_in_tes!I96=0,"",RES_hhdet_in_tes!I96/RES_hhdet_in_fec!I96)</f>
        <v>0.5845064935548876</v>
      </c>
      <c r="J96" s="112">
        <f>IF(RES_hhdet_in_tes!J96=0,"",RES_hhdet_in_tes!J96/RES_hhdet_in_fec!J96)</f>
        <v>0.58668186297231806</v>
      </c>
      <c r="K96" s="112">
        <f>IF(RES_hhdet_in_tes!K96=0,"",RES_hhdet_in_tes!K96/RES_hhdet_in_fec!K96)</f>
        <v>0.58915869850702318</v>
      </c>
      <c r="L96" s="112">
        <f>IF(RES_hhdet_in_tes!L96=0,"",RES_hhdet_in_tes!L96/RES_hhdet_in_fec!L96)</f>
        <v>0.59196668236159899</v>
      </c>
      <c r="M96" s="112">
        <f>IF(RES_hhdet_in_tes!M96=0,"",RES_hhdet_in_tes!M96/RES_hhdet_in_fec!M96)</f>
        <v>0.59705149967021498</v>
      </c>
      <c r="N96" s="112">
        <f>IF(RES_hhdet_in_tes!N96=0,"",RES_hhdet_in_tes!N96/RES_hhdet_in_fec!N96)</f>
        <v>0.60526805524843508</v>
      </c>
      <c r="O96" s="112">
        <f>IF(RES_hhdet_in_tes!O96=0,"",RES_hhdet_in_tes!O96/RES_hhdet_in_fec!O96)</f>
        <v>0.6177126647898088</v>
      </c>
      <c r="P96" s="112">
        <f>IF(RES_hhdet_in_tes!P96=0,"",RES_hhdet_in_tes!P96/RES_hhdet_in_fec!P96)</f>
        <v>0.63390150428437197</v>
      </c>
      <c r="Q96" s="112">
        <f>IF(RES_hhdet_in_tes!Q96=0,"",RES_hhdet_in_tes!Q96/RES_hhdet_in_fec!Q96)</f>
        <v>0.649786649272174</v>
      </c>
      <c r="R96" s="112">
        <f>IF(RES_hhdet_in_tes!R96=0,"",RES_hhdet_in_tes!R96/RES_hhdet_in_fec!R96)</f>
        <v>0.66117400562729123</v>
      </c>
      <c r="S96" s="112">
        <f>IF(RES_hhdet_in_tes!S96=0,"",RES_hhdet_in_tes!S96/RES_hhdet_in_fec!S96)</f>
        <v>0.6724490999419257</v>
      </c>
      <c r="T96" s="112">
        <f>IF(RES_hhdet_in_tes!T96=0,"",RES_hhdet_in_tes!T96/RES_hhdet_in_fec!T96)</f>
        <v>0.68337551443259281</v>
      </c>
      <c r="U96" s="112">
        <f>IF(RES_hhdet_in_tes!U96=0,"",RES_hhdet_in_tes!U96/RES_hhdet_in_fec!U96)</f>
        <v>0.69363947885837152</v>
      </c>
      <c r="V96" s="112">
        <f>IF(RES_hhdet_in_tes!V96=0,"",RES_hhdet_in_tes!V96/RES_hhdet_in_fec!V96)</f>
        <v>0.70275960684648076</v>
      </c>
      <c r="W96" s="112">
        <f>IF(RES_hhdet_in_tes!W96=0,"",RES_hhdet_in_tes!W96/RES_hhdet_in_fec!W96)</f>
        <v>0.70993891070699855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>
        <f>IF(RES_hhdet_in_tes!L97=0,"",RES_hhdet_in_tes!L97/RES_hhdet_in_fec!L97)</f>
        <v>0.80732969076937644</v>
      </c>
      <c r="M97" s="113">
        <f>IF(RES_hhdet_in_tes!M97=0,"",RES_hhdet_in_tes!M97/RES_hhdet_in_fec!M97)</f>
        <v>0.81528071658259793</v>
      </c>
      <c r="N97" s="113">
        <f>IF(RES_hhdet_in_tes!N97=0,"",RES_hhdet_in_tes!N97/RES_hhdet_in_fec!N97)</f>
        <v>0.83012969889350396</v>
      </c>
      <c r="O97" s="113">
        <f>IF(RES_hhdet_in_tes!O97=0,"",RES_hhdet_in_tes!O97/RES_hhdet_in_fec!O97)</f>
        <v>0.83183529712036175</v>
      </c>
      <c r="P97" s="113">
        <f>IF(RES_hhdet_in_tes!P97=0,"",RES_hhdet_in_tes!P97/RES_hhdet_in_fec!P97)</f>
        <v>0.8376293095761651</v>
      </c>
      <c r="Q97" s="113">
        <f>IF(RES_hhdet_in_tes!Q97=0,"",RES_hhdet_in_tes!Q97/RES_hhdet_in_fec!Q97)</f>
        <v>0.85727274620175153</v>
      </c>
      <c r="R97" s="113">
        <f>IF(RES_hhdet_in_tes!R97=0,"",RES_hhdet_in_tes!R97/RES_hhdet_in_fec!R97)</f>
        <v>0.85512934377326733</v>
      </c>
      <c r="S97" s="113">
        <f>IF(RES_hhdet_in_tes!S97=0,"",RES_hhdet_in_tes!S97/RES_hhdet_in_fec!S97)</f>
        <v>0.85406486089331479</v>
      </c>
      <c r="T97" s="113">
        <f>IF(RES_hhdet_in_tes!T97=0,"",RES_hhdet_in_tes!T97/RES_hhdet_in_fec!T97)</f>
        <v>0.8686306997352311</v>
      </c>
      <c r="U97" s="113">
        <f>IF(RES_hhdet_in_tes!U97=0,"",RES_hhdet_in_tes!U97/RES_hhdet_in_fec!U97)</f>
        <v>0.8756522736662028</v>
      </c>
      <c r="V97" s="113">
        <f>IF(RES_hhdet_in_tes!V97=0,"",RES_hhdet_in_tes!V97/RES_hhdet_in_fec!V97)</f>
        <v>0.87914520557049303</v>
      </c>
      <c r="W97" s="113">
        <f>IF(RES_hhdet_in_tes!W97=0,"",RES_hhdet_in_tes!W97/RES_hhdet_in_fec!W97)</f>
        <v>0.88190465429251352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>
        <f>IF(RES_hhdet_in_tes!L98=0,"",RES_hhdet_in_tes!L98/RES_hhdet_in_fec!L98)</f>
        <v>0.59196668236159899</v>
      </c>
      <c r="M98" s="111">
        <f>IF(RES_hhdet_in_tes!M98=0,"",RES_hhdet_in_tes!M98/RES_hhdet_in_fec!M98)</f>
        <v>0.59705149967021498</v>
      </c>
      <c r="N98" s="111">
        <f>IF(RES_hhdet_in_tes!N98=0,"",RES_hhdet_in_tes!N98/RES_hhdet_in_fec!N98)</f>
        <v>0.60526805524843508</v>
      </c>
      <c r="O98" s="111">
        <f>IF(RES_hhdet_in_tes!O98=0,"",RES_hhdet_in_tes!O98/RES_hhdet_in_fec!O98)</f>
        <v>0.6177126647898088</v>
      </c>
      <c r="P98" s="111">
        <f>IF(RES_hhdet_in_tes!P98=0,"",RES_hhdet_in_tes!P98/RES_hhdet_in_fec!P98)</f>
        <v>0.63390150428437197</v>
      </c>
      <c r="Q98" s="111">
        <f>IF(RES_hhdet_in_tes!Q98=0,"",RES_hhdet_in_tes!Q98/RES_hhdet_in_fec!Q98)</f>
        <v>0.649786649272174</v>
      </c>
      <c r="R98" s="111">
        <f>IF(RES_hhdet_in_tes!R98=0,"",RES_hhdet_in_tes!R98/RES_hhdet_in_fec!R98)</f>
        <v>0.66117400562729123</v>
      </c>
      <c r="S98" s="111">
        <f>IF(RES_hhdet_in_tes!S98=0,"",RES_hhdet_in_tes!S98/RES_hhdet_in_fec!S98)</f>
        <v>0.6724490999419257</v>
      </c>
      <c r="T98" s="111">
        <f>IF(RES_hhdet_in_tes!T98=0,"",RES_hhdet_in_tes!T98/RES_hhdet_in_fec!T98)</f>
        <v>0.68337551443259281</v>
      </c>
      <c r="U98" s="111">
        <f>IF(RES_hhdet_in_tes!U98=0,"",RES_hhdet_in_tes!U98/RES_hhdet_in_fec!U98)</f>
        <v>0.69363947885837152</v>
      </c>
      <c r="V98" s="111">
        <f>IF(RES_hhdet_in_tes!V98=0,"",RES_hhdet_in_tes!V98/RES_hhdet_in_fec!V98)</f>
        <v>0.70275960684648076</v>
      </c>
      <c r="W98" s="111">
        <f>IF(RES_hhdet_in_tes!W98=0,"",RES_hhdet_in_tes!W98/RES_hhdet_in_fec!W98)</f>
        <v>0.70993891070699844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0.70867797789877562</v>
      </c>
      <c r="D100" s="124">
        <f>IF(RES_hhdet_in_tes!D100=0,"",RES_hhdet_in_tes!D100/RES_hhdet_in_fec!D100)</f>
        <v>0.68549173968245936</v>
      </c>
      <c r="E100" s="124">
        <f>IF(RES_hhdet_in_tes!E100=0,"",RES_hhdet_in_tes!E100/RES_hhdet_in_fec!E100)</f>
        <v>0.6935670838362884</v>
      </c>
      <c r="F100" s="124">
        <f>IF(RES_hhdet_in_tes!F100=0,"",RES_hhdet_in_tes!F100/RES_hhdet_in_fec!F100)</f>
        <v>0.70355444138572831</v>
      </c>
      <c r="G100" s="124">
        <f>IF(RES_hhdet_in_tes!G100=0,"",RES_hhdet_in_tes!G100/RES_hhdet_in_fec!G100)</f>
        <v>0.71481550340407984</v>
      </c>
      <c r="H100" s="124">
        <f>IF(RES_hhdet_in_tes!H100=0,"",RES_hhdet_in_tes!H100/RES_hhdet_in_fec!H100)</f>
        <v>0.71839708290153947</v>
      </c>
      <c r="I100" s="124">
        <f>IF(RES_hhdet_in_tes!I100=0,"",RES_hhdet_in_tes!I100/RES_hhdet_in_fec!I100)</f>
        <v>0.7241461656708974</v>
      </c>
      <c r="J100" s="124">
        <f>IF(RES_hhdet_in_tes!J100=0,"",RES_hhdet_in_tes!J100/RES_hhdet_in_fec!J100)</f>
        <v>0.70579697987472523</v>
      </c>
      <c r="K100" s="124">
        <f>IF(RES_hhdet_in_tes!K100=0,"",RES_hhdet_in_tes!K100/RES_hhdet_in_fec!K100)</f>
        <v>0.70521698997852644</v>
      </c>
      <c r="L100" s="124">
        <f>IF(RES_hhdet_in_tes!L100=0,"",RES_hhdet_in_tes!L100/RES_hhdet_in_fec!L100)</f>
        <v>0.7124654738911087</v>
      </c>
      <c r="M100" s="124">
        <f>IF(RES_hhdet_in_tes!M100=0,"",RES_hhdet_in_tes!M100/RES_hhdet_in_fec!M100)</f>
        <v>0.70854621641520898</v>
      </c>
      <c r="N100" s="124">
        <f>IF(RES_hhdet_in_tes!N100=0,"",RES_hhdet_in_tes!N100/RES_hhdet_in_fec!N100)</f>
        <v>0.72446007563857673</v>
      </c>
      <c r="O100" s="124">
        <f>IF(RES_hhdet_in_tes!O100=0,"",RES_hhdet_in_tes!O100/RES_hhdet_in_fec!O100)</f>
        <v>0.71870941024418267</v>
      </c>
      <c r="P100" s="124">
        <f>IF(RES_hhdet_in_tes!P100=0,"",RES_hhdet_in_tes!P100/RES_hhdet_in_fec!P100)</f>
        <v>0.72578705067117866</v>
      </c>
      <c r="Q100" s="124">
        <f>IF(RES_hhdet_in_tes!Q100=0,"",RES_hhdet_in_tes!Q100/RES_hhdet_in_fec!Q100)</f>
        <v>0.72511868817671388</v>
      </c>
      <c r="R100" s="124">
        <f>IF(RES_hhdet_in_tes!R100=0,"",RES_hhdet_in_tes!R100/RES_hhdet_in_fec!R100)</f>
        <v>0.73067684200836502</v>
      </c>
      <c r="S100" s="124">
        <f>IF(RES_hhdet_in_tes!S100=0,"",RES_hhdet_in_tes!S100/RES_hhdet_in_fec!S100)</f>
        <v>0.7631582188386562</v>
      </c>
      <c r="T100" s="124">
        <f>IF(RES_hhdet_in_tes!T100=0,"",RES_hhdet_in_tes!T100/RES_hhdet_in_fec!T100)</f>
        <v>0.78766222456648383</v>
      </c>
      <c r="U100" s="124">
        <f>IF(RES_hhdet_in_tes!U100=0,"",RES_hhdet_in_tes!U100/RES_hhdet_in_fec!U100)</f>
        <v>0.79484274528335697</v>
      </c>
      <c r="V100" s="124">
        <f>IF(RES_hhdet_in_tes!V100=0,"",RES_hhdet_in_tes!V100/RES_hhdet_in_fec!V100)</f>
        <v>0.80540024907828323</v>
      </c>
      <c r="W100" s="124">
        <f>IF(RES_hhdet_in_tes!W100=0,"",RES_hhdet_in_tes!W100/RES_hhdet_in_fec!W100)</f>
        <v>0.79671970412438375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0.57417608682242183</v>
      </c>
      <c r="D101" s="111">
        <f>IF(RES_hhdet_in_tes!D101=0,"",RES_hhdet_in_tes!D101/RES_hhdet_in_fec!D101)</f>
        <v>0.57456214066293254</v>
      </c>
      <c r="E101" s="111">
        <f>IF(RES_hhdet_in_tes!E101=0,"",RES_hhdet_in_tes!E101/RES_hhdet_in_fec!E101)</f>
        <v>0.5749427499677745</v>
      </c>
      <c r="F101" s="111">
        <f>IF(RES_hhdet_in_tes!F101=0,"",RES_hhdet_in_tes!F101/RES_hhdet_in_fec!F101)</f>
        <v>0.57532261683593455</v>
      </c>
      <c r="G101" s="111">
        <f>IF(RES_hhdet_in_tes!G101=0,"",RES_hhdet_in_tes!G101/RES_hhdet_in_fec!G101)</f>
        <v>0.5756974696069862</v>
      </c>
      <c r="H101" s="111">
        <f>IF(RES_hhdet_in_tes!H101=0,"",RES_hhdet_in_tes!H101/RES_hhdet_in_fec!H101)</f>
        <v>0.57606783107778448</v>
      </c>
      <c r="I101" s="111">
        <f>IF(RES_hhdet_in_tes!I101=0,"",RES_hhdet_in_tes!I101/RES_hhdet_in_fec!I101)</f>
        <v>0.57643264871107547</v>
      </c>
      <c r="J101" s="111">
        <f>IF(RES_hhdet_in_tes!J101=0,"",RES_hhdet_in_tes!J101/RES_hhdet_in_fec!J101)</f>
        <v>0.57678761063324269</v>
      </c>
      <c r="K101" s="111">
        <f>IF(RES_hhdet_in_tes!K101=0,"",RES_hhdet_in_tes!K101/RES_hhdet_in_fec!K101)</f>
        <v>0.57712905061755382</v>
      </c>
      <c r="L101" s="111">
        <f>IF(RES_hhdet_in_tes!L101=0,"",RES_hhdet_in_tes!L101/RES_hhdet_in_fec!L101)</f>
        <v>0.5774559877980503</v>
      </c>
      <c r="M101" s="111">
        <f>IF(RES_hhdet_in_tes!M101=0,"",RES_hhdet_in_tes!M101/RES_hhdet_in_fec!M101)</f>
        <v>0.57763192328677249</v>
      </c>
      <c r="N101" s="111">
        <f>IF(RES_hhdet_in_tes!N101=0,"",RES_hhdet_in_tes!N101/RES_hhdet_in_fec!N101)</f>
        <v>0.57763192328677249</v>
      </c>
      <c r="O101" s="111">
        <f>IF(RES_hhdet_in_tes!O101=0,"",RES_hhdet_in_tes!O101/RES_hhdet_in_fec!O101)</f>
        <v>0.57763192328677249</v>
      </c>
      <c r="P101" s="111">
        <f>IF(RES_hhdet_in_tes!P101=0,"",RES_hhdet_in_tes!P101/RES_hhdet_in_fec!P101)</f>
        <v>0.57763192328677249</v>
      </c>
      <c r="Q101" s="111">
        <f>IF(RES_hhdet_in_tes!Q101=0,"",RES_hhdet_in_tes!Q101/RES_hhdet_in_fec!Q101)</f>
        <v>0.57763192328677249</v>
      </c>
      <c r="R101" s="111">
        <f>IF(RES_hhdet_in_tes!R101=0,"",RES_hhdet_in_tes!R101/RES_hhdet_in_fec!R101)</f>
        <v>0.57874343065609135</v>
      </c>
      <c r="S101" s="111">
        <f>IF(RES_hhdet_in_tes!S101=0,"",RES_hhdet_in_tes!S101/RES_hhdet_in_fec!S101)</f>
        <v>0.58056099704391573</v>
      </c>
      <c r="T101" s="111">
        <f>IF(RES_hhdet_in_tes!T101=0,"",RES_hhdet_in_tes!T101/RES_hhdet_in_fec!T101)</f>
        <v>0.58268149116304258</v>
      </c>
      <c r="U101" s="111">
        <f>IF(RES_hhdet_in_tes!U101=0,"",RES_hhdet_in_tes!U101/RES_hhdet_in_fec!U101)</f>
        <v>0.58487771721499582</v>
      </c>
      <c r="V101" s="111">
        <f>IF(RES_hhdet_in_tes!V101=0,"",RES_hhdet_in_tes!V101/RES_hhdet_in_fec!V101)</f>
        <v>0.58692247940129705</v>
      </c>
      <c r="W101" s="111">
        <f>IF(RES_hhdet_in_tes!W101=0,"",RES_hhdet_in_tes!W101/RES_hhdet_in_fec!W101)</f>
        <v>0.58881577772194538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0.57248452276648276</v>
      </c>
      <c r="D102" s="111">
        <f>IF(RES_hhdet_in_tes!D102=0,"",RES_hhdet_in_tes!D102/RES_hhdet_in_fec!D102)</f>
        <v>0.57338873872824392</v>
      </c>
      <c r="E102" s="111">
        <f>IF(RES_hhdet_in_tes!E102=0,"",RES_hhdet_in_tes!E102/RES_hhdet_in_fec!E102)</f>
        <v>0.57428020248930323</v>
      </c>
      <c r="F102" s="111">
        <f>IF(RES_hhdet_in_tes!F102=0,"",RES_hhdet_in_tes!F102/RES_hhdet_in_fec!F102)</f>
        <v>0.57516992731390315</v>
      </c>
      <c r="G102" s="111">
        <f>IF(RES_hhdet_in_tes!G102=0,"",RES_hhdet_in_tes!G102/RES_hhdet_in_fec!G102)</f>
        <v>0.57604790811172901</v>
      </c>
      <c r="H102" s="111">
        <f>IF(RES_hhdet_in_tes!H102=0,"",RES_hhdet_in_tes!H102/RES_hhdet_in_fec!H102)</f>
        <v>0.57691536937846366</v>
      </c>
      <c r="I102" s="111">
        <f>IF(RES_hhdet_in_tes!I102=0,"",RES_hhdet_in_tes!I102/RES_hhdet_in_fec!I102)</f>
        <v>0.57776984585956126</v>
      </c>
      <c r="J102" s="111">
        <f>IF(RES_hhdet_in_tes!J102=0,"",RES_hhdet_in_tes!J102/RES_hhdet_in_fec!J102)</f>
        <v>0.5786012382773037</v>
      </c>
      <c r="K102" s="111">
        <f>IF(RES_hhdet_in_tes!K102=0,"",RES_hhdet_in_tes!K102/RES_hhdet_in_fec!K102)</f>
        <v>0.57940095958920468</v>
      </c>
      <c r="L102" s="111">
        <f>IF(RES_hhdet_in_tes!L102=0,"",RES_hhdet_in_tes!L102/RES_hhdet_in_fec!L102)</f>
        <v>0.58016671240934792</v>
      </c>
      <c r="M102" s="111">
        <f>IF(RES_hhdet_in_tes!M102=0,"",RES_hhdet_in_tes!M102/RES_hhdet_in_fec!M102)</f>
        <v>0.58057878881022607</v>
      </c>
      <c r="N102" s="111">
        <f>IF(RES_hhdet_in_tes!N102=0,"",RES_hhdet_in_tes!N102/RES_hhdet_in_fec!N102)</f>
        <v>0.58057878881022607</v>
      </c>
      <c r="O102" s="111">
        <f>IF(RES_hhdet_in_tes!O102=0,"",RES_hhdet_in_tes!O102/RES_hhdet_in_fec!O102)</f>
        <v>0.58057878881022607</v>
      </c>
      <c r="P102" s="111">
        <f>IF(RES_hhdet_in_tes!P102=0,"",RES_hhdet_in_tes!P102/RES_hhdet_in_fec!P102)</f>
        <v>0.58057878881022607</v>
      </c>
      <c r="Q102" s="111">
        <f>IF(RES_hhdet_in_tes!Q102=0,"",RES_hhdet_in_tes!Q102/RES_hhdet_in_fec!Q102)</f>
        <v>0.58057878881022607</v>
      </c>
      <c r="R102" s="111">
        <f>IF(RES_hhdet_in_tes!R102=0,"",RES_hhdet_in_tes!R102/RES_hhdet_in_fec!R102)</f>
        <v>0.58318216326085659</v>
      </c>
      <c r="S102" s="111">
        <f>IF(RES_hhdet_in_tes!S102=0,"",RES_hhdet_in_tes!S102/RES_hhdet_in_fec!S102)</f>
        <v>0.5874392703453436</v>
      </c>
      <c r="T102" s="111">
        <f>IF(RES_hhdet_in_tes!T102=0,"",RES_hhdet_in_tes!T102/RES_hhdet_in_fec!T102)</f>
        <v>0.59240589527724141</v>
      </c>
      <c r="U102" s="111">
        <f>IF(RES_hhdet_in_tes!U102=0,"",RES_hhdet_in_tes!U102/RES_hhdet_in_fec!U102)</f>
        <v>0.5975498996709937</v>
      </c>
      <c r="V102" s="111">
        <f>IF(RES_hhdet_in_tes!V102=0,"",RES_hhdet_in_tes!V102/RES_hhdet_in_fec!V102)</f>
        <v>0.60233914514103892</v>
      </c>
      <c r="W102" s="111">
        <f>IF(RES_hhdet_in_tes!W102=0,"",RES_hhdet_in_tes!W102/RES_hhdet_in_fec!W102)</f>
        <v>0.60677363168737497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0.74026109630378234</v>
      </c>
      <c r="D103" s="45">
        <f>IF(RES_hhdet_in_tes!D103=0,"",RES_hhdet_in_tes!D103/RES_hhdet_in_fec!D103)</f>
        <v>0.74179368155776126</v>
      </c>
      <c r="E103" s="45">
        <f>IF(RES_hhdet_in_tes!E103=0,"",RES_hhdet_in_tes!E103/RES_hhdet_in_fec!E103)</f>
        <v>0.74338293809972633</v>
      </c>
      <c r="F103" s="45">
        <f>IF(RES_hhdet_in_tes!F103=0,"",RES_hhdet_in_tes!F103/RES_hhdet_in_fec!F103)</f>
        <v>0.74497992254459866</v>
      </c>
      <c r="G103" s="45">
        <f>IF(RES_hhdet_in_tes!G103=0,"",RES_hhdet_in_tes!G103/RES_hhdet_in_fec!G103)</f>
        <v>0.7466290979123551</v>
      </c>
      <c r="H103" s="45">
        <f>IF(RES_hhdet_in_tes!H103=0,"",RES_hhdet_in_tes!H103/RES_hhdet_in_fec!H103)</f>
        <v>0.74832502249539679</v>
      </c>
      <c r="I103" s="45">
        <f>IF(RES_hhdet_in_tes!I103=0,"",RES_hhdet_in_tes!I103/RES_hhdet_in_fec!I103)</f>
        <v>0.75007865198314527</v>
      </c>
      <c r="J103" s="45">
        <f>IF(RES_hhdet_in_tes!J103=0,"",RES_hhdet_in_tes!J103/RES_hhdet_in_fec!J103)</f>
        <v>0.75193486796815034</v>
      </c>
      <c r="K103" s="45">
        <f>IF(RES_hhdet_in_tes!K103=0,"",RES_hhdet_in_tes!K103/RES_hhdet_in_fec!K103)</f>
        <v>0.75393183160934185</v>
      </c>
      <c r="L103" s="45">
        <f>IF(RES_hhdet_in_tes!L103=0,"",RES_hhdet_in_tes!L103/RES_hhdet_in_fec!L103)</f>
        <v>0.7560797525812617</v>
      </c>
      <c r="M103" s="45">
        <f>IF(RES_hhdet_in_tes!M103=0,"",RES_hhdet_in_tes!M103/RES_hhdet_in_fec!M103)</f>
        <v>0.75900206837697182</v>
      </c>
      <c r="N103" s="45">
        <f>IF(RES_hhdet_in_tes!N103=0,"",RES_hhdet_in_tes!N103/RES_hhdet_in_fec!N103)</f>
        <v>0.76287555700140219</v>
      </c>
      <c r="O103" s="45">
        <f>IF(RES_hhdet_in_tes!O103=0,"",RES_hhdet_in_tes!O103/RES_hhdet_in_fec!O103)</f>
        <v>0.76813005049196648</v>
      </c>
      <c r="P103" s="45">
        <f>IF(RES_hhdet_in_tes!P103=0,"",RES_hhdet_in_tes!P103/RES_hhdet_in_fec!P103)</f>
        <v>0.77499130051418863</v>
      </c>
      <c r="Q103" s="45">
        <f>IF(RES_hhdet_in_tes!Q103=0,"",RES_hhdet_in_tes!Q103/RES_hhdet_in_fec!Q103)</f>
        <v>0.78383453764851374</v>
      </c>
      <c r="R103" s="45">
        <f>IF(RES_hhdet_in_tes!R103=0,"",RES_hhdet_in_tes!R103/RES_hhdet_in_fec!R103)</f>
        <v>0.79586439818850774</v>
      </c>
      <c r="S103" s="45">
        <f>IF(RES_hhdet_in_tes!S103=0,"",RES_hhdet_in_tes!S103/RES_hhdet_in_fec!S103)</f>
        <v>0.81087878931545188</v>
      </c>
      <c r="T103" s="45">
        <f>IF(RES_hhdet_in_tes!T103=0,"",RES_hhdet_in_tes!T103/RES_hhdet_in_fec!T103)</f>
        <v>0.82702169485362642</v>
      </c>
      <c r="U103" s="45">
        <f>IF(RES_hhdet_in_tes!U103=0,"",RES_hhdet_in_tes!U103/RES_hhdet_in_fec!U103)</f>
        <v>0.84243709862735705</v>
      </c>
      <c r="V103" s="45">
        <f>IF(RES_hhdet_in_tes!V103=0,"",RES_hhdet_in_tes!V103/RES_hhdet_in_fec!V103)</f>
        <v>0.85526898446094946</v>
      </c>
      <c r="W103" s="45">
        <f>IF(RES_hhdet_in_tes!W103=0,"",RES_hhdet_in_tes!W103/RES_hhdet_in_fec!W103)</f>
        <v>0.86486539373159466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0.70894495405796987</v>
      </c>
      <c r="D124" s="119" t="str">
        <f>IF(RES_hhdet_in_tes!D124=0,"",RES_hhdet_in_tes!D124/RES_hhdet_in_fec!D124)</f>
        <v/>
      </c>
      <c r="E124" s="119">
        <f>IF(RES_hhdet_in_tes!E124=0,"",RES_hhdet_in_tes!E124/RES_hhdet_in_fec!E124)</f>
        <v>0.71328394013072649</v>
      </c>
      <c r="F124" s="119">
        <f>IF(RES_hhdet_in_tes!F124=0,"",RES_hhdet_in_tes!F124/RES_hhdet_in_fec!F124)</f>
        <v>0.71492868691684264</v>
      </c>
      <c r="G124" s="119">
        <f>IF(RES_hhdet_in_tes!G124=0,"",RES_hhdet_in_tes!G124/RES_hhdet_in_fec!G124)</f>
        <v>0.71781778069280444</v>
      </c>
      <c r="H124" s="119">
        <f>IF(RES_hhdet_in_tes!H124=0,"",RES_hhdet_in_tes!H124/RES_hhdet_in_fec!H124)</f>
        <v>0.71843950293736902</v>
      </c>
      <c r="I124" s="119">
        <f>IF(RES_hhdet_in_tes!I124=0,"",RES_hhdet_in_tes!I124/RES_hhdet_in_fec!I124)</f>
        <v>0.71826569164869258</v>
      </c>
      <c r="J124" s="119">
        <f>IF(RES_hhdet_in_tes!J124=0,"",RES_hhdet_in_tes!J124/RES_hhdet_in_fec!J124)</f>
        <v>0.72677973097873316</v>
      </c>
      <c r="K124" s="119">
        <f>IF(RES_hhdet_in_tes!K124=0,"",RES_hhdet_in_tes!K124/RES_hhdet_in_fec!K124)</f>
        <v>0.73088937069128246</v>
      </c>
      <c r="L124" s="119">
        <f>IF(RES_hhdet_in_tes!L124=0,"",RES_hhdet_in_tes!L124/RES_hhdet_in_fec!L124)</f>
        <v>0.73556457618508164</v>
      </c>
      <c r="M124" s="119">
        <f>IF(RES_hhdet_in_tes!M124=0,"",RES_hhdet_in_tes!M124/RES_hhdet_in_fec!M124)</f>
        <v>0.7304400138373337</v>
      </c>
      <c r="N124" s="119">
        <f>IF(RES_hhdet_in_tes!N124=0,"",RES_hhdet_in_tes!N124/RES_hhdet_in_fec!N124)</f>
        <v>0.75264509135921209</v>
      </c>
      <c r="O124" s="119">
        <f>IF(RES_hhdet_in_tes!O124=0,"",RES_hhdet_in_tes!O124/RES_hhdet_in_fec!O124)</f>
        <v>0.73549558390521963</v>
      </c>
      <c r="P124" s="119">
        <f>IF(RES_hhdet_in_tes!P124=0,"",RES_hhdet_in_tes!P124/RES_hhdet_in_fec!P124)</f>
        <v>0.74448629756345874</v>
      </c>
      <c r="Q124" s="119">
        <f>IF(RES_hhdet_in_tes!Q124=0,"",RES_hhdet_in_tes!Q124/RES_hhdet_in_fec!Q124)</f>
        <v>0.74720641490631545</v>
      </c>
      <c r="R124" s="119">
        <f>IF(RES_hhdet_in_tes!R124=0,"",RES_hhdet_in_tes!R124/RES_hhdet_in_fec!R124)</f>
        <v>0.7771977663002112</v>
      </c>
      <c r="S124" s="119">
        <f>IF(RES_hhdet_in_tes!S124=0,"",RES_hhdet_in_tes!S124/RES_hhdet_in_fec!S124)</f>
        <v>0.77927392683454655</v>
      </c>
      <c r="T124" s="119">
        <f>IF(RES_hhdet_in_tes!T124=0,"",RES_hhdet_in_tes!T124/RES_hhdet_in_fec!T124)</f>
        <v>0.77052134475269352</v>
      </c>
      <c r="U124" s="119">
        <f>IF(RES_hhdet_in_tes!U124=0,"",RES_hhdet_in_tes!U124/RES_hhdet_in_fec!U124)</f>
        <v>0.78182976411292593</v>
      </c>
      <c r="V124" s="119">
        <f>IF(RES_hhdet_in_tes!V124=0,"",RES_hhdet_in_tes!V124/RES_hhdet_in_fec!V124)</f>
        <v>0.78128737006317461</v>
      </c>
      <c r="W124" s="119">
        <f>IF(RES_hhdet_in_tes!W124=0,"",RES_hhdet_in_tes!W124/RES_hhdet_in_fec!W124)</f>
        <v>0.78474956577266652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0.69410017322520989</v>
      </c>
      <c r="D125" s="124" t="str">
        <f>IF(RES_hhdet_in_tes!D125=0,"",RES_hhdet_in_tes!D125/RES_hhdet_in_fec!D125)</f>
        <v/>
      </c>
      <c r="E125" s="124">
        <f>IF(RES_hhdet_in_tes!E125=0,"",RES_hhdet_in_tes!E125/RES_hhdet_in_fec!E125)</f>
        <v>0.69612842823893406</v>
      </c>
      <c r="F125" s="124">
        <f>IF(RES_hhdet_in_tes!F125=0,"",RES_hhdet_in_tes!F125/RES_hhdet_in_fec!F125)</f>
        <v>0.6971569777485136</v>
      </c>
      <c r="G125" s="124">
        <f>IF(RES_hhdet_in_tes!G125=0,"",RES_hhdet_in_tes!G125/RES_hhdet_in_fec!G125)</f>
        <v>0.69820607929692247</v>
      </c>
      <c r="H125" s="124">
        <f>IF(RES_hhdet_in_tes!H125=0,"",RES_hhdet_in_tes!H125/RES_hhdet_in_fec!H125)</f>
        <v>0.69928584537481175</v>
      </c>
      <c r="I125" s="124">
        <f>IF(RES_hhdet_in_tes!I125=0,"",RES_hhdet_in_tes!I125/RES_hhdet_in_fec!I125)</f>
        <v>0.70038438845599948</v>
      </c>
      <c r="J125" s="124">
        <f>IF(RES_hhdet_in_tes!J125=0,"",RES_hhdet_in_tes!J125/RES_hhdet_in_fec!J125)</f>
        <v>0.70154587469151453</v>
      </c>
      <c r="K125" s="124">
        <f>IF(RES_hhdet_in_tes!K125=0,"",RES_hhdet_in_tes!K125/RES_hhdet_in_fec!K125)</f>
        <v>0.70276876322962922</v>
      </c>
      <c r="L125" s="124">
        <f>IF(RES_hhdet_in_tes!L125=0,"",RES_hhdet_in_tes!L125/RES_hhdet_in_fec!L125)</f>
        <v>0.70407276924431217</v>
      </c>
      <c r="M125" s="124">
        <f>IF(RES_hhdet_in_tes!M125=0,"",RES_hhdet_in_tes!M125/RES_hhdet_in_fec!M125)</f>
        <v>0.70587726608994983</v>
      </c>
      <c r="N125" s="124">
        <f>IF(RES_hhdet_in_tes!N125=0,"",RES_hhdet_in_tes!N125/RES_hhdet_in_fec!N125)</f>
        <v>0.70829882141835043</v>
      </c>
      <c r="O125" s="124">
        <f>IF(RES_hhdet_in_tes!O125=0,"",RES_hhdet_in_tes!O125/RES_hhdet_in_fec!O125)</f>
        <v>0.71150341146722773</v>
      </c>
      <c r="P125" s="124">
        <f>IF(RES_hhdet_in_tes!P125=0,"",RES_hhdet_in_tes!P125/RES_hhdet_in_fec!P125)</f>
        <v>0.71522572111009786</v>
      </c>
      <c r="Q125" s="124">
        <f>IF(RES_hhdet_in_tes!Q125=0,"",RES_hhdet_in_tes!Q125/RES_hhdet_in_fec!Q125)</f>
        <v>0.71874581792161607</v>
      </c>
      <c r="R125" s="124">
        <f>IF(RES_hhdet_in_tes!R125=0,"",RES_hhdet_in_tes!R125/RES_hhdet_in_fec!R125)</f>
        <v>0.72143919539519585</v>
      </c>
      <c r="S125" s="124">
        <f>IF(RES_hhdet_in_tes!S125=0,"",RES_hhdet_in_tes!S125/RES_hhdet_in_fec!S125)</f>
        <v>0.72406577352474122</v>
      </c>
      <c r="T125" s="124">
        <f>IF(RES_hhdet_in_tes!T125=0,"",RES_hhdet_in_tes!T125/RES_hhdet_in_fec!T125)</f>
        <v>0.72659608658116503</v>
      </c>
      <c r="U125" s="124">
        <f>IF(RES_hhdet_in_tes!U125=0,"",RES_hhdet_in_tes!U125/RES_hhdet_in_fec!U125)</f>
        <v>0.72901889965210076</v>
      </c>
      <c r="V125" s="124">
        <f>IF(RES_hhdet_in_tes!V125=0,"",RES_hhdet_in_tes!V125/RES_hhdet_in_fec!V125)</f>
        <v>0.73132226047172566</v>
      </c>
      <c r="W125" s="124">
        <f>IF(RES_hhdet_in_tes!W125=0,"",RES_hhdet_in_tes!W125/RES_hhdet_in_fec!W125)</f>
        <v>0.73344356520311493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0.69314027191707817</v>
      </c>
      <c r="D126" s="111" t="str">
        <f>IF(RES_hhdet_in_tes!D126=0,"",RES_hhdet_in_tes!D126/RES_hhdet_in_fec!D126)</f>
        <v/>
      </c>
      <c r="E126" s="111">
        <f>IF(RES_hhdet_in_tes!E126=0,"",RES_hhdet_in_tes!E126/RES_hhdet_in_fec!E126)</f>
        <v>0.69519029209176597</v>
      </c>
      <c r="F126" s="111">
        <f>IF(RES_hhdet_in_tes!F126=0,"",RES_hhdet_in_tes!F126/RES_hhdet_in_fec!F126)</f>
        <v>0.69623267747055551</v>
      </c>
      <c r="G126" s="111">
        <f>IF(RES_hhdet_in_tes!G126=0,"",RES_hhdet_in_tes!G126/RES_hhdet_in_fec!G126)</f>
        <v>0.69730020825443917</v>
      </c>
      <c r="H126" s="111">
        <f>IF(RES_hhdet_in_tes!H126=0,"",RES_hhdet_in_tes!H126/RES_hhdet_in_fec!H126)</f>
        <v>0.69839026264762516</v>
      </c>
      <c r="I126" s="111">
        <f>IF(RES_hhdet_in_tes!I126=0,"",RES_hhdet_in_tes!I126/RES_hhdet_in_fec!I126)</f>
        <v>0.69950811906316623</v>
      </c>
      <c r="J126" s="111">
        <f>IF(RES_hhdet_in_tes!J126=0,"",RES_hhdet_in_tes!J126/RES_hhdet_in_fec!J126)</f>
        <v>0.70067540129622763</v>
      </c>
      <c r="K126" s="111">
        <f>IF(RES_hhdet_in_tes!K126=0,"",RES_hhdet_in_tes!K126/RES_hhdet_in_fec!K126)</f>
        <v>0.70191049526043425</v>
      </c>
      <c r="L126" s="111">
        <f>IF(RES_hhdet_in_tes!L126=0,"",RES_hhdet_in_tes!L126/RES_hhdet_in_fec!L126)</f>
        <v>0.70321831994146489</v>
      </c>
      <c r="M126" s="111">
        <f>IF(RES_hhdet_in_tes!M126=0,"",RES_hhdet_in_tes!M126/RES_hhdet_in_fec!M126)</f>
        <v>0.70502916648247438</v>
      </c>
      <c r="N126" s="111">
        <f>IF(RES_hhdet_in_tes!N126=0,"",RES_hhdet_in_tes!N126/RES_hhdet_in_fec!N126)</f>
        <v>0.70747908214811639</v>
      </c>
      <c r="O126" s="111">
        <f>IF(RES_hhdet_in_tes!O126=0,"",RES_hhdet_in_tes!O126/RES_hhdet_in_fec!O126)</f>
        <v>0.71068732889755493</v>
      </c>
      <c r="P126" s="111">
        <f>IF(RES_hhdet_in_tes!P126=0,"",RES_hhdet_in_tes!P126/RES_hhdet_in_fec!P126)</f>
        <v>0.71442700210953192</v>
      </c>
      <c r="Q126" s="111">
        <f>IF(RES_hhdet_in_tes!Q126=0,"",RES_hhdet_in_tes!Q126/RES_hhdet_in_fec!Q126)</f>
        <v>0.71795529798157331</v>
      </c>
      <c r="R126" s="111">
        <f>IF(RES_hhdet_in_tes!R126=0,"",RES_hhdet_in_tes!R126/RES_hhdet_in_fec!R126)</f>
        <v>0.72065891334838361</v>
      </c>
      <c r="S126" s="111">
        <f>IF(RES_hhdet_in_tes!S126=0,"",RES_hhdet_in_tes!S126/RES_hhdet_in_fec!S126)</f>
        <v>0.72328907914149254</v>
      </c>
      <c r="T126" s="111">
        <f>IF(RES_hhdet_in_tes!T126=0,"",RES_hhdet_in_tes!T126/RES_hhdet_in_fec!T126)</f>
        <v>0.72582822172082162</v>
      </c>
      <c r="U126" s="111">
        <f>IF(RES_hhdet_in_tes!U126=0,"",RES_hhdet_in_tes!U126/RES_hhdet_in_fec!U126)</f>
        <v>0.72825876744630014</v>
      </c>
      <c r="V126" s="111">
        <f>IF(RES_hhdet_in_tes!V126=0,"",RES_hhdet_in_tes!V126/RES_hhdet_in_fec!V126)</f>
        <v>0.73056314267785427</v>
      </c>
      <c r="W126" s="111">
        <f>IF(RES_hhdet_in_tes!W126=0,"",RES_hhdet_in_tes!W126/RES_hhdet_in_fec!W126)</f>
        <v>0.73268591642329195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 t="str">
        <f>IF(RES_hhdet_in_tes!D127=0,"",RES_hhdet_in_tes!D127/RES_hhdet_in_fec!D127)</f>
        <v/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2.0851312292954223</v>
      </c>
      <c r="D128" s="124" t="str">
        <f>IF(RES_hhdet_in_tes!D128=0,"",RES_hhdet_in_tes!D128/RES_hhdet_in_fec!D128)</f>
        <v/>
      </c>
      <c r="E128" s="124">
        <f>IF(RES_hhdet_in_tes!E128=0,"",RES_hhdet_in_tes!E128/RES_hhdet_in_fec!E128)</f>
        <v>2.2130484804725716</v>
      </c>
      <c r="F128" s="124">
        <f>IF(RES_hhdet_in_tes!F128=0,"",RES_hhdet_in_tes!F128/RES_hhdet_in_fec!F128)</f>
        <v>2.2774120407864356</v>
      </c>
      <c r="G128" s="124">
        <f>IF(RES_hhdet_in_tes!G128=0,"",RES_hhdet_in_tes!G128/RES_hhdet_in_fec!G128)</f>
        <v>2.342387214204146</v>
      </c>
      <c r="H128" s="124">
        <f>IF(RES_hhdet_in_tes!H128=0,"",RES_hhdet_in_tes!H128/RES_hhdet_in_fec!H128)</f>
        <v>2.4079040719773359</v>
      </c>
      <c r="I128" s="124">
        <f>IF(RES_hhdet_in_tes!I128=0,"",RES_hhdet_in_tes!I128/RES_hhdet_in_fec!I128)</f>
        <v>2.4740926366173466</v>
      </c>
      <c r="J128" s="124">
        <f>IF(RES_hhdet_in_tes!J128=0,"",RES_hhdet_in_tes!J128/RES_hhdet_in_fec!J128)</f>
        <v>2.5414937429568494</v>
      </c>
      <c r="K128" s="124">
        <f>IF(RES_hhdet_in_tes!K128=0,"",RES_hhdet_in_tes!K128/RES_hhdet_in_fec!K128)</f>
        <v>2.6105621364728098</v>
      </c>
      <c r="L128" s="124">
        <f>IF(RES_hhdet_in_tes!L128=0,"",RES_hhdet_in_tes!L128/RES_hhdet_in_fec!L128)</f>
        <v>2.681410250321588</v>
      </c>
      <c r="M128" s="124">
        <f>IF(RES_hhdet_in_tes!M128=0,"",RES_hhdet_in_tes!M128/RES_hhdet_in_fec!M128)</f>
        <v>2.7660316463800845</v>
      </c>
      <c r="N128" s="124">
        <f>IF(RES_hhdet_in_tes!N128=0,"",RES_hhdet_in_tes!N128/RES_hhdet_in_fec!N128)</f>
        <v>2.868351338219076</v>
      </c>
      <c r="O128" s="124">
        <f>IF(RES_hhdet_in_tes!O128=0,"",RES_hhdet_in_tes!O128/RES_hhdet_in_fec!O128)</f>
        <v>2.990539261000138</v>
      </c>
      <c r="P128" s="124">
        <f>IF(RES_hhdet_in_tes!P128=0,"",RES_hhdet_in_tes!P128/RES_hhdet_in_fec!P128)</f>
        <v>3.1230494321724915</v>
      </c>
      <c r="Q128" s="124">
        <f>IF(RES_hhdet_in_tes!Q128=0,"",RES_hhdet_in_tes!Q128/RES_hhdet_in_fec!Q128)</f>
        <v>3.2369264982777204</v>
      </c>
      <c r="R128" s="124">
        <f>IF(RES_hhdet_in_tes!R128=0,"",RES_hhdet_in_tes!R128/RES_hhdet_in_fec!R128)</f>
        <v>3.308368211367211</v>
      </c>
      <c r="S128" s="124">
        <f>IF(RES_hhdet_in_tes!S128=0,"",RES_hhdet_in_tes!S128/RES_hhdet_in_fec!S128)</f>
        <v>3.3652323072409893</v>
      </c>
      <c r="T128" s="124">
        <f>IF(RES_hhdet_in_tes!T128=0,"",RES_hhdet_in_tes!T128/RES_hhdet_in_fec!T128)</f>
        <v>3.4127444239975513</v>
      </c>
      <c r="U128" s="124">
        <f>IF(RES_hhdet_in_tes!U128=0,"",RES_hhdet_in_tes!U128/RES_hhdet_in_fec!U128)</f>
        <v>3.4559981109126707</v>
      </c>
      <c r="V128" s="124">
        <f>IF(RES_hhdet_in_tes!V128=0,"",RES_hhdet_in_tes!V128/RES_hhdet_in_fec!V128)</f>
        <v>3.5000999763541829</v>
      </c>
      <c r="W128" s="124">
        <f>IF(RES_hhdet_in_tes!W128=0,"",RES_hhdet_in_tes!W128/RES_hhdet_in_fec!W128)</f>
        <v>3.5432763186611469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2.0851312292954223</v>
      </c>
      <c r="D129" s="111" t="str">
        <f>IF(RES_hhdet_in_tes!D129=0,"",RES_hhdet_in_tes!D129/RES_hhdet_in_fec!D129)</f>
        <v/>
      </c>
      <c r="E129" s="111">
        <f>IF(RES_hhdet_in_tes!E129=0,"",RES_hhdet_in_tes!E129/RES_hhdet_in_fec!E129)</f>
        <v>2.2130484804725716</v>
      </c>
      <c r="F129" s="111">
        <f>IF(RES_hhdet_in_tes!F129=0,"",RES_hhdet_in_tes!F129/RES_hhdet_in_fec!F129)</f>
        <v>2.2774120407864356</v>
      </c>
      <c r="G129" s="111">
        <f>IF(RES_hhdet_in_tes!G129=0,"",RES_hhdet_in_tes!G129/RES_hhdet_in_fec!G129)</f>
        <v>2.342387214204146</v>
      </c>
      <c r="H129" s="111">
        <f>IF(RES_hhdet_in_tes!H129=0,"",RES_hhdet_in_tes!H129/RES_hhdet_in_fec!H129)</f>
        <v>2.4079040719773359</v>
      </c>
      <c r="I129" s="111">
        <f>IF(RES_hhdet_in_tes!I129=0,"",RES_hhdet_in_tes!I129/RES_hhdet_in_fec!I129)</f>
        <v>2.4740926366173466</v>
      </c>
      <c r="J129" s="111">
        <f>IF(RES_hhdet_in_tes!J129=0,"",RES_hhdet_in_tes!J129/RES_hhdet_in_fec!J129)</f>
        <v>2.5414937429568494</v>
      </c>
      <c r="K129" s="111">
        <f>IF(RES_hhdet_in_tes!K129=0,"",RES_hhdet_in_tes!K129/RES_hhdet_in_fec!K129)</f>
        <v>2.6105621364728098</v>
      </c>
      <c r="L129" s="111">
        <f>IF(RES_hhdet_in_tes!L129=0,"",RES_hhdet_in_tes!L129/RES_hhdet_in_fec!L129)</f>
        <v>2.681410250321588</v>
      </c>
      <c r="M129" s="111">
        <f>IF(RES_hhdet_in_tes!M129=0,"",RES_hhdet_in_tes!M129/RES_hhdet_in_fec!M129)</f>
        <v>2.7660316463800845</v>
      </c>
      <c r="N129" s="111">
        <f>IF(RES_hhdet_in_tes!N129=0,"",RES_hhdet_in_tes!N129/RES_hhdet_in_fec!N129)</f>
        <v>2.868351338219076</v>
      </c>
      <c r="O129" s="111">
        <f>IF(RES_hhdet_in_tes!O129=0,"",RES_hhdet_in_tes!O129/RES_hhdet_in_fec!O129)</f>
        <v>2.990539261000138</v>
      </c>
      <c r="P129" s="111">
        <f>IF(RES_hhdet_in_tes!P129=0,"",RES_hhdet_in_tes!P129/RES_hhdet_in_fec!P129)</f>
        <v>3.1230494321724915</v>
      </c>
      <c r="Q129" s="111">
        <f>IF(RES_hhdet_in_tes!Q129=0,"",RES_hhdet_in_tes!Q129/RES_hhdet_in_fec!Q129)</f>
        <v>3.2369264982777204</v>
      </c>
      <c r="R129" s="111">
        <f>IF(RES_hhdet_in_tes!R129=0,"",RES_hhdet_in_tes!R129/RES_hhdet_in_fec!R129)</f>
        <v>3.308368211367211</v>
      </c>
      <c r="S129" s="111">
        <f>IF(RES_hhdet_in_tes!S129=0,"",RES_hhdet_in_tes!S129/RES_hhdet_in_fec!S129)</f>
        <v>3.3652323072409893</v>
      </c>
      <c r="T129" s="111">
        <f>IF(RES_hhdet_in_tes!T129=0,"",RES_hhdet_in_tes!T129/RES_hhdet_in_fec!T129)</f>
        <v>3.4127444239975513</v>
      </c>
      <c r="U129" s="111">
        <f>IF(RES_hhdet_in_tes!U129=0,"",RES_hhdet_in_tes!U129/RES_hhdet_in_fec!U129)</f>
        <v>3.4559981109126707</v>
      </c>
      <c r="V129" s="111">
        <f>IF(RES_hhdet_in_tes!V129=0,"",RES_hhdet_in_tes!V129/RES_hhdet_in_fec!V129)</f>
        <v>3.5000999763541829</v>
      </c>
      <c r="W129" s="111">
        <f>IF(RES_hhdet_in_tes!W129=0,"",RES_hhdet_in_tes!W129/RES_hhdet_in_fec!W129)</f>
        <v>3.5432763186611469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0.71725307519658466</v>
      </c>
      <c r="D130" s="124" t="str">
        <f>IF(RES_hhdet_in_tes!D130=0,"",RES_hhdet_in_tes!D130/RES_hhdet_in_fec!D130)</f>
        <v/>
      </c>
      <c r="E130" s="124">
        <f>IF(RES_hhdet_in_tes!E130=0,"",RES_hhdet_in_tes!E130/RES_hhdet_in_fec!E130)</f>
        <v>0.75482680860229667</v>
      </c>
      <c r="F130" s="124">
        <f>IF(RES_hhdet_in_tes!F130=0,"",RES_hhdet_in_tes!F130/RES_hhdet_in_fec!F130)</f>
        <v>0.75650712024188982</v>
      </c>
      <c r="G130" s="124">
        <f>IF(RES_hhdet_in_tes!G130=0,"",RES_hhdet_in_tes!G130/RES_hhdet_in_fec!G130)</f>
        <v>0.75822796594663955</v>
      </c>
      <c r="H130" s="124">
        <f>IF(RES_hhdet_in_tes!H130=0,"",RES_hhdet_in_tes!H130/RES_hhdet_in_fec!H130)</f>
        <v>0.75458225570490223</v>
      </c>
      <c r="I130" s="124">
        <f>IF(RES_hhdet_in_tes!I130=0,"",RES_hhdet_in_tes!I130/RES_hhdet_in_fec!I130)</f>
        <v>0.72654486238957272</v>
      </c>
      <c r="J130" s="124">
        <f>IF(RES_hhdet_in_tes!J130=0,"",RES_hhdet_in_tes!J130/RES_hhdet_in_fec!J130)</f>
        <v>0.7536994020601252</v>
      </c>
      <c r="K130" s="124">
        <f>IF(RES_hhdet_in_tes!K130=0,"",RES_hhdet_in_tes!K130/RES_hhdet_in_fec!K130)</f>
        <v>0.75298168637409668</v>
      </c>
      <c r="L130" s="124">
        <f>IF(RES_hhdet_in_tes!L130=0,"",RES_hhdet_in_tes!L130/RES_hhdet_in_fec!L130)</f>
        <v>0.76892823969459123</v>
      </c>
      <c r="M130" s="124">
        <f>IF(RES_hhdet_in_tes!M130=0,"",RES_hhdet_in_tes!M130/RES_hhdet_in_fec!M130)</f>
        <v>0.76850756918467045</v>
      </c>
      <c r="N130" s="124">
        <f>IF(RES_hhdet_in_tes!N130=0,"",RES_hhdet_in_tes!N130/RES_hhdet_in_fec!N130)</f>
        <v>0.76634531653052573</v>
      </c>
      <c r="O130" s="124">
        <f>IF(RES_hhdet_in_tes!O130=0,"",RES_hhdet_in_tes!O130/RES_hhdet_in_fec!O130)</f>
        <v>0.76432936568774967</v>
      </c>
      <c r="P130" s="124">
        <f>IF(RES_hhdet_in_tes!P130=0,"",RES_hhdet_in_tes!P130/RES_hhdet_in_fec!P130)</f>
        <v>0.7544280250900337</v>
      </c>
      <c r="Q130" s="124">
        <f>IF(RES_hhdet_in_tes!Q130=0,"",RES_hhdet_in_tes!Q130/RES_hhdet_in_fec!Q130)</f>
        <v>0.78837353916130137</v>
      </c>
      <c r="R130" s="124">
        <f>IF(RES_hhdet_in_tes!R130=0,"",RES_hhdet_in_tes!R130/RES_hhdet_in_fec!R130)</f>
        <v>0.786264124158218</v>
      </c>
      <c r="S130" s="124">
        <f>IF(RES_hhdet_in_tes!S130=0,"",RES_hhdet_in_tes!S130/RES_hhdet_in_fec!S130)</f>
        <v>0.79369474227083536</v>
      </c>
      <c r="T130" s="124">
        <f>IF(RES_hhdet_in_tes!T130=0,"",RES_hhdet_in_tes!T130/RES_hhdet_in_fec!T130)</f>
        <v>0.77946485314531833</v>
      </c>
      <c r="U130" s="124">
        <f>IF(RES_hhdet_in_tes!U130=0,"",RES_hhdet_in_tes!U130/RES_hhdet_in_fec!U130)</f>
        <v>0.78960857467596413</v>
      </c>
      <c r="V130" s="124">
        <f>IF(RES_hhdet_in_tes!V130=0,"",RES_hhdet_in_tes!V130/RES_hhdet_in_fec!V130)</f>
        <v>0.79992746539159232</v>
      </c>
      <c r="W130" s="124">
        <f>IF(RES_hhdet_in_tes!W130=0,"",RES_hhdet_in_tes!W130/RES_hhdet_in_fec!W130)</f>
        <v>0.81040111699744721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0.75152220280963955</v>
      </c>
      <c r="D131" s="111" t="str">
        <f>IF(RES_hhdet_in_tes!D131=0,"",RES_hhdet_in_tes!D131/RES_hhdet_in_fec!D131)</f>
        <v/>
      </c>
      <c r="E131" s="111">
        <f>IF(RES_hhdet_in_tes!E131=0,"",RES_hhdet_in_tes!E131/RES_hhdet_in_fec!E131)</f>
        <v>0.75482680860229667</v>
      </c>
      <c r="F131" s="111">
        <f>IF(RES_hhdet_in_tes!F131=0,"",RES_hhdet_in_tes!F131/RES_hhdet_in_fec!F131)</f>
        <v>0.75650712024188982</v>
      </c>
      <c r="G131" s="111">
        <f>IF(RES_hhdet_in_tes!G131=0,"",RES_hhdet_in_tes!G131/RES_hhdet_in_fec!G131)</f>
        <v>0.75822796594663955</v>
      </c>
      <c r="H131" s="111">
        <f>IF(RES_hhdet_in_tes!H131=0,"",RES_hhdet_in_tes!H131/RES_hhdet_in_fec!H131)</f>
        <v>0.75998511941591329</v>
      </c>
      <c r="I131" s="111">
        <f>IF(RES_hhdet_in_tes!I131=0,"",RES_hhdet_in_tes!I131/RES_hhdet_in_fec!I131)</f>
        <v>0.7617870893827301</v>
      </c>
      <c r="J131" s="111">
        <f>IF(RES_hhdet_in_tes!J131=0,"",RES_hhdet_in_tes!J131/RES_hhdet_in_fec!J131)</f>
        <v>0.76366873312295724</v>
      </c>
      <c r="K131" s="111">
        <f>IF(RES_hhdet_in_tes!K131=0,"",RES_hhdet_in_tes!K131/RES_hhdet_in_fec!K131)</f>
        <v>0.76565968848963539</v>
      </c>
      <c r="L131" s="111">
        <f>IF(RES_hhdet_in_tes!L131=0,"",RES_hhdet_in_tes!L131/RES_hhdet_in_fec!L131)</f>
        <v>0.76776788482354308</v>
      </c>
      <c r="M131" s="111">
        <f>IF(RES_hhdet_in_tes!M131=0,"",RES_hhdet_in_tes!M131/RES_hhdet_in_fec!M131)</f>
        <v>0.77068694583714725</v>
      </c>
      <c r="N131" s="111">
        <f>IF(RES_hhdet_in_tes!N131=0,"",RES_hhdet_in_tes!N131/RES_hhdet_in_fec!N131)</f>
        <v>0.77463617794723361</v>
      </c>
      <c r="O131" s="111">
        <f>IF(RES_hhdet_in_tes!O131=0,"",RES_hhdet_in_tes!O131/RES_hhdet_in_fec!O131)</f>
        <v>0.77980782987699215</v>
      </c>
      <c r="P131" s="111">
        <f>IF(RES_hhdet_in_tes!P131=0,"",RES_hhdet_in_tes!P131/RES_hhdet_in_fec!P131)</f>
        <v>0.7858361343354231</v>
      </c>
      <c r="Q131" s="111">
        <f>IF(RES_hhdet_in_tes!Q131=0,"",RES_hhdet_in_tes!Q131/RES_hhdet_in_fec!Q131)</f>
        <v>0.79152370127789595</v>
      </c>
      <c r="R131" s="111">
        <f>IF(RES_hhdet_in_tes!R131=0,"",RES_hhdet_in_tes!R131/RES_hhdet_in_fec!R131)</f>
        <v>0.79588189399843279</v>
      </c>
      <c r="S131" s="111">
        <f>IF(RES_hhdet_in_tes!S131=0,"",RES_hhdet_in_tes!S131/RES_hhdet_in_fec!S131)</f>
        <v>0.80012168696382646</v>
      </c>
      <c r="T131" s="111">
        <f>IF(RES_hhdet_in_tes!T131=0,"",RES_hhdet_in_tes!T131/RES_hhdet_in_fec!T131)</f>
        <v>0.80421475169540202</v>
      </c>
      <c r="U131" s="111">
        <f>IF(RES_hhdet_in_tes!U131=0,"",RES_hhdet_in_tes!U131/RES_hhdet_in_fec!U131)</f>
        <v>0.8081327597144975</v>
      </c>
      <c r="V131" s="111">
        <f>IF(RES_hhdet_in_tes!V131=0,"",RES_hhdet_in_tes!V131/RES_hhdet_in_fec!V131)</f>
        <v>0.81184738254244559</v>
      </c>
      <c r="W131" s="111">
        <f>IF(RES_hhdet_in_tes!W131=0,"",RES_hhdet_in_tes!W131/RES_hhdet_in_fec!W131)</f>
        <v>0.81526926614256301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>
        <f>IF(RES_hhdet_in_tes!L132=0,"",RES_hhdet_in_tes!L132/RES_hhdet_in_fec!L132)</f>
        <v>0.90524020507274638</v>
      </c>
      <c r="M132" s="111">
        <f>IF(RES_hhdet_in_tes!M132=0,"",RES_hhdet_in_tes!M132/RES_hhdet_in_fec!M132)</f>
        <v>0.90931546468769497</v>
      </c>
      <c r="N132" s="111">
        <f>IF(RES_hhdet_in_tes!N132=0,"",RES_hhdet_in_tes!N132/RES_hhdet_in_fec!N132)</f>
        <v>0.91633458186373518</v>
      </c>
      <c r="O132" s="111">
        <f>IF(RES_hhdet_in_tes!O132=0,"",RES_hhdet_in_tes!O132/RES_hhdet_in_fec!O132)</f>
        <v>0.91557604176264784</v>
      </c>
      <c r="P132" s="111">
        <f>IF(RES_hhdet_in_tes!P132=0,"",RES_hhdet_in_tes!P132/RES_hhdet_in_fec!P132)</f>
        <v>0.91622822990752739</v>
      </c>
      <c r="Q132" s="111">
        <f>IF(RES_hhdet_in_tes!Q132=0,"",RES_hhdet_in_tes!Q132/RES_hhdet_in_fec!Q132)</f>
        <v>0.92464873514924939</v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>
        <f>IF(RES_hhdet_in_tes!U132=0,"",RES_hhdet_in_tes!U132/RES_hhdet_in_fec!U132)</f>
        <v>0.92906751054199599</v>
      </c>
      <c r="V132" s="111">
        <f>IF(RES_hhdet_in_tes!V132=0,"",RES_hhdet_in_tes!V132/RES_hhdet_in_fec!V132)</f>
        <v>0.9299044944920376</v>
      </c>
      <c r="W132" s="111">
        <f>IF(RES_hhdet_in_tes!W132=0,"",RES_hhdet_in_tes!W132/RES_hhdet_in_fec!W132)</f>
        <v>0.93088209450460635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>
        <f>IF(RES_hhdet_in_tes!L133=0,"",RES_hhdet_in_tes!L133/RES_hhdet_in_fec!L133)</f>
        <v>0.76776788482354308</v>
      </c>
      <c r="M133" s="112">
        <f>IF(RES_hhdet_in_tes!M133=0,"",RES_hhdet_in_tes!M133/RES_hhdet_in_fec!M133)</f>
        <v>0.77068694583714725</v>
      </c>
      <c r="N133" s="112">
        <f>IF(RES_hhdet_in_tes!N133=0,"",RES_hhdet_in_tes!N133/RES_hhdet_in_fec!N133)</f>
        <v>0.77463617794723361</v>
      </c>
      <c r="O133" s="112">
        <f>IF(RES_hhdet_in_tes!O133=0,"",RES_hhdet_in_tes!O133/RES_hhdet_in_fec!O133)</f>
        <v>0.77980782987699215</v>
      </c>
      <c r="P133" s="112">
        <f>IF(RES_hhdet_in_tes!P133=0,"",RES_hhdet_in_tes!P133/RES_hhdet_in_fec!P133)</f>
        <v>0.78583613433542299</v>
      </c>
      <c r="Q133" s="112">
        <f>IF(RES_hhdet_in_tes!Q133=0,"",RES_hhdet_in_tes!Q133/RES_hhdet_in_fec!Q133)</f>
        <v>0.79152370127789595</v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>
        <f>IF(RES_hhdet_in_tes!U133=0,"",RES_hhdet_in_tes!U133/RES_hhdet_in_fec!U133)</f>
        <v>0.80813275971449761</v>
      </c>
      <c r="V133" s="112">
        <f>IF(RES_hhdet_in_tes!V133=0,"",RES_hhdet_in_tes!V133/RES_hhdet_in_fec!V133)</f>
        <v>0.81184738254244559</v>
      </c>
      <c r="W133" s="112">
        <f>IF(RES_hhdet_in_tes!W133=0,"",RES_hhdet_in_tes!W133/RES_hhdet_in_fec!W133)</f>
        <v>0.81526926614256301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0.57421583777437013</v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>
        <f>IF(RES_hhdet_in_tes!H135=0,"",RES_hhdet_in_tes!H135/RES_hhdet_in_fec!H135)</f>
        <v>0.58254778087260484</v>
      </c>
      <c r="I135" s="112">
        <f>IF(RES_hhdet_in_tes!I135=0,"",RES_hhdet_in_tes!I135/RES_hhdet_in_fec!I135)</f>
        <v>0.5845064935548876</v>
      </c>
      <c r="J135" s="112">
        <f>IF(RES_hhdet_in_tes!J135=0,"",RES_hhdet_in_tes!J135/RES_hhdet_in_fec!J135)</f>
        <v>0.58668186297231806</v>
      </c>
      <c r="K135" s="112">
        <f>IF(RES_hhdet_in_tes!K135=0,"",RES_hhdet_in_tes!K135/RES_hhdet_in_fec!K135)</f>
        <v>0.58915869850702318</v>
      </c>
      <c r="L135" s="112" t="str">
        <f>IF(RES_hhdet_in_tes!L135=0,"",RES_hhdet_in_tes!L135/RES_hhdet_in_fec!L135)</f>
        <v/>
      </c>
      <c r="M135" s="112">
        <f>IF(RES_hhdet_in_tes!M135=0,"",RES_hhdet_in_tes!M135/RES_hhdet_in_fec!M135)</f>
        <v>0.59705149967021498</v>
      </c>
      <c r="N135" s="112">
        <f>IF(RES_hhdet_in_tes!N135=0,"",RES_hhdet_in_tes!N135/RES_hhdet_in_fec!N135)</f>
        <v>0.60526805524843508</v>
      </c>
      <c r="O135" s="112">
        <f>IF(RES_hhdet_in_tes!O135=0,"",RES_hhdet_in_tes!O135/RES_hhdet_in_fec!O135)</f>
        <v>0.6177126647898088</v>
      </c>
      <c r="P135" s="112">
        <f>IF(RES_hhdet_in_tes!P135=0,"",RES_hhdet_in_tes!P135/RES_hhdet_in_fec!P135)</f>
        <v>0.63390150428437197</v>
      </c>
      <c r="Q135" s="112">
        <f>IF(RES_hhdet_in_tes!Q135=0,"",RES_hhdet_in_tes!Q135/RES_hhdet_in_fec!Q135)</f>
        <v>0.64978664927217411</v>
      </c>
      <c r="R135" s="112">
        <f>IF(RES_hhdet_in_tes!R135=0,"",RES_hhdet_in_tes!R135/RES_hhdet_in_fec!R135)</f>
        <v>0.66117400562729123</v>
      </c>
      <c r="S135" s="112">
        <f>IF(RES_hhdet_in_tes!S135=0,"",RES_hhdet_in_tes!S135/RES_hhdet_in_fec!S135)</f>
        <v>0.6724490999419257</v>
      </c>
      <c r="T135" s="112">
        <f>IF(RES_hhdet_in_tes!T135=0,"",RES_hhdet_in_tes!T135/RES_hhdet_in_fec!T135)</f>
        <v>0.68337551443259281</v>
      </c>
      <c r="U135" s="112">
        <f>IF(RES_hhdet_in_tes!U135=0,"",RES_hhdet_in_tes!U135/RES_hhdet_in_fec!U135)</f>
        <v>0.69363947885837152</v>
      </c>
      <c r="V135" s="112">
        <f>IF(RES_hhdet_in_tes!V135=0,"",RES_hhdet_in_tes!V135/RES_hhdet_in_fec!V135)</f>
        <v>0.70275960684648076</v>
      </c>
      <c r="W135" s="112">
        <f>IF(RES_hhdet_in_tes!W135=0,"",RES_hhdet_in_tes!W135/RES_hhdet_in_fec!W135)</f>
        <v>0.70993891070699844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>
        <f>IF(RES_hhdet_in_tes!M136=0,"",RES_hhdet_in_tes!M136/RES_hhdet_in_fec!M136)</f>
        <v>0.81528071658259782</v>
      </c>
      <c r="N136" s="113">
        <f>IF(RES_hhdet_in_tes!N136=0,"",RES_hhdet_in_tes!N136/RES_hhdet_in_fec!N136)</f>
        <v>0.83012969889350408</v>
      </c>
      <c r="O136" s="113">
        <f>IF(RES_hhdet_in_tes!O136=0,"",RES_hhdet_in_tes!O136/RES_hhdet_in_fec!O136)</f>
        <v>0.83183529712036175</v>
      </c>
      <c r="P136" s="113">
        <f>IF(RES_hhdet_in_tes!P136=0,"",RES_hhdet_in_tes!P136/RES_hhdet_in_fec!P136)</f>
        <v>0.83762930957616488</v>
      </c>
      <c r="Q136" s="113">
        <f>IF(RES_hhdet_in_tes!Q136=0,"",RES_hhdet_in_tes!Q136/RES_hhdet_in_fec!Q136)</f>
        <v>0.85727274620175142</v>
      </c>
      <c r="R136" s="113">
        <f>IF(RES_hhdet_in_tes!R136=0,"",RES_hhdet_in_tes!R136/RES_hhdet_in_fec!R136)</f>
        <v>0.85512934377326733</v>
      </c>
      <c r="S136" s="113">
        <f>IF(RES_hhdet_in_tes!S136=0,"",RES_hhdet_in_tes!S136/RES_hhdet_in_fec!S136)</f>
        <v>0.85406486089331468</v>
      </c>
      <c r="T136" s="113">
        <f>IF(RES_hhdet_in_tes!T136=0,"",RES_hhdet_in_tes!T136/RES_hhdet_in_fec!T136)</f>
        <v>0.8686306997352311</v>
      </c>
      <c r="U136" s="113">
        <f>IF(RES_hhdet_in_tes!U136=0,"",RES_hhdet_in_tes!U136/RES_hhdet_in_fec!U136)</f>
        <v>0.8756522736662028</v>
      </c>
      <c r="V136" s="113">
        <f>IF(RES_hhdet_in_tes!V136=0,"",RES_hhdet_in_tes!V136/RES_hhdet_in_fec!V136)</f>
        <v>0.87914520557049303</v>
      </c>
      <c r="W136" s="113">
        <f>IF(RES_hhdet_in_tes!W136=0,"",RES_hhdet_in_tes!W136/RES_hhdet_in_fec!W136)</f>
        <v>0.88190465429251352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>
        <f>IF(RES_hhdet_in_tes!M137=0,"",RES_hhdet_in_tes!M137/RES_hhdet_in_fec!M137)</f>
        <v>0.59705149967021498</v>
      </c>
      <c r="N137" s="111">
        <f>IF(RES_hhdet_in_tes!N137=0,"",RES_hhdet_in_tes!N137/RES_hhdet_in_fec!N137)</f>
        <v>0.60526805524843508</v>
      </c>
      <c r="O137" s="111">
        <f>IF(RES_hhdet_in_tes!O137=0,"",RES_hhdet_in_tes!O137/RES_hhdet_in_fec!O137)</f>
        <v>0.6177126647898088</v>
      </c>
      <c r="P137" s="111">
        <f>IF(RES_hhdet_in_tes!P137=0,"",RES_hhdet_in_tes!P137/RES_hhdet_in_fec!P137)</f>
        <v>0.63390150428437197</v>
      </c>
      <c r="Q137" s="111">
        <f>IF(RES_hhdet_in_tes!Q137=0,"",RES_hhdet_in_tes!Q137/RES_hhdet_in_fec!Q137)</f>
        <v>0.649786649272174</v>
      </c>
      <c r="R137" s="111">
        <f>IF(RES_hhdet_in_tes!R137=0,"",RES_hhdet_in_tes!R137/RES_hhdet_in_fec!R137)</f>
        <v>0.66117400562729123</v>
      </c>
      <c r="S137" s="111">
        <f>IF(RES_hhdet_in_tes!S137=0,"",RES_hhdet_in_tes!S137/RES_hhdet_in_fec!S137)</f>
        <v>0.6724490999419257</v>
      </c>
      <c r="T137" s="111">
        <f>IF(RES_hhdet_in_tes!T137=0,"",RES_hhdet_in_tes!T137/RES_hhdet_in_fec!T137)</f>
        <v>0.68337551443259281</v>
      </c>
      <c r="U137" s="111">
        <f>IF(RES_hhdet_in_tes!U137=0,"",RES_hhdet_in_tes!U137/RES_hhdet_in_fec!U137)</f>
        <v>0.69363947885837152</v>
      </c>
      <c r="V137" s="111">
        <f>IF(RES_hhdet_in_tes!V137=0,"",RES_hhdet_in_tes!V137/RES_hhdet_in_fec!V137)</f>
        <v>0.70275960684648076</v>
      </c>
      <c r="W137" s="111">
        <f>IF(RES_hhdet_in_tes!W137=0,"",RES_hhdet_in_tes!W137/RES_hhdet_in_fec!W137)</f>
        <v>0.70993891070699844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0.71394495883746178</v>
      </c>
      <c r="D139" s="124" t="str">
        <f>IF(RES_hhdet_in_tes!D139=0,"",RES_hhdet_in_tes!D139/RES_hhdet_in_fec!D139)</f>
        <v/>
      </c>
      <c r="E139" s="124">
        <f>IF(RES_hhdet_in_tes!E139=0,"",RES_hhdet_in_tes!E139/RES_hhdet_in_fec!E139)</f>
        <v>0.70137168477982204</v>
      </c>
      <c r="F139" s="124">
        <f>IF(RES_hhdet_in_tes!F139=0,"",RES_hhdet_in_tes!F139/RES_hhdet_in_fec!F139)</f>
        <v>0.7148895556984699</v>
      </c>
      <c r="G139" s="124">
        <f>IF(RES_hhdet_in_tes!G139=0,"",RES_hhdet_in_tes!G139/RES_hhdet_in_fec!G139)</f>
        <v>0.7254170104925296</v>
      </c>
      <c r="H139" s="124">
        <f>IF(RES_hhdet_in_tes!H139=0,"",RES_hhdet_in_tes!H139/RES_hhdet_in_fec!H139)</f>
        <v>0.72751870820543585</v>
      </c>
      <c r="I139" s="124">
        <f>IF(RES_hhdet_in_tes!I139=0,"",RES_hhdet_in_tes!I139/RES_hhdet_in_fec!I139)</f>
        <v>0.73150011024774997</v>
      </c>
      <c r="J139" s="124">
        <f>IF(RES_hhdet_in_tes!J139=0,"",RES_hhdet_in_tes!J139/RES_hhdet_in_fec!J139)</f>
        <v>0.72328792302202294</v>
      </c>
      <c r="K139" s="124">
        <f>IF(RES_hhdet_in_tes!K139=0,"",RES_hhdet_in_tes!K139/RES_hhdet_in_fec!K139)</f>
        <v>0.71979208561309882</v>
      </c>
      <c r="L139" s="124">
        <f>IF(RES_hhdet_in_tes!L139=0,"",RES_hhdet_in_tes!L139/RES_hhdet_in_fec!L139)</f>
        <v>0.72571412911292699</v>
      </c>
      <c r="M139" s="124">
        <f>IF(RES_hhdet_in_tes!M139=0,"",RES_hhdet_in_tes!M139/RES_hhdet_in_fec!M139)</f>
        <v>0.72427417005925121</v>
      </c>
      <c r="N139" s="124">
        <f>IF(RES_hhdet_in_tes!N139=0,"",RES_hhdet_in_tes!N139/RES_hhdet_in_fec!N139)</f>
        <v>0.73950298508024281</v>
      </c>
      <c r="O139" s="124">
        <f>IF(RES_hhdet_in_tes!O139=0,"",RES_hhdet_in_tes!O139/RES_hhdet_in_fec!O139)</f>
        <v>0.73834941380488495</v>
      </c>
      <c r="P139" s="124">
        <f>IF(RES_hhdet_in_tes!P139=0,"",RES_hhdet_in_tes!P139/RES_hhdet_in_fec!P139)</f>
        <v>0.74445539168311414</v>
      </c>
      <c r="Q139" s="124">
        <f>IF(RES_hhdet_in_tes!Q139=0,"",RES_hhdet_in_tes!Q139/RES_hhdet_in_fec!Q139)</f>
        <v>0.74910624149269001</v>
      </c>
      <c r="R139" s="124">
        <f>IF(RES_hhdet_in_tes!R139=0,"",RES_hhdet_in_tes!R139/RES_hhdet_in_fec!R139)</f>
        <v>0.76362309931508454</v>
      </c>
      <c r="S139" s="124">
        <f>IF(RES_hhdet_in_tes!S139=0,"",RES_hhdet_in_tes!S139/RES_hhdet_in_fec!S139)</f>
        <v>0.79045689632296789</v>
      </c>
      <c r="T139" s="124">
        <f>IF(RES_hhdet_in_tes!T139=0,"",RES_hhdet_in_tes!T139/RES_hhdet_in_fec!T139)</f>
        <v>0.8079954746866963</v>
      </c>
      <c r="U139" s="124">
        <f>IF(RES_hhdet_in_tes!U139=0,"",RES_hhdet_in_tes!U139/RES_hhdet_in_fec!U139)</f>
        <v>0.81718941118136568</v>
      </c>
      <c r="V139" s="124">
        <f>IF(RES_hhdet_in_tes!V139=0,"",RES_hhdet_in_tes!V139/RES_hhdet_in_fec!V139)</f>
        <v>0.82778101210544719</v>
      </c>
      <c r="W139" s="124">
        <f>IF(RES_hhdet_in_tes!W139=0,"",RES_hhdet_in_tes!W139/RES_hhdet_in_fec!W139)</f>
        <v>0.82557941574179983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0.57248452276648276</v>
      </c>
      <c r="D140" s="111" t="str">
        <f>IF(RES_hhdet_in_tes!D140=0,"",RES_hhdet_in_tes!D140/RES_hhdet_in_fec!D140)</f>
        <v/>
      </c>
      <c r="E140" s="111">
        <f>IF(RES_hhdet_in_tes!E140=0,"",RES_hhdet_in_tes!E140/RES_hhdet_in_fec!E140)</f>
        <v>0.57428020248930323</v>
      </c>
      <c r="F140" s="111">
        <f>IF(RES_hhdet_in_tes!F140=0,"",RES_hhdet_in_tes!F140/RES_hhdet_in_fec!F140)</f>
        <v>0.57516992731390315</v>
      </c>
      <c r="G140" s="111">
        <f>IF(RES_hhdet_in_tes!G140=0,"",RES_hhdet_in_tes!G140/RES_hhdet_in_fec!G140)</f>
        <v>0.57604790811172901</v>
      </c>
      <c r="H140" s="111">
        <f>IF(RES_hhdet_in_tes!H140=0,"",RES_hhdet_in_tes!H140/RES_hhdet_in_fec!H140)</f>
        <v>0.57691536937846377</v>
      </c>
      <c r="I140" s="111">
        <f>IF(RES_hhdet_in_tes!I140=0,"",RES_hhdet_in_tes!I140/RES_hhdet_in_fec!I140)</f>
        <v>0.57776984585956126</v>
      </c>
      <c r="J140" s="111">
        <f>IF(RES_hhdet_in_tes!J140=0,"",RES_hhdet_in_tes!J140/RES_hhdet_in_fec!J140)</f>
        <v>0.5786012382773037</v>
      </c>
      <c r="K140" s="111">
        <f>IF(RES_hhdet_in_tes!K140=0,"",RES_hhdet_in_tes!K140/RES_hhdet_in_fec!K140)</f>
        <v>0.57940095958920468</v>
      </c>
      <c r="L140" s="111">
        <f>IF(RES_hhdet_in_tes!L140=0,"",RES_hhdet_in_tes!L140/RES_hhdet_in_fec!L140)</f>
        <v>0.58016671240934792</v>
      </c>
      <c r="M140" s="111">
        <f>IF(RES_hhdet_in_tes!M140=0,"",RES_hhdet_in_tes!M140/RES_hhdet_in_fec!M140)</f>
        <v>0.58057878881022607</v>
      </c>
      <c r="N140" s="111">
        <f>IF(RES_hhdet_in_tes!N140=0,"",RES_hhdet_in_tes!N140/RES_hhdet_in_fec!N140)</f>
        <v>0.58057878881022607</v>
      </c>
      <c r="O140" s="111">
        <f>IF(RES_hhdet_in_tes!O140=0,"",RES_hhdet_in_tes!O140/RES_hhdet_in_fec!O140)</f>
        <v>0.58057878881022607</v>
      </c>
      <c r="P140" s="111">
        <f>IF(RES_hhdet_in_tes!P140=0,"",RES_hhdet_in_tes!P140/RES_hhdet_in_fec!P140)</f>
        <v>0.58057878881022607</v>
      </c>
      <c r="Q140" s="111">
        <f>IF(RES_hhdet_in_tes!Q140=0,"",RES_hhdet_in_tes!Q140/RES_hhdet_in_fec!Q140)</f>
        <v>0.58057878881022607</v>
      </c>
      <c r="R140" s="111">
        <f>IF(RES_hhdet_in_tes!R140=0,"",RES_hhdet_in_tes!R140/RES_hhdet_in_fec!R140)</f>
        <v>0.58318216326085659</v>
      </c>
      <c r="S140" s="111">
        <f>IF(RES_hhdet_in_tes!S140=0,"",RES_hhdet_in_tes!S140/RES_hhdet_in_fec!S140)</f>
        <v>0.5874392703453436</v>
      </c>
      <c r="T140" s="111">
        <f>IF(RES_hhdet_in_tes!T140=0,"",RES_hhdet_in_tes!T140/RES_hhdet_in_fec!T140)</f>
        <v>0.59240589527724141</v>
      </c>
      <c r="U140" s="111">
        <f>IF(RES_hhdet_in_tes!U140=0,"",RES_hhdet_in_tes!U140/RES_hhdet_in_fec!U140)</f>
        <v>0.5975498996709937</v>
      </c>
      <c r="V140" s="111">
        <f>IF(RES_hhdet_in_tes!V140=0,"",RES_hhdet_in_tes!V140/RES_hhdet_in_fec!V140)</f>
        <v>0.60233914514103892</v>
      </c>
      <c r="W140" s="111">
        <f>IF(RES_hhdet_in_tes!W140=0,"",RES_hhdet_in_tes!W140/RES_hhdet_in_fec!W140)</f>
        <v>0.60677363168737497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0.74026109630378234</v>
      </c>
      <c r="D141" s="45" t="str">
        <f>IF(RES_hhdet_in_tes!D141=0,"",RES_hhdet_in_tes!D141/RES_hhdet_in_fec!D141)</f>
        <v/>
      </c>
      <c r="E141" s="45">
        <f>IF(RES_hhdet_in_tes!E141=0,"",RES_hhdet_in_tes!E141/RES_hhdet_in_fec!E141)</f>
        <v>0.74338293809972633</v>
      </c>
      <c r="F141" s="45">
        <f>IF(RES_hhdet_in_tes!F141=0,"",RES_hhdet_in_tes!F141/RES_hhdet_in_fec!F141)</f>
        <v>0.74497992254459866</v>
      </c>
      <c r="G141" s="45">
        <f>IF(RES_hhdet_in_tes!G141=0,"",RES_hhdet_in_tes!G141/RES_hhdet_in_fec!G141)</f>
        <v>0.7466290979123551</v>
      </c>
      <c r="H141" s="45">
        <f>IF(RES_hhdet_in_tes!H141=0,"",RES_hhdet_in_tes!H141/RES_hhdet_in_fec!H141)</f>
        <v>0.74832502249539679</v>
      </c>
      <c r="I141" s="45">
        <f>IF(RES_hhdet_in_tes!I141=0,"",RES_hhdet_in_tes!I141/RES_hhdet_in_fec!I141)</f>
        <v>0.75007865198314527</v>
      </c>
      <c r="J141" s="45">
        <f>IF(RES_hhdet_in_tes!J141=0,"",RES_hhdet_in_tes!J141/RES_hhdet_in_fec!J141)</f>
        <v>0.75193486796815034</v>
      </c>
      <c r="K141" s="45">
        <f>IF(RES_hhdet_in_tes!K141=0,"",RES_hhdet_in_tes!K141/RES_hhdet_in_fec!K141)</f>
        <v>0.75393183160934185</v>
      </c>
      <c r="L141" s="45">
        <f>IF(RES_hhdet_in_tes!L141=0,"",RES_hhdet_in_tes!L141/RES_hhdet_in_fec!L141)</f>
        <v>0.7560797525812617</v>
      </c>
      <c r="M141" s="45">
        <f>IF(RES_hhdet_in_tes!M141=0,"",RES_hhdet_in_tes!M141/RES_hhdet_in_fec!M141)</f>
        <v>0.75900206837697182</v>
      </c>
      <c r="N141" s="45">
        <f>IF(RES_hhdet_in_tes!N141=0,"",RES_hhdet_in_tes!N141/RES_hhdet_in_fec!N141)</f>
        <v>0.76287555700140219</v>
      </c>
      <c r="O141" s="45">
        <f>IF(RES_hhdet_in_tes!O141=0,"",RES_hhdet_in_tes!O141/RES_hhdet_in_fec!O141)</f>
        <v>0.76813005049196648</v>
      </c>
      <c r="P141" s="45">
        <f>IF(RES_hhdet_in_tes!P141=0,"",RES_hhdet_in_tes!P141/RES_hhdet_in_fec!P141)</f>
        <v>0.77499130051418874</v>
      </c>
      <c r="Q141" s="45">
        <f>IF(RES_hhdet_in_tes!Q141=0,"",RES_hhdet_in_tes!Q141/RES_hhdet_in_fec!Q141)</f>
        <v>0.78383453764851374</v>
      </c>
      <c r="R141" s="45">
        <f>IF(RES_hhdet_in_tes!R141=0,"",RES_hhdet_in_tes!R141/RES_hhdet_in_fec!R141)</f>
        <v>0.79586439818850774</v>
      </c>
      <c r="S141" s="45">
        <f>IF(RES_hhdet_in_tes!S141=0,"",RES_hhdet_in_tes!S141/RES_hhdet_in_fec!S141)</f>
        <v>0.81087878931545188</v>
      </c>
      <c r="T141" s="45">
        <f>IF(RES_hhdet_in_tes!T141=0,"",RES_hhdet_in_tes!T141/RES_hhdet_in_fec!T141)</f>
        <v>0.82702169485362642</v>
      </c>
      <c r="U141" s="45">
        <f>IF(RES_hhdet_in_tes!U141=0,"",RES_hhdet_in_tes!U141/RES_hhdet_in_fec!U141)</f>
        <v>0.84243709862735705</v>
      </c>
      <c r="V141" s="45">
        <f>IF(RES_hhdet_in_tes!V141=0,"",RES_hhdet_in_tes!V141/RES_hhdet_in_fec!V141)</f>
        <v>0.85526898446094934</v>
      </c>
      <c r="W141" s="45">
        <f>IF(RES_hhdet_in_tes!W141=0,"",RES_hhdet_in_tes!W141/RES_hhdet_in_fec!W141)</f>
        <v>0.86486539373159466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 t="str">
        <f>IF(RES_hhdet_in_tes!C143=0,"",RES_hhdet_in_tes!C143/RES_hhdet_in_fec!C143)</f>
        <v/>
      </c>
      <c r="D143" s="119" t="str">
        <f>IF(RES_hhdet_in_tes!D143=0,"",RES_hhdet_in_tes!D143/RES_hhdet_in_fec!D143)</f>
        <v/>
      </c>
      <c r="E143" s="119" t="str">
        <f>IF(RES_hhdet_in_tes!E143=0,"",RES_hhdet_in_tes!E143/RES_hhdet_in_fec!E143)</f>
        <v/>
      </c>
      <c r="F143" s="119" t="str">
        <f>IF(RES_hhdet_in_tes!F143=0,"",RES_hhdet_in_tes!F143/RES_hhdet_in_fec!F143)</f>
        <v/>
      </c>
      <c r="G143" s="119" t="str">
        <f>IF(RES_hhdet_in_tes!G143=0,"",RES_hhdet_in_tes!G143/RES_hhdet_in_fec!G143)</f>
        <v/>
      </c>
      <c r="H143" s="119" t="str">
        <f>IF(RES_hhdet_in_tes!H143=0,"",RES_hhdet_in_tes!H143/RES_hhdet_in_fec!H143)</f>
        <v/>
      </c>
      <c r="I143" s="119" t="str">
        <f>IF(RES_hhdet_in_tes!I143=0,"",RES_hhdet_in_tes!I143/RES_hhdet_in_fec!I143)</f>
        <v/>
      </c>
      <c r="J143" s="119" t="str">
        <f>IF(RES_hhdet_in_tes!J143=0,"",RES_hhdet_in_tes!J143/RES_hhdet_in_fec!J143)</f>
        <v/>
      </c>
      <c r="K143" s="119" t="str">
        <f>IF(RES_hhdet_in_tes!K143=0,"",RES_hhdet_in_tes!K143/RES_hhdet_in_fec!K143)</f>
        <v/>
      </c>
      <c r="L143" s="119" t="str">
        <f>IF(RES_hhdet_in_tes!L143=0,"",RES_hhdet_in_tes!L143/RES_hhdet_in_fec!L143)</f>
        <v/>
      </c>
      <c r="M143" s="119" t="str">
        <f>IF(RES_hhdet_in_tes!M143=0,"",RES_hhdet_in_tes!M143/RES_hhdet_in_fec!M143)</f>
        <v/>
      </c>
      <c r="N143" s="119" t="str">
        <f>IF(RES_hhdet_in_tes!N143=0,"",RES_hhdet_in_tes!N143/RES_hhdet_in_fec!N143)</f>
        <v/>
      </c>
      <c r="O143" s="119" t="str">
        <f>IF(RES_hhdet_in_tes!O143=0,"",RES_hhdet_in_tes!O143/RES_hhdet_in_fec!O143)</f>
        <v/>
      </c>
      <c r="P143" s="119" t="str">
        <f>IF(RES_hhdet_in_tes!P143=0,"",RES_hhdet_in_tes!P143/RES_hhdet_in_fec!P143)</f>
        <v/>
      </c>
      <c r="Q143" s="119" t="str">
        <f>IF(RES_hhdet_in_tes!Q143=0,"",RES_hhdet_in_tes!Q143/RES_hhdet_in_fec!Q143)</f>
        <v/>
      </c>
      <c r="R143" s="119" t="str">
        <f>IF(RES_hhdet_in_tes!R143=0,"",RES_hhdet_in_tes!R143/RES_hhdet_in_fec!R143)</f>
        <v/>
      </c>
      <c r="S143" s="119" t="str">
        <f>IF(RES_hhdet_in_tes!S143=0,"",RES_hhdet_in_tes!S143/RES_hhdet_in_fec!S143)</f>
        <v/>
      </c>
      <c r="T143" s="119" t="str">
        <f>IF(RES_hhdet_in_tes!T143=0,"",RES_hhdet_in_tes!T143/RES_hhdet_in_fec!T143)</f>
        <v/>
      </c>
      <c r="U143" s="119" t="str">
        <f>IF(RES_hhdet_in_tes!U143=0,"",RES_hhdet_in_tes!U143/RES_hhdet_in_fec!U143)</f>
        <v/>
      </c>
      <c r="V143" s="119" t="str">
        <f>IF(RES_hhdet_in_tes!V143=0,"",RES_hhdet_in_tes!V143/RES_hhdet_in_fec!V143)</f>
        <v/>
      </c>
      <c r="W143" s="119" t="str">
        <f>IF(RES_hhdet_in_tes!W143=0,"",RES_hhdet_in_tes!W143/RES_hhdet_in_fec!W143)</f>
        <v/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 t="str">
        <f>IF(RES_hhdet_in_tes!C144=0,"",RES_hhdet_in_tes!C144/RES_hhdet_in_fec!C144)</f>
        <v/>
      </c>
      <c r="D144" s="124" t="str">
        <f>IF(RES_hhdet_in_tes!D144=0,"",RES_hhdet_in_tes!D144/RES_hhdet_in_fec!D144)</f>
        <v/>
      </c>
      <c r="E144" s="124" t="str">
        <f>IF(RES_hhdet_in_tes!E144=0,"",RES_hhdet_in_tes!E144/RES_hhdet_in_fec!E144)</f>
        <v/>
      </c>
      <c r="F144" s="124" t="str">
        <f>IF(RES_hhdet_in_tes!F144=0,"",RES_hhdet_in_tes!F144/RES_hhdet_in_fec!F144)</f>
        <v/>
      </c>
      <c r="G144" s="124" t="str">
        <f>IF(RES_hhdet_in_tes!G144=0,"",RES_hhdet_in_tes!G144/RES_hhdet_in_fec!G144)</f>
        <v/>
      </c>
      <c r="H144" s="124" t="str">
        <f>IF(RES_hhdet_in_tes!H144=0,"",RES_hhdet_in_tes!H144/RES_hhdet_in_fec!H144)</f>
        <v/>
      </c>
      <c r="I144" s="124" t="str">
        <f>IF(RES_hhdet_in_tes!I144=0,"",RES_hhdet_in_tes!I144/RES_hhdet_in_fec!I144)</f>
        <v/>
      </c>
      <c r="J144" s="124" t="str">
        <f>IF(RES_hhdet_in_tes!J144=0,"",RES_hhdet_in_tes!J144/RES_hhdet_in_fec!J144)</f>
        <v/>
      </c>
      <c r="K144" s="124" t="str">
        <f>IF(RES_hhdet_in_tes!K144=0,"",RES_hhdet_in_tes!K144/RES_hhdet_in_fec!K144)</f>
        <v/>
      </c>
      <c r="L144" s="124" t="str">
        <f>IF(RES_hhdet_in_tes!L144=0,"",RES_hhdet_in_tes!L144/RES_hhdet_in_fec!L144)</f>
        <v/>
      </c>
      <c r="M144" s="124" t="str">
        <f>IF(RES_hhdet_in_tes!M144=0,"",RES_hhdet_in_tes!M144/RES_hhdet_in_fec!M144)</f>
        <v/>
      </c>
      <c r="N144" s="124" t="str">
        <f>IF(RES_hhdet_in_tes!N144=0,"",RES_hhdet_in_tes!N144/RES_hhdet_in_fec!N144)</f>
        <v/>
      </c>
      <c r="O144" s="124" t="str">
        <f>IF(RES_hhdet_in_tes!O144=0,"",RES_hhdet_in_tes!O144/RES_hhdet_in_fec!O144)</f>
        <v/>
      </c>
      <c r="P144" s="124" t="str">
        <f>IF(RES_hhdet_in_tes!P144=0,"",RES_hhdet_in_tes!P144/RES_hhdet_in_fec!P144)</f>
        <v/>
      </c>
      <c r="Q144" s="124" t="str">
        <f>IF(RES_hhdet_in_tes!Q144=0,"",RES_hhdet_in_tes!Q144/RES_hhdet_in_fec!Q144)</f>
        <v/>
      </c>
      <c r="R144" s="124" t="str">
        <f>IF(RES_hhdet_in_tes!R144=0,"",RES_hhdet_in_tes!R144/RES_hhdet_in_fec!R144)</f>
        <v/>
      </c>
      <c r="S144" s="124" t="str">
        <f>IF(RES_hhdet_in_tes!S144=0,"",RES_hhdet_in_tes!S144/RES_hhdet_in_fec!S144)</f>
        <v/>
      </c>
      <c r="T144" s="124" t="str">
        <f>IF(RES_hhdet_in_tes!T144=0,"",RES_hhdet_in_tes!T144/RES_hhdet_in_fec!T144)</f>
        <v/>
      </c>
      <c r="U144" s="124" t="str">
        <f>IF(RES_hhdet_in_tes!U144=0,"",RES_hhdet_in_tes!U144/RES_hhdet_in_fec!U144)</f>
        <v/>
      </c>
      <c r="V144" s="124" t="str">
        <f>IF(RES_hhdet_in_tes!V144=0,"",RES_hhdet_in_tes!V144/RES_hhdet_in_fec!V144)</f>
        <v/>
      </c>
      <c r="W144" s="124" t="str">
        <f>IF(RES_hhdet_in_tes!W144=0,"",RES_hhdet_in_tes!W144/RES_hhdet_in_fec!W144)</f>
        <v/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 t="str">
        <f>IF(RES_hhdet_in_tes!C145=0,"",RES_hhdet_in_tes!C145/RES_hhdet_in_fec!C145)</f>
        <v/>
      </c>
      <c r="D145" s="111" t="str">
        <f>IF(RES_hhdet_in_tes!D145=0,"",RES_hhdet_in_tes!D145/RES_hhdet_in_fec!D145)</f>
        <v/>
      </c>
      <c r="E145" s="111" t="str">
        <f>IF(RES_hhdet_in_tes!E145=0,"",RES_hhdet_in_tes!E145/RES_hhdet_in_fec!E145)</f>
        <v/>
      </c>
      <c r="F145" s="111" t="str">
        <f>IF(RES_hhdet_in_tes!F145=0,"",RES_hhdet_in_tes!F145/RES_hhdet_in_fec!F145)</f>
        <v/>
      </c>
      <c r="G145" s="111" t="str">
        <f>IF(RES_hhdet_in_tes!G145=0,"",RES_hhdet_in_tes!G145/RES_hhdet_in_fec!G145)</f>
        <v/>
      </c>
      <c r="H145" s="111" t="str">
        <f>IF(RES_hhdet_in_tes!H145=0,"",RES_hhdet_in_tes!H145/RES_hhdet_in_fec!H145)</f>
        <v/>
      </c>
      <c r="I145" s="111" t="str">
        <f>IF(RES_hhdet_in_tes!I145=0,"",RES_hhdet_in_tes!I145/RES_hhdet_in_fec!I145)</f>
        <v/>
      </c>
      <c r="J145" s="111" t="str">
        <f>IF(RES_hhdet_in_tes!J145=0,"",RES_hhdet_in_tes!J145/RES_hhdet_in_fec!J145)</f>
        <v/>
      </c>
      <c r="K145" s="111" t="str">
        <f>IF(RES_hhdet_in_tes!K145=0,"",RES_hhdet_in_tes!K145/RES_hhdet_in_fec!K145)</f>
        <v/>
      </c>
      <c r="L145" s="111" t="str">
        <f>IF(RES_hhdet_in_tes!L145=0,"",RES_hhdet_in_tes!L145/RES_hhdet_in_fec!L145)</f>
        <v/>
      </c>
      <c r="M145" s="111" t="str">
        <f>IF(RES_hhdet_in_tes!M145=0,"",RES_hhdet_in_tes!M145/RES_hhdet_in_fec!M145)</f>
        <v/>
      </c>
      <c r="N145" s="111" t="str">
        <f>IF(RES_hhdet_in_tes!N145=0,"",RES_hhdet_in_tes!N145/RES_hhdet_in_fec!N145)</f>
        <v/>
      </c>
      <c r="O145" s="111" t="str">
        <f>IF(RES_hhdet_in_tes!O145=0,"",RES_hhdet_in_tes!O145/RES_hhdet_in_fec!O145)</f>
        <v/>
      </c>
      <c r="P145" s="111" t="str">
        <f>IF(RES_hhdet_in_tes!P145=0,"",RES_hhdet_in_tes!P145/RES_hhdet_in_fec!P145)</f>
        <v/>
      </c>
      <c r="Q145" s="111" t="str">
        <f>IF(RES_hhdet_in_tes!Q145=0,"",RES_hhdet_in_tes!Q145/RES_hhdet_in_fec!Q145)</f>
        <v/>
      </c>
      <c r="R145" s="111" t="str">
        <f>IF(RES_hhdet_in_tes!R145=0,"",RES_hhdet_in_tes!R145/RES_hhdet_in_fec!R145)</f>
        <v/>
      </c>
      <c r="S145" s="111" t="str">
        <f>IF(RES_hhdet_in_tes!S145=0,"",RES_hhdet_in_tes!S145/RES_hhdet_in_fec!S145)</f>
        <v/>
      </c>
      <c r="T145" s="111" t="str">
        <f>IF(RES_hhdet_in_tes!T145=0,"",RES_hhdet_in_tes!T145/RES_hhdet_in_fec!T145)</f>
        <v/>
      </c>
      <c r="U145" s="111" t="str">
        <f>IF(RES_hhdet_in_tes!U145=0,"",RES_hhdet_in_tes!U145/RES_hhdet_in_fec!U145)</f>
        <v/>
      </c>
      <c r="V145" s="111" t="str">
        <f>IF(RES_hhdet_in_tes!V145=0,"",RES_hhdet_in_tes!V145/RES_hhdet_in_fec!V145)</f>
        <v/>
      </c>
      <c r="W145" s="111" t="str">
        <f>IF(RES_hhdet_in_tes!W145=0,"",RES_hhdet_in_tes!W145/RES_hhdet_in_fec!W145)</f>
        <v/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 t="str">
        <f>IF(RES_hhdet_in_tes!E146=0,"",RES_hhdet_in_tes!E146/RES_hhdet_in_fec!E146)</f>
        <v/>
      </c>
      <c r="F146" s="124" t="str">
        <f>IF(RES_hhdet_in_tes!F146=0,"",RES_hhdet_in_tes!F146/RES_hhdet_in_fec!F146)</f>
        <v/>
      </c>
      <c r="G146" s="124" t="str">
        <f>IF(RES_hhdet_in_tes!G146=0,"",RES_hhdet_in_tes!G146/RES_hhdet_in_fec!G146)</f>
        <v/>
      </c>
      <c r="H146" s="124" t="str">
        <f>IF(RES_hhdet_in_tes!H146=0,"",RES_hhdet_in_tes!H146/RES_hhdet_in_fec!H146)</f>
        <v/>
      </c>
      <c r="I146" s="124" t="str">
        <f>IF(RES_hhdet_in_tes!I146=0,"",RES_hhdet_in_tes!I146/RES_hhdet_in_fec!I146)</f>
        <v/>
      </c>
      <c r="J146" s="124" t="str">
        <f>IF(RES_hhdet_in_tes!J146=0,"",RES_hhdet_in_tes!J146/RES_hhdet_in_fec!J146)</f>
        <v/>
      </c>
      <c r="K146" s="124" t="str">
        <f>IF(RES_hhdet_in_tes!K146=0,"",RES_hhdet_in_tes!K146/RES_hhdet_in_fec!K146)</f>
        <v/>
      </c>
      <c r="L146" s="124" t="str">
        <f>IF(RES_hhdet_in_tes!L146=0,"",RES_hhdet_in_tes!L146/RES_hhdet_in_fec!L146)</f>
        <v/>
      </c>
      <c r="M146" s="124" t="str">
        <f>IF(RES_hhdet_in_tes!M146=0,"",RES_hhdet_in_tes!M146/RES_hhdet_in_fec!M146)</f>
        <v/>
      </c>
      <c r="N146" s="124" t="str">
        <f>IF(RES_hhdet_in_tes!N146=0,"",RES_hhdet_in_tes!N146/RES_hhdet_in_fec!N146)</f>
        <v/>
      </c>
      <c r="O146" s="124" t="str">
        <f>IF(RES_hhdet_in_tes!O146=0,"",RES_hhdet_in_tes!O146/RES_hhdet_in_fec!O146)</f>
        <v/>
      </c>
      <c r="P146" s="124" t="str">
        <f>IF(RES_hhdet_in_tes!P146=0,"",RES_hhdet_in_tes!P146/RES_hhdet_in_fec!P146)</f>
        <v/>
      </c>
      <c r="Q146" s="124" t="str">
        <f>IF(RES_hhdet_in_tes!Q146=0,"",RES_hhdet_in_tes!Q146/RES_hhdet_in_fec!Q146)</f>
        <v/>
      </c>
      <c r="R146" s="124" t="str">
        <f>IF(RES_hhdet_in_tes!R146=0,"",RES_hhdet_in_tes!R146/RES_hhdet_in_fec!R146)</f>
        <v/>
      </c>
      <c r="S146" s="124" t="str">
        <f>IF(RES_hhdet_in_tes!S146=0,"",RES_hhdet_in_tes!S146/RES_hhdet_in_fec!S146)</f>
        <v/>
      </c>
      <c r="T146" s="124" t="str">
        <f>IF(RES_hhdet_in_tes!T146=0,"",RES_hhdet_in_tes!T146/RES_hhdet_in_fec!T146)</f>
        <v/>
      </c>
      <c r="U146" s="124" t="str">
        <f>IF(RES_hhdet_in_tes!U146=0,"",RES_hhdet_in_tes!U146/RES_hhdet_in_fec!U146)</f>
        <v/>
      </c>
      <c r="V146" s="124" t="str">
        <f>IF(RES_hhdet_in_tes!V146=0,"",RES_hhdet_in_tes!V146/RES_hhdet_in_fec!V146)</f>
        <v/>
      </c>
      <c r="W146" s="124" t="str">
        <f>IF(RES_hhdet_in_tes!W146=0,"",RES_hhdet_in_tes!W146/RES_hhdet_in_fec!W146)</f>
        <v/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 t="str">
        <f>IF(RES_hhdet_in_tes!E147=0,"",RES_hhdet_in_tes!E147/RES_hhdet_in_fec!E147)</f>
        <v/>
      </c>
      <c r="F147" s="111" t="str">
        <f>IF(RES_hhdet_in_tes!F147=0,"",RES_hhdet_in_tes!F147/RES_hhdet_in_fec!F147)</f>
        <v/>
      </c>
      <c r="G147" s="111" t="str">
        <f>IF(RES_hhdet_in_tes!G147=0,"",RES_hhdet_in_tes!G147/RES_hhdet_in_fec!G147)</f>
        <v/>
      </c>
      <c r="H147" s="111" t="str">
        <f>IF(RES_hhdet_in_tes!H147=0,"",RES_hhdet_in_tes!H147/RES_hhdet_in_fec!H147)</f>
        <v/>
      </c>
      <c r="I147" s="111" t="str">
        <f>IF(RES_hhdet_in_tes!I147=0,"",RES_hhdet_in_tes!I147/RES_hhdet_in_fec!I147)</f>
        <v/>
      </c>
      <c r="J147" s="111" t="str">
        <f>IF(RES_hhdet_in_tes!J147=0,"",RES_hhdet_in_tes!J147/RES_hhdet_in_fec!J147)</f>
        <v/>
      </c>
      <c r="K147" s="111" t="str">
        <f>IF(RES_hhdet_in_tes!K147=0,"",RES_hhdet_in_tes!K147/RES_hhdet_in_fec!K147)</f>
        <v/>
      </c>
      <c r="L147" s="111" t="str">
        <f>IF(RES_hhdet_in_tes!L147=0,"",RES_hhdet_in_tes!L147/RES_hhdet_in_fec!L147)</f>
        <v/>
      </c>
      <c r="M147" s="111" t="str">
        <f>IF(RES_hhdet_in_tes!M147=0,"",RES_hhdet_in_tes!M147/RES_hhdet_in_fec!M147)</f>
        <v/>
      </c>
      <c r="N147" s="111" t="str">
        <f>IF(RES_hhdet_in_tes!N147=0,"",RES_hhdet_in_tes!N147/RES_hhdet_in_fec!N147)</f>
        <v/>
      </c>
      <c r="O147" s="111" t="str">
        <f>IF(RES_hhdet_in_tes!O147=0,"",RES_hhdet_in_tes!O147/RES_hhdet_in_fec!O147)</f>
        <v/>
      </c>
      <c r="P147" s="111" t="str">
        <f>IF(RES_hhdet_in_tes!P147=0,"",RES_hhdet_in_tes!P147/RES_hhdet_in_fec!P147)</f>
        <v/>
      </c>
      <c r="Q147" s="111" t="str">
        <f>IF(RES_hhdet_in_tes!Q147=0,"",RES_hhdet_in_tes!Q147/RES_hhdet_in_fec!Q147)</f>
        <v/>
      </c>
      <c r="R147" s="111" t="str">
        <f>IF(RES_hhdet_in_tes!R147=0,"",RES_hhdet_in_tes!R147/RES_hhdet_in_fec!R147)</f>
        <v/>
      </c>
      <c r="S147" s="111" t="str">
        <f>IF(RES_hhdet_in_tes!S147=0,"",RES_hhdet_in_tes!S147/RES_hhdet_in_fec!S147)</f>
        <v/>
      </c>
      <c r="T147" s="111" t="str">
        <f>IF(RES_hhdet_in_tes!T147=0,"",RES_hhdet_in_tes!T147/RES_hhdet_in_fec!T147)</f>
        <v/>
      </c>
      <c r="U147" s="111" t="str">
        <f>IF(RES_hhdet_in_tes!U147=0,"",RES_hhdet_in_tes!U147/RES_hhdet_in_fec!U147)</f>
        <v/>
      </c>
      <c r="V147" s="111" t="str">
        <f>IF(RES_hhdet_in_tes!V147=0,"",RES_hhdet_in_tes!V147/RES_hhdet_in_fec!V147)</f>
        <v/>
      </c>
      <c r="W147" s="111" t="str">
        <f>IF(RES_hhdet_in_tes!W147=0,"",RES_hhdet_in_tes!W147/RES_hhdet_in_fec!W147)</f>
        <v/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 t="str">
        <f>IF(RES_hhdet_in_tes!C148=0,"",RES_hhdet_in_tes!C148/RES_hhdet_in_fec!C148)</f>
        <v/>
      </c>
      <c r="D148" s="124" t="str">
        <f>IF(RES_hhdet_in_tes!D148=0,"",RES_hhdet_in_tes!D148/RES_hhdet_in_fec!D148)</f>
        <v/>
      </c>
      <c r="E148" s="124" t="str">
        <f>IF(RES_hhdet_in_tes!E148=0,"",RES_hhdet_in_tes!E148/RES_hhdet_in_fec!E148)</f>
        <v/>
      </c>
      <c r="F148" s="124" t="str">
        <f>IF(RES_hhdet_in_tes!F148=0,"",RES_hhdet_in_tes!F148/RES_hhdet_in_fec!F148)</f>
        <v/>
      </c>
      <c r="G148" s="124" t="str">
        <f>IF(RES_hhdet_in_tes!G148=0,"",RES_hhdet_in_tes!G148/RES_hhdet_in_fec!G148)</f>
        <v/>
      </c>
      <c r="H148" s="124" t="str">
        <f>IF(RES_hhdet_in_tes!H148=0,"",RES_hhdet_in_tes!H148/RES_hhdet_in_fec!H148)</f>
        <v/>
      </c>
      <c r="I148" s="124" t="str">
        <f>IF(RES_hhdet_in_tes!I148=0,"",RES_hhdet_in_tes!I148/RES_hhdet_in_fec!I148)</f>
        <v/>
      </c>
      <c r="J148" s="124" t="str">
        <f>IF(RES_hhdet_in_tes!J148=0,"",RES_hhdet_in_tes!J148/RES_hhdet_in_fec!J148)</f>
        <v/>
      </c>
      <c r="K148" s="124" t="str">
        <f>IF(RES_hhdet_in_tes!K148=0,"",RES_hhdet_in_tes!K148/RES_hhdet_in_fec!K148)</f>
        <v/>
      </c>
      <c r="L148" s="124" t="str">
        <f>IF(RES_hhdet_in_tes!L148=0,"",RES_hhdet_in_tes!L148/RES_hhdet_in_fec!L148)</f>
        <v/>
      </c>
      <c r="M148" s="124" t="str">
        <f>IF(RES_hhdet_in_tes!M148=0,"",RES_hhdet_in_tes!M148/RES_hhdet_in_fec!M148)</f>
        <v/>
      </c>
      <c r="N148" s="124" t="str">
        <f>IF(RES_hhdet_in_tes!N148=0,"",RES_hhdet_in_tes!N148/RES_hhdet_in_fec!N148)</f>
        <v/>
      </c>
      <c r="O148" s="124" t="str">
        <f>IF(RES_hhdet_in_tes!O148=0,"",RES_hhdet_in_tes!O148/RES_hhdet_in_fec!O148)</f>
        <v/>
      </c>
      <c r="P148" s="124" t="str">
        <f>IF(RES_hhdet_in_tes!P148=0,"",RES_hhdet_in_tes!P148/RES_hhdet_in_fec!P148)</f>
        <v/>
      </c>
      <c r="Q148" s="124" t="str">
        <f>IF(RES_hhdet_in_tes!Q148=0,"",RES_hhdet_in_tes!Q148/RES_hhdet_in_fec!Q148)</f>
        <v/>
      </c>
      <c r="R148" s="124" t="str">
        <f>IF(RES_hhdet_in_tes!R148=0,"",RES_hhdet_in_tes!R148/RES_hhdet_in_fec!R148)</f>
        <v/>
      </c>
      <c r="S148" s="124" t="str">
        <f>IF(RES_hhdet_in_tes!S148=0,"",RES_hhdet_in_tes!S148/RES_hhdet_in_fec!S148)</f>
        <v/>
      </c>
      <c r="T148" s="124" t="str">
        <f>IF(RES_hhdet_in_tes!T148=0,"",RES_hhdet_in_tes!T148/RES_hhdet_in_fec!T148)</f>
        <v/>
      </c>
      <c r="U148" s="124" t="str">
        <f>IF(RES_hhdet_in_tes!U148=0,"",RES_hhdet_in_tes!U148/RES_hhdet_in_fec!U148)</f>
        <v/>
      </c>
      <c r="V148" s="124" t="str">
        <f>IF(RES_hhdet_in_tes!V148=0,"",RES_hhdet_in_tes!V148/RES_hhdet_in_fec!V148)</f>
        <v/>
      </c>
      <c r="W148" s="124" t="str">
        <f>IF(RES_hhdet_in_tes!W148=0,"",RES_hhdet_in_tes!W148/RES_hhdet_in_fec!W148)</f>
        <v/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 t="str">
        <f>IF(RES_hhdet_in_tes!H153=0,"",RES_hhdet_in_tes!H153/RES_hhdet_in_fec!H153)</f>
        <v/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 t="str">
        <f>IF(RES_hhdet_in_tes!O153=0,"",RES_hhdet_in_tes!O153/RES_hhdet_in_fec!O153)</f>
        <v/>
      </c>
      <c r="P153" s="112" t="str">
        <f>IF(RES_hhdet_in_tes!P153=0,"",RES_hhdet_in_tes!P153/RES_hhdet_in_fec!P153)</f>
        <v/>
      </c>
      <c r="Q153" s="112" t="str">
        <f>IF(RES_hhdet_in_tes!Q153=0,"",RES_hhdet_in_tes!Q153/RES_hhdet_in_fec!Q153)</f>
        <v/>
      </c>
      <c r="R153" s="112" t="str">
        <f>IF(RES_hhdet_in_tes!R153=0,"",RES_hhdet_in_tes!R153/RES_hhdet_in_fec!R153)</f>
        <v/>
      </c>
      <c r="S153" s="112" t="str">
        <f>IF(RES_hhdet_in_tes!S153=0,"",RES_hhdet_in_tes!S153/RES_hhdet_in_fec!S153)</f>
        <v/>
      </c>
      <c r="T153" s="112" t="str">
        <f>IF(RES_hhdet_in_tes!T153=0,"",RES_hhdet_in_tes!T153/RES_hhdet_in_fec!T153)</f>
        <v/>
      </c>
      <c r="U153" s="112" t="str">
        <f>IF(RES_hhdet_in_tes!U153=0,"",RES_hhdet_in_tes!U153/RES_hhdet_in_fec!U153)</f>
        <v/>
      </c>
      <c r="V153" s="112" t="str">
        <f>IF(RES_hhdet_in_tes!V153=0,"",RES_hhdet_in_tes!V153/RES_hhdet_in_fec!V153)</f>
        <v/>
      </c>
      <c r="W153" s="112" t="str">
        <f>IF(RES_hhdet_in_tes!W153=0,"",RES_hhdet_in_tes!W153/RES_hhdet_in_fec!W153)</f>
        <v/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 t="str">
        <f>IF(RES_hhdet_in_tes!M154=0,"",RES_hhdet_in_tes!M154/RES_hhdet_in_fec!M154)</f>
        <v/>
      </c>
      <c r="N154" s="113" t="str">
        <f>IF(RES_hhdet_in_tes!N154=0,"",RES_hhdet_in_tes!N154/RES_hhdet_in_fec!N154)</f>
        <v/>
      </c>
      <c r="O154" s="113" t="str">
        <f>IF(RES_hhdet_in_tes!O154=0,"",RES_hhdet_in_tes!O154/RES_hhdet_in_fec!O154)</f>
        <v/>
      </c>
      <c r="P154" s="113" t="str">
        <f>IF(RES_hhdet_in_tes!P154=0,"",RES_hhdet_in_tes!P154/RES_hhdet_in_fec!P154)</f>
        <v/>
      </c>
      <c r="Q154" s="113" t="str">
        <f>IF(RES_hhdet_in_tes!Q154=0,"",RES_hhdet_in_tes!Q154/RES_hhdet_in_fec!Q154)</f>
        <v/>
      </c>
      <c r="R154" s="113" t="str">
        <f>IF(RES_hhdet_in_tes!R154=0,"",RES_hhdet_in_tes!R154/RES_hhdet_in_fec!R154)</f>
        <v/>
      </c>
      <c r="S154" s="113" t="str">
        <f>IF(RES_hhdet_in_tes!S154=0,"",RES_hhdet_in_tes!S154/RES_hhdet_in_fec!S154)</f>
        <v/>
      </c>
      <c r="T154" s="113" t="str">
        <f>IF(RES_hhdet_in_tes!T154=0,"",RES_hhdet_in_tes!T154/RES_hhdet_in_fec!T154)</f>
        <v/>
      </c>
      <c r="U154" s="113" t="str">
        <f>IF(RES_hhdet_in_tes!U154=0,"",RES_hhdet_in_tes!U154/RES_hhdet_in_fec!U154)</f>
        <v/>
      </c>
      <c r="V154" s="113" t="str">
        <f>IF(RES_hhdet_in_tes!V154=0,"",RES_hhdet_in_tes!V154/RES_hhdet_in_fec!V154)</f>
        <v/>
      </c>
      <c r="W154" s="113" t="str">
        <f>IF(RES_hhdet_in_tes!W154=0,"",RES_hhdet_in_tes!W154/RES_hhdet_in_fec!W154)</f>
        <v/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 t="str">
        <f>IF(RES_hhdet_in_tes!M155=0,"",RES_hhdet_in_tes!M155/RES_hhdet_in_fec!M155)</f>
        <v/>
      </c>
      <c r="N155" s="111" t="str">
        <f>IF(RES_hhdet_in_tes!N155=0,"",RES_hhdet_in_tes!N155/RES_hhdet_in_fec!N155)</f>
        <v/>
      </c>
      <c r="O155" s="111" t="str">
        <f>IF(RES_hhdet_in_tes!O155=0,"",RES_hhdet_in_tes!O155/RES_hhdet_in_fec!O155)</f>
        <v/>
      </c>
      <c r="P155" s="111" t="str">
        <f>IF(RES_hhdet_in_tes!P155=0,"",RES_hhdet_in_tes!P155/RES_hhdet_in_fec!P155)</f>
        <v/>
      </c>
      <c r="Q155" s="111" t="str">
        <f>IF(RES_hhdet_in_tes!Q155=0,"",RES_hhdet_in_tes!Q155/RES_hhdet_in_fec!Q155)</f>
        <v/>
      </c>
      <c r="R155" s="111" t="str">
        <f>IF(RES_hhdet_in_tes!R155=0,"",RES_hhdet_in_tes!R155/RES_hhdet_in_fec!R155)</f>
        <v/>
      </c>
      <c r="S155" s="111" t="str">
        <f>IF(RES_hhdet_in_tes!S155=0,"",RES_hhdet_in_tes!S155/RES_hhdet_in_fec!S155)</f>
        <v/>
      </c>
      <c r="T155" s="111" t="str">
        <f>IF(RES_hhdet_in_tes!T155=0,"",RES_hhdet_in_tes!T155/RES_hhdet_in_fec!T155)</f>
        <v/>
      </c>
      <c r="U155" s="111" t="str">
        <f>IF(RES_hhdet_in_tes!U155=0,"",RES_hhdet_in_tes!U155/RES_hhdet_in_fec!U155)</f>
        <v/>
      </c>
      <c r="V155" s="111" t="str">
        <f>IF(RES_hhdet_in_tes!V155=0,"",RES_hhdet_in_tes!V155/RES_hhdet_in_fec!V155)</f>
        <v/>
      </c>
      <c r="W155" s="111" t="str">
        <f>IF(RES_hhdet_in_tes!W155=0,"",RES_hhdet_in_tes!W155/RES_hhdet_in_fec!W155)</f>
        <v/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 t="str">
        <f>IF(RES_hhdet_in_tes!M156=0,"",RES_hhdet_in_tes!M156/RES_hhdet_in_fec!M156)</f>
        <v/>
      </c>
      <c r="N156" s="111" t="str">
        <f>IF(RES_hhdet_in_tes!N156=0,"",RES_hhdet_in_tes!N156/RES_hhdet_in_fec!N156)</f>
        <v/>
      </c>
      <c r="O156" s="111" t="str">
        <f>IF(RES_hhdet_in_tes!O156=0,"",RES_hhdet_in_tes!O156/RES_hhdet_in_fec!O156)</f>
        <v/>
      </c>
      <c r="P156" s="111" t="str">
        <f>IF(RES_hhdet_in_tes!P156=0,"",RES_hhdet_in_tes!P156/RES_hhdet_in_fec!P156)</f>
        <v/>
      </c>
      <c r="Q156" s="111" t="str">
        <f>IF(RES_hhdet_in_tes!Q156=0,"",RES_hhdet_in_tes!Q156/RES_hhdet_in_fec!Q156)</f>
        <v/>
      </c>
      <c r="R156" s="111" t="str">
        <f>IF(RES_hhdet_in_tes!R156=0,"",RES_hhdet_in_tes!R156/RES_hhdet_in_fec!R156)</f>
        <v/>
      </c>
      <c r="S156" s="111" t="str">
        <f>IF(RES_hhdet_in_tes!S156=0,"",RES_hhdet_in_tes!S156/RES_hhdet_in_fec!S156)</f>
        <v/>
      </c>
      <c r="T156" s="111" t="str">
        <f>IF(RES_hhdet_in_tes!T156=0,"",RES_hhdet_in_tes!T156/RES_hhdet_in_fec!T156)</f>
        <v/>
      </c>
      <c r="U156" s="111" t="str">
        <f>IF(RES_hhdet_in_tes!U156=0,"",RES_hhdet_in_tes!U156/RES_hhdet_in_fec!U156)</f>
        <v/>
      </c>
      <c r="V156" s="111" t="str">
        <f>IF(RES_hhdet_in_tes!V156=0,"",RES_hhdet_in_tes!V156/RES_hhdet_in_fec!V156)</f>
        <v/>
      </c>
      <c r="W156" s="111" t="str">
        <f>IF(RES_hhdet_in_tes!W156=0,"",RES_hhdet_in_tes!W156/RES_hhdet_in_fec!W156)</f>
        <v/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 t="str">
        <f>IF(RES_hhdet_in_tes!C157=0,"",RES_hhdet_in_tes!C157/RES_hhdet_in_fec!C157)</f>
        <v/>
      </c>
      <c r="D157" s="124" t="str">
        <f>IF(RES_hhdet_in_tes!D157=0,"",RES_hhdet_in_tes!D157/RES_hhdet_in_fec!D157)</f>
        <v/>
      </c>
      <c r="E157" s="124" t="str">
        <f>IF(RES_hhdet_in_tes!E157=0,"",RES_hhdet_in_tes!E157/RES_hhdet_in_fec!E157)</f>
        <v/>
      </c>
      <c r="F157" s="124" t="str">
        <f>IF(RES_hhdet_in_tes!F157=0,"",RES_hhdet_in_tes!F157/RES_hhdet_in_fec!F157)</f>
        <v/>
      </c>
      <c r="G157" s="124" t="str">
        <f>IF(RES_hhdet_in_tes!G157=0,"",RES_hhdet_in_tes!G157/RES_hhdet_in_fec!G157)</f>
        <v/>
      </c>
      <c r="H157" s="124" t="str">
        <f>IF(RES_hhdet_in_tes!H157=0,"",RES_hhdet_in_tes!H157/RES_hhdet_in_fec!H157)</f>
        <v/>
      </c>
      <c r="I157" s="124" t="str">
        <f>IF(RES_hhdet_in_tes!I157=0,"",RES_hhdet_in_tes!I157/RES_hhdet_in_fec!I157)</f>
        <v/>
      </c>
      <c r="J157" s="124" t="str">
        <f>IF(RES_hhdet_in_tes!J157=0,"",RES_hhdet_in_tes!J157/RES_hhdet_in_fec!J157)</f>
        <v/>
      </c>
      <c r="K157" s="124" t="str">
        <f>IF(RES_hhdet_in_tes!K157=0,"",RES_hhdet_in_tes!K157/RES_hhdet_in_fec!K157)</f>
        <v/>
      </c>
      <c r="L157" s="124" t="str">
        <f>IF(RES_hhdet_in_tes!L157=0,"",RES_hhdet_in_tes!L157/RES_hhdet_in_fec!L157)</f>
        <v/>
      </c>
      <c r="M157" s="124" t="str">
        <f>IF(RES_hhdet_in_tes!M157=0,"",RES_hhdet_in_tes!M157/RES_hhdet_in_fec!M157)</f>
        <v/>
      </c>
      <c r="N157" s="124" t="str">
        <f>IF(RES_hhdet_in_tes!N157=0,"",RES_hhdet_in_tes!N157/RES_hhdet_in_fec!N157)</f>
        <v/>
      </c>
      <c r="O157" s="124" t="str">
        <f>IF(RES_hhdet_in_tes!O157=0,"",RES_hhdet_in_tes!O157/RES_hhdet_in_fec!O157)</f>
        <v/>
      </c>
      <c r="P157" s="124" t="str">
        <f>IF(RES_hhdet_in_tes!P157=0,"",RES_hhdet_in_tes!P157/RES_hhdet_in_fec!P157)</f>
        <v/>
      </c>
      <c r="Q157" s="124" t="str">
        <f>IF(RES_hhdet_in_tes!Q157=0,"",RES_hhdet_in_tes!Q157/RES_hhdet_in_fec!Q157)</f>
        <v/>
      </c>
      <c r="R157" s="124" t="str">
        <f>IF(RES_hhdet_in_tes!R157=0,"",RES_hhdet_in_tes!R157/RES_hhdet_in_fec!R157)</f>
        <v/>
      </c>
      <c r="S157" s="124" t="str">
        <f>IF(RES_hhdet_in_tes!S157=0,"",RES_hhdet_in_tes!S157/RES_hhdet_in_fec!S157)</f>
        <v/>
      </c>
      <c r="T157" s="124" t="str">
        <f>IF(RES_hhdet_in_tes!T157=0,"",RES_hhdet_in_tes!T157/RES_hhdet_in_fec!T157)</f>
        <v/>
      </c>
      <c r="U157" s="124" t="str">
        <f>IF(RES_hhdet_in_tes!U157=0,"",RES_hhdet_in_tes!U157/RES_hhdet_in_fec!U157)</f>
        <v/>
      </c>
      <c r="V157" s="124" t="str">
        <f>IF(RES_hhdet_in_tes!V157=0,"",RES_hhdet_in_tes!V157/RES_hhdet_in_fec!V157)</f>
        <v/>
      </c>
      <c r="W157" s="124" t="str">
        <f>IF(RES_hhdet_in_tes!W157=0,"",RES_hhdet_in_tes!W157/RES_hhdet_in_fec!W157)</f>
        <v/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 t="str">
        <f>IF(RES_hhdet_in_tes!C159=0,"",RES_hhdet_in_tes!C159/RES_hhdet_in_fec!C159)</f>
        <v/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 t="str">
        <f>IF(RES_hhdet_in_tes!F159=0,"",RES_hhdet_in_tes!F159/RES_hhdet_in_fec!F159)</f>
        <v/>
      </c>
      <c r="G159" s="45" t="str">
        <f>IF(RES_hhdet_in_tes!G159=0,"",RES_hhdet_in_tes!G159/RES_hhdet_in_fec!G159)</f>
        <v/>
      </c>
      <c r="H159" s="45" t="str">
        <f>IF(RES_hhdet_in_tes!H159=0,"",RES_hhdet_in_tes!H159/RES_hhdet_in_fec!H159)</f>
        <v/>
      </c>
      <c r="I159" s="45" t="str">
        <f>IF(RES_hhdet_in_tes!I159=0,"",RES_hhdet_in_tes!I159/RES_hhdet_in_fec!I159)</f>
        <v/>
      </c>
      <c r="J159" s="45" t="str">
        <f>IF(RES_hhdet_in_tes!J159=0,"",RES_hhdet_in_tes!J159/RES_hhdet_in_fec!J159)</f>
        <v/>
      </c>
      <c r="K159" s="45" t="str">
        <f>IF(RES_hhdet_in_tes!K159=0,"",RES_hhdet_in_tes!K159/RES_hhdet_in_fec!K159)</f>
        <v/>
      </c>
      <c r="L159" s="45" t="str">
        <f>IF(RES_hhdet_in_tes!L159=0,"",RES_hhdet_in_tes!L159/RES_hhdet_in_fec!L159)</f>
        <v/>
      </c>
      <c r="M159" s="45" t="str">
        <f>IF(RES_hhdet_in_tes!M159=0,"",RES_hhdet_in_tes!M159/RES_hhdet_in_fec!M159)</f>
        <v/>
      </c>
      <c r="N159" s="45" t="str">
        <f>IF(RES_hhdet_in_tes!N159=0,"",RES_hhdet_in_tes!N159/RES_hhdet_in_fec!N159)</f>
        <v/>
      </c>
      <c r="O159" s="45" t="str">
        <f>IF(RES_hhdet_in_tes!O159=0,"",RES_hhdet_in_tes!O159/RES_hhdet_in_fec!O159)</f>
        <v/>
      </c>
      <c r="P159" s="45" t="str">
        <f>IF(RES_hhdet_in_tes!P159=0,"",RES_hhdet_in_tes!P159/RES_hhdet_in_fec!P159)</f>
        <v/>
      </c>
      <c r="Q159" s="45" t="str">
        <f>IF(RES_hhdet_in_tes!Q159=0,"",RES_hhdet_in_tes!Q159/RES_hhdet_in_fec!Q159)</f>
        <v/>
      </c>
      <c r="R159" s="45" t="str">
        <f>IF(RES_hhdet_in_tes!R159=0,"",RES_hhdet_in_tes!R159/RES_hhdet_in_fec!R159)</f>
        <v/>
      </c>
      <c r="S159" s="45" t="str">
        <f>IF(RES_hhdet_in_tes!S159=0,"",RES_hhdet_in_tes!S159/RES_hhdet_in_fec!S159)</f>
        <v/>
      </c>
      <c r="T159" s="45" t="str">
        <f>IF(RES_hhdet_in_tes!T159=0,"",RES_hhdet_in_tes!T159/RES_hhdet_in_fec!T159)</f>
        <v/>
      </c>
      <c r="U159" s="45" t="str">
        <f>IF(RES_hhdet_in_tes!U159=0,"",RES_hhdet_in_tes!U159/RES_hhdet_in_fec!U159)</f>
        <v/>
      </c>
      <c r="V159" s="45" t="str">
        <f>IF(RES_hhdet_in_tes!V159=0,"",RES_hhdet_in_tes!V159/RES_hhdet_in_fec!V159)</f>
        <v/>
      </c>
      <c r="W159" s="45" t="str">
        <f>IF(RES_hhdet_in_tes!W159=0,"",RES_hhdet_in_tes!W159/RES_hhdet_in_fec!W159)</f>
        <v/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0.64039498938733064</v>
      </c>
      <c r="D161" s="119">
        <f>IF(RES_hhdet_in_tes!D161=0,"",RES_hhdet_in_tes!D161/RES_hhdet_in_fec!D161)</f>
        <v>0.6387887499243674</v>
      </c>
      <c r="E161" s="119" t="str">
        <f>IF(RES_hhdet_in_tes!E161=0,"",RES_hhdet_in_tes!E161/RES_hhdet_in_fec!E161)</f>
        <v/>
      </c>
      <c r="F161" s="119" t="str">
        <f>IF(RES_hhdet_in_tes!F161=0,"",RES_hhdet_in_tes!F161/RES_hhdet_in_fec!F161)</f>
        <v/>
      </c>
      <c r="G161" s="119" t="str">
        <f>IF(RES_hhdet_in_tes!G161=0,"",RES_hhdet_in_tes!G161/RES_hhdet_in_fec!G161)</f>
        <v/>
      </c>
      <c r="H161" s="119">
        <f>IF(RES_hhdet_in_tes!H161=0,"",RES_hhdet_in_tes!H161/RES_hhdet_in_fec!H161)</f>
        <v>0.66258788927391177</v>
      </c>
      <c r="I161" s="119">
        <f>IF(RES_hhdet_in_tes!I161=0,"",RES_hhdet_in_tes!I161/RES_hhdet_in_fec!I161)</f>
        <v>0.6868411296862349</v>
      </c>
      <c r="J161" s="119">
        <f>IF(RES_hhdet_in_tes!J161=0,"",RES_hhdet_in_tes!J161/RES_hhdet_in_fec!J161)</f>
        <v>0.6792942623431657</v>
      </c>
      <c r="K161" s="119">
        <f>IF(RES_hhdet_in_tes!K161=0,"",RES_hhdet_in_tes!K161/RES_hhdet_in_fec!K161)</f>
        <v>0.67911834675624161</v>
      </c>
      <c r="L161" s="119">
        <f>IF(RES_hhdet_in_tes!L161=0,"",RES_hhdet_in_tes!L161/RES_hhdet_in_fec!L161)</f>
        <v>0.70809420625235053</v>
      </c>
      <c r="M161" s="119">
        <f>IF(RES_hhdet_in_tes!M161=0,"",RES_hhdet_in_tes!M161/RES_hhdet_in_fec!M161)</f>
        <v>0.69207413381715055</v>
      </c>
      <c r="N161" s="119">
        <f>IF(RES_hhdet_in_tes!N161=0,"",RES_hhdet_in_tes!N161/RES_hhdet_in_fec!N161)</f>
        <v>0.7359603938856305</v>
      </c>
      <c r="O161" s="119">
        <f>IF(RES_hhdet_in_tes!O161=0,"",RES_hhdet_in_tes!O161/RES_hhdet_in_fec!O161)</f>
        <v>0.72131729434228209</v>
      </c>
      <c r="P161" s="119" t="str">
        <f>IF(RES_hhdet_in_tes!P161=0,"",RES_hhdet_in_tes!P161/RES_hhdet_in_fec!P161)</f>
        <v/>
      </c>
      <c r="Q161" s="119" t="str">
        <f>IF(RES_hhdet_in_tes!Q161=0,"",RES_hhdet_in_tes!Q161/RES_hhdet_in_fec!Q161)</f>
        <v/>
      </c>
      <c r="R161" s="119">
        <f>IF(RES_hhdet_in_tes!R161=0,"",RES_hhdet_in_tes!R161/RES_hhdet_in_fec!R161)</f>
        <v>0.78966556808394694</v>
      </c>
      <c r="S161" s="119" t="str">
        <f>IF(RES_hhdet_in_tes!S161=0,"",RES_hhdet_in_tes!S161/RES_hhdet_in_fec!S161)</f>
        <v/>
      </c>
      <c r="T161" s="119">
        <f>IF(RES_hhdet_in_tes!T161=0,"",RES_hhdet_in_tes!T161/RES_hhdet_in_fec!T161)</f>
        <v>0.81544257654262176</v>
      </c>
      <c r="U161" s="119">
        <f>IF(RES_hhdet_in_tes!U161=0,"",RES_hhdet_in_tes!U161/RES_hhdet_in_fec!U161)</f>
        <v>0.8291088655328992</v>
      </c>
      <c r="V161" s="119">
        <f>IF(RES_hhdet_in_tes!V161=0,"",RES_hhdet_in_tes!V161/RES_hhdet_in_fec!V161)</f>
        <v>0.83688096191179639</v>
      </c>
      <c r="W161" s="119">
        <f>IF(RES_hhdet_in_tes!W161=0,"",RES_hhdet_in_tes!W161/RES_hhdet_in_fec!W161)</f>
        <v>0.84051052360701761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0.63576157679121426</v>
      </c>
      <c r="D162" s="124">
        <f>IF(RES_hhdet_in_tes!D162=0,"",RES_hhdet_in_tes!D162/RES_hhdet_in_fec!D162)</f>
        <v>0.64026457118626157</v>
      </c>
      <c r="E162" s="124" t="str">
        <f>IF(RES_hhdet_in_tes!E162=0,"",RES_hhdet_in_tes!E162/RES_hhdet_in_fec!E162)</f>
        <v/>
      </c>
      <c r="F162" s="124" t="str">
        <f>IF(RES_hhdet_in_tes!F162=0,"",RES_hhdet_in_tes!F162/RES_hhdet_in_fec!F162)</f>
        <v/>
      </c>
      <c r="G162" s="124" t="str">
        <f>IF(RES_hhdet_in_tes!G162=0,"",RES_hhdet_in_tes!G162/RES_hhdet_in_fec!G162)</f>
        <v/>
      </c>
      <c r="H162" s="124">
        <f>IF(RES_hhdet_in_tes!H162=0,"",RES_hhdet_in_tes!H162/RES_hhdet_in_fec!H162)</f>
        <v>0.65909326526782908</v>
      </c>
      <c r="I162" s="124">
        <f>IF(RES_hhdet_in_tes!I162=0,"",RES_hhdet_in_tes!I162/RES_hhdet_in_fec!I162)</f>
        <v>0.66404628124741016</v>
      </c>
      <c r="J162" s="124">
        <f>IF(RES_hhdet_in_tes!J162=0,"",RES_hhdet_in_tes!J162/RES_hhdet_in_fec!J162)</f>
        <v>0.66920805831253516</v>
      </c>
      <c r="K162" s="124">
        <f>IF(RES_hhdet_in_tes!K162=0,"",RES_hhdet_in_tes!K162/RES_hhdet_in_fec!K162)</f>
        <v>0.67465599774930907</v>
      </c>
      <c r="L162" s="124">
        <f>IF(RES_hhdet_in_tes!L162=0,"",RES_hhdet_in_tes!L162/RES_hhdet_in_fec!L162)</f>
        <v>0.68041025977803793</v>
      </c>
      <c r="M162" s="124">
        <f>IF(RES_hhdet_in_tes!M162=0,"",RES_hhdet_in_tes!M162/RES_hhdet_in_fec!M162)</f>
        <v>0.68806110579016644</v>
      </c>
      <c r="N162" s="124">
        <f>IF(RES_hhdet_in_tes!N162=0,"",RES_hhdet_in_tes!N162/RES_hhdet_in_fec!N162)</f>
        <v>0.69808050521754073</v>
      </c>
      <c r="O162" s="124">
        <f>IF(RES_hhdet_in_tes!O162=0,"",RES_hhdet_in_tes!O162/RES_hhdet_in_fec!O162)</f>
        <v>0.7110879468400465</v>
      </c>
      <c r="P162" s="124" t="str">
        <f>IF(RES_hhdet_in_tes!P162=0,"",RES_hhdet_in_tes!P162/RES_hhdet_in_fec!P162)</f>
        <v/>
      </c>
      <c r="Q162" s="124" t="str">
        <f>IF(RES_hhdet_in_tes!Q162=0,"",RES_hhdet_in_tes!Q162/RES_hhdet_in_fec!Q162)</f>
        <v/>
      </c>
      <c r="R162" s="124">
        <f>IF(RES_hhdet_in_tes!R162=0,"",RES_hhdet_in_tes!R162/RES_hhdet_in_fec!R162)</f>
        <v>0.7609723884869517</v>
      </c>
      <c r="S162" s="124" t="str">
        <f>IF(RES_hhdet_in_tes!S162=0,"",RES_hhdet_in_tes!S162/RES_hhdet_in_fec!S162)</f>
        <v/>
      </c>
      <c r="T162" s="124">
        <f>IF(RES_hhdet_in_tes!T162=0,"",RES_hhdet_in_tes!T162/RES_hhdet_in_fec!T162)</f>
        <v>0.80262410441812171</v>
      </c>
      <c r="U162" s="124">
        <f>IF(RES_hhdet_in_tes!U162=0,"",RES_hhdet_in_tes!U162/RES_hhdet_in_fec!U162)</f>
        <v>0.82114514381003401</v>
      </c>
      <c r="V162" s="124">
        <f>IF(RES_hhdet_in_tes!V162=0,"",RES_hhdet_in_tes!V162/RES_hhdet_in_fec!V162)</f>
        <v>0.83455902074910027</v>
      </c>
      <c r="W162" s="124">
        <f>IF(RES_hhdet_in_tes!W162=0,"",RES_hhdet_in_tes!W162/RES_hhdet_in_fec!W162)</f>
        <v>0.84129756935138744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0.63576157679121426</v>
      </c>
      <c r="D163" s="45">
        <f>IF(RES_hhdet_in_tes!D163=0,"",RES_hhdet_in_tes!D163/RES_hhdet_in_fec!D163)</f>
        <v>0.64026457118626157</v>
      </c>
      <c r="E163" s="45" t="str">
        <f>IF(RES_hhdet_in_tes!E163=0,"",RES_hhdet_in_tes!E163/RES_hhdet_in_fec!E163)</f>
        <v/>
      </c>
      <c r="F163" s="45" t="str">
        <f>IF(RES_hhdet_in_tes!F163=0,"",RES_hhdet_in_tes!F163/RES_hhdet_in_fec!F163)</f>
        <v/>
      </c>
      <c r="G163" s="45" t="str">
        <f>IF(RES_hhdet_in_tes!G163=0,"",RES_hhdet_in_tes!G163/RES_hhdet_in_fec!G163)</f>
        <v/>
      </c>
      <c r="H163" s="45">
        <f>IF(RES_hhdet_in_tes!H163=0,"",RES_hhdet_in_tes!H163/RES_hhdet_in_fec!H163)</f>
        <v>0.65909326526782908</v>
      </c>
      <c r="I163" s="45">
        <f>IF(RES_hhdet_in_tes!I163=0,"",RES_hhdet_in_tes!I163/RES_hhdet_in_fec!I163)</f>
        <v>0.66404628124741016</v>
      </c>
      <c r="J163" s="45">
        <f>IF(RES_hhdet_in_tes!J163=0,"",RES_hhdet_in_tes!J163/RES_hhdet_in_fec!J163)</f>
        <v>0.66920805831253516</v>
      </c>
      <c r="K163" s="45">
        <f>IF(RES_hhdet_in_tes!K163=0,"",RES_hhdet_in_tes!K163/RES_hhdet_in_fec!K163)</f>
        <v>0.67465599774930907</v>
      </c>
      <c r="L163" s="45">
        <f>IF(RES_hhdet_in_tes!L163=0,"",RES_hhdet_in_tes!L163/RES_hhdet_in_fec!L163)</f>
        <v>0.68041025977803793</v>
      </c>
      <c r="M163" s="45">
        <f>IF(RES_hhdet_in_tes!M163=0,"",RES_hhdet_in_tes!M163/RES_hhdet_in_fec!M163)</f>
        <v>0.68806110579016644</v>
      </c>
      <c r="N163" s="45">
        <f>IF(RES_hhdet_in_tes!N163=0,"",RES_hhdet_in_tes!N163/RES_hhdet_in_fec!N163)</f>
        <v>0.69808050521754073</v>
      </c>
      <c r="O163" s="45">
        <f>IF(RES_hhdet_in_tes!O163=0,"",RES_hhdet_in_tes!O163/RES_hhdet_in_fec!O163)</f>
        <v>0.7110879468400465</v>
      </c>
      <c r="P163" s="45" t="str">
        <f>IF(RES_hhdet_in_tes!P163=0,"",RES_hhdet_in_tes!P163/RES_hhdet_in_fec!P163)</f>
        <v/>
      </c>
      <c r="Q163" s="45" t="str">
        <f>IF(RES_hhdet_in_tes!Q163=0,"",RES_hhdet_in_tes!Q163/RES_hhdet_in_fec!Q163)</f>
        <v/>
      </c>
      <c r="R163" s="45">
        <f>IF(RES_hhdet_in_tes!R163=0,"",RES_hhdet_in_tes!R163/RES_hhdet_in_fec!R163)</f>
        <v>0.7609723884869517</v>
      </c>
      <c r="S163" s="45" t="str">
        <f>IF(RES_hhdet_in_tes!S163=0,"",RES_hhdet_in_tes!S163/RES_hhdet_in_fec!S163)</f>
        <v/>
      </c>
      <c r="T163" s="45">
        <f>IF(RES_hhdet_in_tes!T163=0,"",RES_hhdet_in_tes!T163/RES_hhdet_in_fec!T163)</f>
        <v>0.80262410441812171</v>
      </c>
      <c r="U163" s="45">
        <f>IF(RES_hhdet_in_tes!U163=0,"",RES_hhdet_in_tes!U163/RES_hhdet_in_fec!U163)</f>
        <v>0.82114514381003401</v>
      </c>
      <c r="V163" s="45">
        <f>IF(RES_hhdet_in_tes!V163=0,"",RES_hhdet_in_tes!V163/RES_hhdet_in_fec!V163)</f>
        <v>0.83455902074910027</v>
      </c>
      <c r="W163" s="45">
        <f>IF(RES_hhdet_in_tes!W163=0,"",RES_hhdet_in_tes!W163/RES_hhdet_in_fec!W163)</f>
        <v>0.84129756935138744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2.0851312292954223</v>
      </c>
      <c r="D164" s="124">
        <f>IF(RES_hhdet_in_tes!D164=0,"",RES_hhdet_in_tes!D164/RES_hhdet_in_fec!D164)</f>
        <v>2.1487539706155734</v>
      </c>
      <c r="E164" s="124" t="str">
        <f>IF(RES_hhdet_in_tes!E164=0,"",RES_hhdet_in_tes!E164/RES_hhdet_in_fec!E164)</f>
        <v/>
      </c>
      <c r="F164" s="124" t="str">
        <f>IF(RES_hhdet_in_tes!F164=0,"",RES_hhdet_in_tes!F164/RES_hhdet_in_fec!F164)</f>
        <v/>
      </c>
      <c r="G164" s="124" t="str">
        <f>IF(RES_hhdet_in_tes!G164=0,"",RES_hhdet_in_tes!G164/RES_hhdet_in_fec!G164)</f>
        <v/>
      </c>
      <c r="H164" s="124">
        <f>IF(RES_hhdet_in_tes!H164=0,"",RES_hhdet_in_tes!H164/RES_hhdet_in_fec!H164)</f>
        <v>2.4079040719773359</v>
      </c>
      <c r="I164" s="124">
        <f>IF(RES_hhdet_in_tes!I164=0,"",RES_hhdet_in_tes!I164/RES_hhdet_in_fec!I164)</f>
        <v>2.4740926366173466</v>
      </c>
      <c r="J164" s="124">
        <f>IF(RES_hhdet_in_tes!J164=0,"",RES_hhdet_in_tes!J164/RES_hhdet_in_fec!J164)</f>
        <v>2.5414937429568494</v>
      </c>
      <c r="K164" s="124">
        <f>IF(RES_hhdet_in_tes!K164=0,"",RES_hhdet_in_tes!K164/RES_hhdet_in_fec!K164)</f>
        <v>2.6105621364728098</v>
      </c>
      <c r="L164" s="124">
        <f>IF(RES_hhdet_in_tes!L164=0,"",RES_hhdet_in_tes!L164/RES_hhdet_in_fec!L164)</f>
        <v>2.681410250321588</v>
      </c>
      <c r="M164" s="124">
        <f>IF(RES_hhdet_in_tes!M164=0,"",RES_hhdet_in_tes!M164/RES_hhdet_in_fec!M164)</f>
        <v>2.7660316463800845</v>
      </c>
      <c r="N164" s="124">
        <f>IF(RES_hhdet_in_tes!N164=0,"",RES_hhdet_in_tes!N164/RES_hhdet_in_fec!N164)</f>
        <v>2.868351338219076</v>
      </c>
      <c r="O164" s="124">
        <f>IF(RES_hhdet_in_tes!O164=0,"",RES_hhdet_in_tes!O164/RES_hhdet_in_fec!O164)</f>
        <v>2.9905392610001389</v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>
        <f>IF(RES_hhdet_in_tes!R164=0,"",RES_hhdet_in_tes!R164/RES_hhdet_in_fec!R164)</f>
        <v>3.308368211367211</v>
      </c>
      <c r="S164" s="124" t="str">
        <f>IF(RES_hhdet_in_tes!S164=0,"",RES_hhdet_in_tes!S164/RES_hhdet_in_fec!S164)</f>
        <v/>
      </c>
      <c r="T164" s="124">
        <f>IF(RES_hhdet_in_tes!T164=0,"",RES_hhdet_in_tes!T164/RES_hhdet_in_fec!T164)</f>
        <v>3.4127444239975513</v>
      </c>
      <c r="U164" s="124">
        <f>IF(RES_hhdet_in_tes!U164=0,"",RES_hhdet_in_tes!U164/RES_hhdet_in_fec!U164)</f>
        <v>3.4559981109126707</v>
      </c>
      <c r="V164" s="124">
        <f>IF(RES_hhdet_in_tes!V164=0,"",RES_hhdet_in_tes!V164/RES_hhdet_in_fec!V164)</f>
        <v>3.5000999763541829</v>
      </c>
      <c r="W164" s="124">
        <f>IF(RES_hhdet_in_tes!W164=0,"",RES_hhdet_in_tes!W164/RES_hhdet_in_fec!W164)</f>
        <v>3.5432763186611465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2.0851312292954223</v>
      </c>
      <c r="D165" s="111">
        <f>IF(RES_hhdet_in_tes!D165=0,"",RES_hhdet_in_tes!D165/RES_hhdet_in_fec!D165)</f>
        <v>2.1487539706155734</v>
      </c>
      <c r="E165" s="111" t="str">
        <f>IF(RES_hhdet_in_tes!E165=0,"",RES_hhdet_in_tes!E165/RES_hhdet_in_fec!E165)</f>
        <v/>
      </c>
      <c r="F165" s="111" t="str">
        <f>IF(RES_hhdet_in_tes!F165=0,"",RES_hhdet_in_tes!F165/RES_hhdet_in_fec!F165)</f>
        <v/>
      </c>
      <c r="G165" s="111" t="str">
        <f>IF(RES_hhdet_in_tes!G165=0,"",RES_hhdet_in_tes!G165/RES_hhdet_in_fec!G165)</f>
        <v/>
      </c>
      <c r="H165" s="111">
        <f>IF(RES_hhdet_in_tes!H165=0,"",RES_hhdet_in_tes!H165/RES_hhdet_in_fec!H165)</f>
        <v>2.4079040719773359</v>
      </c>
      <c r="I165" s="111">
        <f>IF(RES_hhdet_in_tes!I165=0,"",RES_hhdet_in_tes!I165/RES_hhdet_in_fec!I165)</f>
        <v>2.4740926366173466</v>
      </c>
      <c r="J165" s="111">
        <f>IF(RES_hhdet_in_tes!J165=0,"",RES_hhdet_in_tes!J165/RES_hhdet_in_fec!J165)</f>
        <v>2.5414937429568494</v>
      </c>
      <c r="K165" s="111">
        <f>IF(RES_hhdet_in_tes!K165=0,"",RES_hhdet_in_tes!K165/RES_hhdet_in_fec!K165)</f>
        <v>2.6105621364728098</v>
      </c>
      <c r="L165" s="111">
        <f>IF(RES_hhdet_in_tes!L165=0,"",RES_hhdet_in_tes!L165/RES_hhdet_in_fec!L165)</f>
        <v>2.681410250321588</v>
      </c>
      <c r="M165" s="111">
        <f>IF(RES_hhdet_in_tes!M165=0,"",RES_hhdet_in_tes!M165/RES_hhdet_in_fec!M165)</f>
        <v>2.7660316463800845</v>
      </c>
      <c r="N165" s="111">
        <f>IF(RES_hhdet_in_tes!N165=0,"",RES_hhdet_in_tes!N165/RES_hhdet_in_fec!N165)</f>
        <v>2.868351338219076</v>
      </c>
      <c r="O165" s="111">
        <f>IF(RES_hhdet_in_tes!O165=0,"",RES_hhdet_in_tes!O165/RES_hhdet_in_fec!O165)</f>
        <v>2.9905392610001389</v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>
        <f>IF(RES_hhdet_in_tes!R165=0,"",RES_hhdet_in_tes!R165/RES_hhdet_in_fec!R165)</f>
        <v>3.308368211367211</v>
      </c>
      <c r="S165" s="111" t="str">
        <f>IF(RES_hhdet_in_tes!S165=0,"",RES_hhdet_in_tes!S165/RES_hhdet_in_fec!S165)</f>
        <v/>
      </c>
      <c r="T165" s="111">
        <f>IF(RES_hhdet_in_tes!T165=0,"",RES_hhdet_in_tes!T165/RES_hhdet_in_fec!T165)</f>
        <v>3.4127444239975513</v>
      </c>
      <c r="U165" s="111">
        <f>IF(RES_hhdet_in_tes!U165=0,"",RES_hhdet_in_tes!U165/RES_hhdet_in_fec!U165)</f>
        <v>3.4559981109126707</v>
      </c>
      <c r="V165" s="111">
        <f>IF(RES_hhdet_in_tes!V165=0,"",RES_hhdet_in_tes!V165/RES_hhdet_in_fec!V165)</f>
        <v>3.5000999763541829</v>
      </c>
      <c r="W165" s="111">
        <f>IF(RES_hhdet_in_tes!W165=0,"",RES_hhdet_in_tes!W165/RES_hhdet_in_fec!W165)</f>
        <v>3.5432763186611465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0.5738202062757406</v>
      </c>
      <c r="D166" s="124">
        <f>IF(RES_hhdet_in_tes!D166=0,"",RES_hhdet_in_tes!D166/RES_hhdet_in_fec!D166)</f>
        <v>0.57554417313791018</v>
      </c>
      <c r="E166" s="124" t="str">
        <f>IF(RES_hhdet_in_tes!E166=0,"",RES_hhdet_in_tes!E166/RES_hhdet_in_fec!E166)</f>
        <v/>
      </c>
      <c r="F166" s="124" t="str">
        <f>IF(RES_hhdet_in_tes!F166=0,"",RES_hhdet_in_tes!F166/RES_hhdet_in_fec!F166)</f>
        <v/>
      </c>
      <c r="G166" s="124" t="str">
        <f>IF(RES_hhdet_in_tes!G166=0,"",RES_hhdet_in_tes!G166/RES_hhdet_in_fec!G166)</f>
        <v/>
      </c>
      <c r="H166" s="124">
        <f>IF(RES_hhdet_in_tes!H166=0,"",RES_hhdet_in_tes!H166/RES_hhdet_in_fec!H166)</f>
        <v>0.58212233509316835</v>
      </c>
      <c r="I166" s="124">
        <f>IF(RES_hhdet_in_tes!I166=0,"",RES_hhdet_in_tes!I166/RES_hhdet_in_fec!I166)</f>
        <v>0.58421953924733039</v>
      </c>
      <c r="J166" s="124">
        <f>IF(RES_hhdet_in_tes!J166=0,"",RES_hhdet_in_tes!J166/RES_hhdet_in_fec!J166)</f>
        <v>0.58648153243915202</v>
      </c>
      <c r="K166" s="124">
        <f>IF(RES_hhdet_in_tes!K166=0,"",RES_hhdet_in_tes!K166/RES_hhdet_in_fec!K166)</f>
        <v>0.58892561363834983</v>
      </c>
      <c r="L166" s="124">
        <f>IF(RES_hhdet_in_tes!L166=0,"",RES_hhdet_in_tes!L166/RES_hhdet_in_fec!L166)</f>
        <v>0.660874768991355</v>
      </c>
      <c r="M166" s="124">
        <f>IF(RES_hhdet_in_tes!M166=0,"",RES_hhdet_in_tes!M166/RES_hhdet_in_fec!M166)</f>
        <v>0.60822856939605252</v>
      </c>
      <c r="N166" s="124">
        <f>IF(RES_hhdet_in_tes!N166=0,"",RES_hhdet_in_tes!N166/RES_hhdet_in_fec!N166)</f>
        <v>0.61149364629696745</v>
      </c>
      <c r="O166" s="124">
        <f>IF(RES_hhdet_in_tes!O166=0,"",RES_hhdet_in_tes!O166/RES_hhdet_in_fec!O166)</f>
        <v>0.63182392916637997</v>
      </c>
      <c r="P166" s="124" t="str">
        <f>IF(RES_hhdet_in_tes!P166=0,"",RES_hhdet_in_tes!P166/RES_hhdet_in_fec!P166)</f>
        <v/>
      </c>
      <c r="Q166" s="124" t="str">
        <f>IF(RES_hhdet_in_tes!Q166=0,"",RES_hhdet_in_tes!Q166/RES_hhdet_in_fec!Q166)</f>
        <v/>
      </c>
      <c r="R166" s="124">
        <f>IF(RES_hhdet_in_tes!R166=0,"",RES_hhdet_in_tes!R166/RES_hhdet_in_fec!R166)</f>
        <v>0.66117400562729123</v>
      </c>
      <c r="S166" s="124" t="str">
        <f>IF(RES_hhdet_in_tes!S166=0,"",RES_hhdet_in_tes!S166/RES_hhdet_in_fec!S166)</f>
        <v/>
      </c>
      <c r="T166" s="124">
        <f>IF(RES_hhdet_in_tes!T166=0,"",RES_hhdet_in_tes!T166/RES_hhdet_in_fec!T166)</f>
        <v>0.70701941457020756</v>
      </c>
      <c r="U166" s="124">
        <f>IF(RES_hhdet_in_tes!U166=0,"",RES_hhdet_in_tes!U166/RES_hhdet_in_fec!U166)</f>
        <v>0.70740821088914541</v>
      </c>
      <c r="V166" s="124">
        <f>IF(RES_hhdet_in_tes!V166=0,"",RES_hhdet_in_tes!V166/RES_hhdet_in_fec!V166)</f>
        <v>0.71195627204417877</v>
      </c>
      <c r="W166" s="124">
        <f>IF(RES_hhdet_in_tes!W166=0,"",RES_hhdet_in_tes!W166/RES_hhdet_in_fec!W166)</f>
        <v>0.72210577513577368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0.5115667942619867</v>
      </c>
      <c r="D167" s="111">
        <f>IF(RES_hhdet_in_tes!D167=0,"",RES_hhdet_in_tes!D167/RES_hhdet_in_fec!D167)</f>
        <v>0.51323361431596415</v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>
        <f>IF(RES_hhdet_in_tes!H167=0,"",RES_hhdet_in_tes!H167/RES_hhdet_in_fec!H167)</f>
        <v>0.5218533591929283</v>
      </c>
      <c r="I167" s="111">
        <f>IF(RES_hhdet_in_tes!I167=0,"",RES_hhdet_in_tes!I167/RES_hhdet_in_fec!I167)</f>
        <v>0.52459644143945994</v>
      </c>
      <c r="J167" s="111">
        <f>IF(RES_hhdet_in_tes!J167=0,"",RES_hhdet_in_tes!J167/RES_hhdet_in_fec!J167)</f>
        <v>0.52783901632862162</v>
      </c>
      <c r="K167" s="111">
        <f>IF(RES_hhdet_in_tes!K167=0,"",RES_hhdet_in_tes!K167/RES_hhdet_in_fec!K167)</f>
        <v>0.53176689016660028</v>
      </c>
      <c r="L167" s="111">
        <f>IF(RES_hhdet_in_tes!L167=0,"",RES_hhdet_in_tes!L167/RES_hhdet_in_fec!L167)</f>
        <v>0.53642977375797329</v>
      </c>
      <c r="M167" s="111">
        <f>IF(RES_hhdet_in_tes!M167=0,"",RES_hhdet_in_tes!M167/RES_hhdet_in_fec!M167)</f>
        <v>0.54623691046704193</v>
      </c>
      <c r="N167" s="111">
        <f>IF(RES_hhdet_in_tes!N167=0,"",RES_hhdet_in_tes!N167/RES_hhdet_in_fec!N167)</f>
        <v>0.56258779110684576</v>
      </c>
      <c r="O167" s="111">
        <f>IF(RES_hhdet_in_tes!O167=0,"",RES_hhdet_in_tes!O167/RES_hhdet_in_fec!O167)</f>
        <v>0.58665067330912057</v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>
        <f>IF(RES_hhdet_in_tes!T167=0,"",RES_hhdet_in_tes!T167/RES_hhdet_in_fec!T167)</f>
        <v>0.69354829418539932</v>
      </c>
      <c r="U167" s="111">
        <f>IF(RES_hhdet_in_tes!U167=0,"",RES_hhdet_in_tes!U167/RES_hhdet_in_fec!U167)</f>
        <v>0.70661428341013321</v>
      </c>
      <c r="V167" s="111">
        <f>IF(RES_hhdet_in_tes!V167=0,"",RES_hhdet_in_tes!V167/RES_hhdet_in_fec!V167)</f>
        <v>0.71608712559806542</v>
      </c>
      <c r="W167" s="111">
        <f>IF(RES_hhdet_in_tes!W167=0,"",RES_hhdet_in_tes!W167/RES_hhdet_in_fec!W167)</f>
        <v>0.7205430380668576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0.57421583777437013</v>
      </c>
      <c r="D171" s="112">
        <f>IF(RES_hhdet_in_tes!D171=0,"",RES_hhdet_in_tes!D171/RES_hhdet_in_fec!D171)</f>
        <v>0.57571811967338571</v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 t="str">
        <f>IF(RES_hhdet_in_tes!G171=0,"",RES_hhdet_in_tes!G171/RES_hhdet_in_fec!G171)</f>
        <v/>
      </c>
      <c r="H171" s="112">
        <f>IF(RES_hhdet_in_tes!H171=0,"",RES_hhdet_in_tes!H171/RES_hhdet_in_fec!H171)</f>
        <v>0.58254778087260484</v>
      </c>
      <c r="I171" s="112">
        <f>IF(RES_hhdet_in_tes!I171=0,"",RES_hhdet_in_tes!I171/RES_hhdet_in_fec!I171)</f>
        <v>0.5845064935548876</v>
      </c>
      <c r="J171" s="112">
        <f>IF(RES_hhdet_in_tes!J171=0,"",RES_hhdet_in_tes!J171/RES_hhdet_in_fec!J171)</f>
        <v>0.58668186297231806</v>
      </c>
      <c r="K171" s="112">
        <f>IF(RES_hhdet_in_tes!K171=0,"",RES_hhdet_in_tes!K171/RES_hhdet_in_fec!K171)</f>
        <v>0.58915869850702318</v>
      </c>
      <c r="L171" s="112">
        <f>IF(RES_hhdet_in_tes!L171=0,"",RES_hhdet_in_tes!L171/RES_hhdet_in_fec!L171)</f>
        <v>0.59196668236159899</v>
      </c>
      <c r="M171" s="112">
        <f>IF(RES_hhdet_in_tes!M171=0,"",RES_hhdet_in_tes!M171/RES_hhdet_in_fec!M171)</f>
        <v>0.59705149967021498</v>
      </c>
      <c r="N171" s="112">
        <f>IF(RES_hhdet_in_tes!N171=0,"",RES_hhdet_in_tes!N171/RES_hhdet_in_fec!N171)</f>
        <v>0.60526805524843508</v>
      </c>
      <c r="O171" s="112">
        <f>IF(RES_hhdet_in_tes!O171=0,"",RES_hhdet_in_tes!O171/RES_hhdet_in_fec!O171)</f>
        <v>0.6177126647898088</v>
      </c>
      <c r="P171" s="112" t="str">
        <f>IF(RES_hhdet_in_tes!P171=0,"",RES_hhdet_in_tes!P171/RES_hhdet_in_fec!P171)</f>
        <v/>
      </c>
      <c r="Q171" s="112" t="str">
        <f>IF(RES_hhdet_in_tes!Q171=0,"",RES_hhdet_in_tes!Q171/RES_hhdet_in_fec!Q171)</f>
        <v/>
      </c>
      <c r="R171" s="112">
        <f>IF(RES_hhdet_in_tes!R171=0,"",RES_hhdet_in_tes!R171/RES_hhdet_in_fec!R171)</f>
        <v>0.66117400562729123</v>
      </c>
      <c r="S171" s="112" t="str">
        <f>IF(RES_hhdet_in_tes!S171=0,"",RES_hhdet_in_tes!S171/RES_hhdet_in_fec!S171)</f>
        <v/>
      </c>
      <c r="T171" s="112">
        <f>IF(RES_hhdet_in_tes!T171=0,"",RES_hhdet_in_tes!T171/RES_hhdet_in_fec!T171)</f>
        <v>0.68337551443259281</v>
      </c>
      <c r="U171" s="112">
        <f>IF(RES_hhdet_in_tes!U171=0,"",RES_hhdet_in_tes!U171/RES_hhdet_in_fec!U171)</f>
        <v>0.69363947885837152</v>
      </c>
      <c r="V171" s="112">
        <f>IF(RES_hhdet_in_tes!V171=0,"",RES_hhdet_in_tes!V171/RES_hhdet_in_fec!V171)</f>
        <v>0.70275960684648076</v>
      </c>
      <c r="W171" s="112">
        <f>IF(RES_hhdet_in_tes!W171=0,"",RES_hhdet_in_tes!W171/RES_hhdet_in_fec!W171)</f>
        <v>0.70993891070699844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>
        <f>IF(RES_hhdet_in_tes!L172=0,"",RES_hhdet_in_tes!L172/RES_hhdet_in_fec!L172)</f>
        <v>0.80732969076937644</v>
      </c>
      <c r="M172" s="113">
        <f>IF(RES_hhdet_in_tes!M172=0,"",RES_hhdet_in_tes!M172/RES_hhdet_in_fec!M172)</f>
        <v>0.81528071658259815</v>
      </c>
      <c r="N172" s="113">
        <f>IF(RES_hhdet_in_tes!N172=0,"",RES_hhdet_in_tes!N172/RES_hhdet_in_fec!N172)</f>
        <v>0.83012969889350385</v>
      </c>
      <c r="O172" s="113">
        <f>IF(RES_hhdet_in_tes!O172=0,"",RES_hhdet_in_tes!O172/RES_hhdet_in_fec!O172)</f>
        <v>0.83183529712036186</v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>
        <f>IF(RES_hhdet_in_tes!T172=0,"",RES_hhdet_in_tes!T172/RES_hhdet_in_fec!T172)</f>
        <v>0.8686306997352311</v>
      </c>
      <c r="U172" s="113">
        <f>IF(RES_hhdet_in_tes!U172=0,"",RES_hhdet_in_tes!U172/RES_hhdet_in_fec!U172)</f>
        <v>0.87565227366620269</v>
      </c>
      <c r="V172" s="113">
        <f>IF(RES_hhdet_in_tes!V172=0,"",RES_hhdet_in_tes!V172/RES_hhdet_in_fec!V172)</f>
        <v>0.87914520557049303</v>
      </c>
      <c r="W172" s="113">
        <f>IF(RES_hhdet_in_tes!W172=0,"",RES_hhdet_in_tes!W172/RES_hhdet_in_fec!W172)</f>
        <v>0.88190465429251352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>
        <f>IF(RES_hhdet_in_tes!L173=0,"",RES_hhdet_in_tes!L173/RES_hhdet_in_fec!L173)</f>
        <v>0.59196668236159899</v>
      </c>
      <c r="M173" s="111">
        <f>IF(RES_hhdet_in_tes!M173=0,"",RES_hhdet_in_tes!M173/RES_hhdet_in_fec!M173)</f>
        <v>0.59705149967021498</v>
      </c>
      <c r="N173" s="111">
        <f>IF(RES_hhdet_in_tes!N173=0,"",RES_hhdet_in_tes!N173/RES_hhdet_in_fec!N173)</f>
        <v>0.60526805524843508</v>
      </c>
      <c r="O173" s="111">
        <f>IF(RES_hhdet_in_tes!O173=0,"",RES_hhdet_in_tes!O173/RES_hhdet_in_fec!O173)</f>
        <v>0.6177126647898088</v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>
        <f>IF(RES_hhdet_in_tes!T173=0,"",RES_hhdet_in_tes!T173/RES_hhdet_in_fec!T173)</f>
        <v>0.68337551443259281</v>
      </c>
      <c r="U173" s="111">
        <f>IF(RES_hhdet_in_tes!U173=0,"",RES_hhdet_in_tes!U173/RES_hhdet_in_fec!U173)</f>
        <v>0.69363947885837152</v>
      </c>
      <c r="V173" s="111">
        <f>IF(RES_hhdet_in_tes!V173=0,"",RES_hhdet_in_tes!V173/RES_hhdet_in_fec!V173)</f>
        <v>0.70275960684648076</v>
      </c>
      <c r="W173" s="111">
        <f>IF(RES_hhdet_in_tes!W173=0,"",RES_hhdet_in_tes!W173/RES_hhdet_in_fec!W173)</f>
        <v>0.70993891070699844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0.71392405769519074</v>
      </c>
      <c r="D175" s="124">
        <f>IF(RES_hhdet_in_tes!D175=0,"",RES_hhdet_in_tes!D175/RES_hhdet_in_fec!D175)</f>
        <v>0.69208197020193096</v>
      </c>
      <c r="E175" s="124" t="str">
        <f>IF(RES_hhdet_in_tes!E175=0,"",RES_hhdet_in_tes!E175/RES_hhdet_in_fec!E175)</f>
        <v/>
      </c>
      <c r="F175" s="124" t="str">
        <f>IF(RES_hhdet_in_tes!F175=0,"",RES_hhdet_in_tes!F175/RES_hhdet_in_fec!F175)</f>
        <v/>
      </c>
      <c r="G175" s="124" t="str">
        <f>IF(RES_hhdet_in_tes!G175=0,"",RES_hhdet_in_tes!G175/RES_hhdet_in_fec!G175)</f>
        <v/>
      </c>
      <c r="H175" s="124">
        <f>IF(RES_hhdet_in_tes!H175=0,"",RES_hhdet_in_tes!H175/RES_hhdet_in_fec!H175)</f>
        <v>0.72749974311774246</v>
      </c>
      <c r="I175" s="124">
        <f>IF(RES_hhdet_in_tes!I175=0,"",RES_hhdet_in_tes!I175/RES_hhdet_in_fec!I175)</f>
        <v>0.73150202625065919</v>
      </c>
      <c r="J175" s="124">
        <f>IF(RES_hhdet_in_tes!J175=0,"",RES_hhdet_in_tes!J175/RES_hhdet_in_fec!J175)</f>
        <v>0.7232962463194349</v>
      </c>
      <c r="K175" s="124">
        <f>IF(RES_hhdet_in_tes!K175=0,"",RES_hhdet_in_tes!K175/RES_hhdet_in_fec!K175)</f>
        <v>0.71979880444406363</v>
      </c>
      <c r="L175" s="124">
        <f>IF(RES_hhdet_in_tes!L175=0,"",RES_hhdet_in_tes!L175/RES_hhdet_in_fec!L175)</f>
        <v>0.72571001182983175</v>
      </c>
      <c r="M175" s="124">
        <f>IF(RES_hhdet_in_tes!M175=0,"",RES_hhdet_in_tes!M175/RES_hhdet_in_fec!M175)</f>
        <v>0.72427039816308336</v>
      </c>
      <c r="N175" s="124">
        <f>IF(RES_hhdet_in_tes!N175=0,"",RES_hhdet_in_tes!N175/RES_hhdet_in_fec!N175)</f>
        <v>0.7395109791414245</v>
      </c>
      <c r="O175" s="124">
        <f>IF(RES_hhdet_in_tes!O175=0,"",RES_hhdet_in_tes!O175/RES_hhdet_in_fec!O175)</f>
        <v>0.73835854775717114</v>
      </c>
      <c r="P175" s="124" t="str">
        <f>IF(RES_hhdet_in_tes!P175=0,"",RES_hhdet_in_tes!P175/RES_hhdet_in_fec!P175)</f>
        <v/>
      </c>
      <c r="Q175" s="124" t="str">
        <f>IF(RES_hhdet_in_tes!Q175=0,"",RES_hhdet_in_tes!Q175/RES_hhdet_in_fec!Q175)</f>
        <v/>
      </c>
      <c r="R175" s="124">
        <f>IF(RES_hhdet_in_tes!R175=0,"",RES_hhdet_in_tes!R175/RES_hhdet_in_fec!R175)</f>
        <v>0.79586439818850774</v>
      </c>
      <c r="S175" s="124" t="str">
        <f>IF(RES_hhdet_in_tes!S175=0,"",RES_hhdet_in_tes!S175/RES_hhdet_in_fec!S175)</f>
        <v/>
      </c>
      <c r="T175" s="124">
        <f>IF(RES_hhdet_in_tes!T175=0,"",RES_hhdet_in_tes!T175/RES_hhdet_in_fec!T175)</f>
        <v>0.80801885779105043</v>
      </c>
      <c r="U175" s="124">
        <f>IF(RES_hhdet_in_tes!U175=0,"",RES_hhdet_in_tes!U175/RES_hhdet_in_fec!U175)</f>
        <v>0.81719614355154024</v>
      </c>
      <c r="V175" s="124">
        <f>IF(RES_hhdet_in_tes!V175=0,"",RES_hhdet_in_tes!V175/RES_hhdet_in_fec!V175)</f>
        <v>0.82777478658981318</v>
      </c>
      <c r="W175" s="124">
        <f>IF(RES_hhdet_in_tes!W175=0,"",RES_hhdet_in_tes!W175/RES_hhdet_in_fec!W175)</f>
        <v>0.82558948366958085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0.57248452276648276</v>
      </c>
      <c r="D176" s="111">
        <f>IF(RES_hhdet_in_tes!D176=0,"",RES_hhdet_in_tes!D176/RES_hhdet_in_fec!D176)</f>
        <v>0.57338873872824392</v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>
        <f>IF(RES_hhdet_in_tes!H176=0,"",RES_hhdet_in_tes!H176/RES_hhdet_in_fec!H176)</f>
        <v>0.57691536937846377</v>
      </c>
      <c r="I176" s="111">
        <f>IF(RES_hhdet_in_tes!I176=0,"",RES_hhdet_in_tes!I176/RES_hhdet_in_fec!I176)</f>
        <v>0.57776984585956126</v>
      </c>
      <c r="J176" s="111">
        <f>IF(RES_hhdet_in_tes!J176=0,"",RES_hhdet_in_tes!J176/RES_hhdet_in_fec!J176)</f>
        <v>0.5786012382773037</v>
      </c>
      <c r="K176" s="111">
        <f>IF(RES_hhdet_in_tes!K176=0,"",RES_hhdet_in_tes!K176/RES_hhdet_in_fec!K176)</f>
        <v>0.57940095958920468</v>
      </c>
      <c r="L176" s="111">
        <f>IF(RES_hhdet_in_tes!L176=0,"",RES_hhdet_in_tes!L176/RES_hhdet_in_fec!L176)</f>
        <v>0.58016671240934792</v>
      </c>
      <c r="M176" s="111">
        <f>IF(RES_hhdet_in_tes!M176=0,"",RES_hhdet_in_tes!M176/RES_hhdet_in_fec!M176)</f>
        <v>0.58057878881022607</v>
      </c>
      <c r="N176" s="111">
        <f>IF(RES_hhdet_in_tes!N176=0,"",RES_hhdet_in_tes!N176/RES_hhdet_in_fec!N176)</f>
        <v>0.58057878881022607</v>
      </c>
      <c r="O176" s="111">
        <f>IF(RES_hhdet_in_tes!O176=0,"",RES_hhdet_in_tes!O176/RES_hhdet_in_fec!O176)</f>
        <v>0.58057878881022607</v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>
        <f>IF(RES_hhdet_in_tes!T176=0,"",RES_hhdet_in_tes!T176/RES_hhdet_in_fec!T176)</f>
        <v>0.59240589527724141</v>
      </c>
      <c r="U176" s="111">
        <f>IF(RES_hhdet_in_tes!U176=0,"",RES_hhdet_in_tes!U176/RES_hhdet_in_fec!U176)</f>
        <v>0.5975498996709937</v>
      </c>
      <c r="V176" s="111">
        <f>IF(RES_hhdet_in_tes!V176=0,"",RES_hhdet_in_tes!V176/RES_hhdet_in_fec!V176)</f>
        <v>0.60233914514103892</v>
      </c>
      <c r="W176" s="111">
        <f>IF(RES_hhdet_in_tes!W176=0,"",RES_hhdet_in_tes!W176/RES_hhdet_in_fec!W176)</f>
        <v>0.60677363168737497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0.74026109630378234</v>
      </c>
      <c r="D177" s="45">
        <f>IF(RES_hhdet_in_tes!D177=0,"",RES_hhdet_in_tes!D177/RES_hhdet_in_fec!D177)</f>
        <v>0.74179368155776126</v>
      </c>
      <c r="E177" s="45" t="str">
        <f>IF(RES_hhdet_in_tes!E177=0,"",RES_hhdet_in_tes!E177/RES_hhdet_in_fec!E177)</f>
        <v/>
      </c>
      <c r="F177" s="45" t="str">
        <f>IF(RES_hhdet_in_tes!F177=0,"",RES_hhdet_in_tes!F177/RES_hhdet_in_fec!F177)</f>
        <v/>
      </c>
      <c r="G177" s="45" t="str">
        <f>IF(RES_hhdet_in_tes!G177=0,"",RES_hhdet_in_tes!G177/RES_hhdet_in_fec!G177)</f>
        <v/>
      </c>
      <c r="H177" s="45">
        <f>IF(RES_hhdet_in_tes!H177=0,"",RES_hhdet_in_tes!H177/RES_hhdet_in_fec!H177)</f>
        <v>0.7483250224953969</v>
      </c>
      <c r="I177" s="45">
        <f>IF(RES_hhdet_in_tes!I177=0,"",RES_hhdet_in_tes!I177/RES_hhdet_in_fec!I177)</f>
        <v>0.75007865198314527</v>
      </c>
      <c r="J177" s="45">
        <f>IF(RES_hhdet_in_tes!J177=0,"",RES_hhdet_in_tes!J177/RES_hhdet_in_fec!J177)</f>
        <v>0.75193486796815046</v>
      </c>
      <c r="K177" s="45">
        <f>IF(RES_hhdet_in_tes!K177=0,"",RES_hhdet_in_tes!K177/RES_hhdet_in_fec!K177)</f>
        <v>0.75393183160934185</v>
      </c>
      <c r="L177" s="45">
        <f>IF(RES_hhdet_in_tes!L177=0,"",RES_hhdet_in_tes!L177/RES_hhdet_in_fec!L177)</f>
        <v>0.7560797525812617</v>
      </c>
      <c r="M177" s="45">
        <f>IF(RES_hhdet_in_tes!M177=0,"",RES_hhdet_in_tes!M177/RES_hhdet_in_fec!M177)</f>
        <v>0.75900206837697182</v>
      </c>
      <c r="N177" s="45">
        <f>IF(RES_hhdet_in_tes!N177=0,"",RES_hhdet_in_tes!N177/RES_hhdet_in_fec!N177)</f>
        <v>0.76287555700140219</v>
      </c>
      <c r="O177" s="45">
        <f>IF(RES_hhdet_in_tes!O177=0,"",RES_hhdet_in_tes!O177/RES_hhdet_in_fec!O177)</f>
        <v>0.76813005049196648</v>
      </c>
      <c r="P177" s="45" t="str">
        <f>IF(RES_hhdet_in_tes!P177=0,"",RES_hhdet_in_tes!P177/RES_hhdet_in_fec!P177)</f>
        <v/>
      </c>
      <c r="Q177" s="45" t="str">
        <f>IF(RES_hhdet_in_tes!Q177=0,"",RES_hhdet_in_tes!Q177/RES_hhdet_in_fec!Q177)</f>
        <v/>
      </c>
      <c r="R177" s="45">
        <f>IF(RES_hhdet_in_tes!R177=0,"",RES_hhdet_in_tes!R177/RES_hhdet_in_fec!R177)</f>
        <v>0.79586439818850774</v>
      </c>
      <c r="S177" s="45" t="str">
        <f>IF(RES_hhdet_in_tes!S177=0,"",RES_hhdet_in_tes!S177/RES_hhdet_in_fec!S177)</f>
        <v/>
      </c>
      <c r="T177" s="45">
        <f>IF(RES_hhdet_in_tes!T177=0,"",RES_hhdet_in_tes!T177/RES_hhdet_in_fec!T177)</f>
        <v>0.82702169485362642</v>
      </c>
      <c r="U177" s="45">
        <f>IF(RES_hhdet_in_tes!U177=0,"",RES_hhdet_in_tes!U177/RES_hhdet_in_fec!U177)</f>
        <v>0.84243709862735705</v>
      </c>
      <c r="V177" s="45">
        <f>IF(RES_hhdet_in_tes!V177=0,"",RES_hhdet_in_tes!V177/RES_hhdet_in_fec!V177)</f>
        <v>0.85526898446094934</v>
      </c>
      <c r="W177" s="45">
        <f>IF(RES_hhdet_in_tes!W177=0,"",RES_hhdet_in_tes!W177/RES_hhdet_in_fec!W177)</f>
        <v>0.86486539373159455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13.092011370328692</v>
      </c>
      <c r="D3" s="117">
        <f t="shared" si="0"/>
        <v>31.205809741659532</v>
      </c>
      <c r="E3" s="117">
        <f t="shared" si="0"/>
        <v>40.651060446596446</v>
      </c>
      <c r="F3" s="117">
        <f t="shared" si="0"/>
        <v>24.865874277380431</v>
      </c>
      <c r="G3" s="117">
        <f t="shared" si="0"/>
        <v>20.423530417385038</v>
      </c>
      <c r="H3" s="117">
        <f t="shared" si="0"/>
        <v>8.4879216549192424</v>
      </c>
      <c r="I3" s="117">
        <f t="shared" si="0"/>
        <v>1.4315650362637959</v>
      </c>
      <c r="J3" s="117">
        <f t="shared" si="0"/>
        <v>0.40523225248590644</v>
      </c>
      <c r="K3" s="117">
        <f t="shared" si="0"/>
        <v>4.448053289500641</v>
      </c>
      <c r="L3" s="117">
        <f t="shared" si="0"/>
        <v>20.885950067667903</v>
      </c>
      <c r="M3" s="117">
        <f t="shared" si="0"/>
        <v>31.262010475550586</v>
      </c>
      <c r="N3" s="117">
        <f t="shared" si="0"/>
        <v>44.225265194457371</v>
      </c>
      <c r="O3" s="117">
        <f t="shared" si="0"/>
        <v>18.15985518978291</v>
      </c>
      <c r="P3" s="117">
        <f t="shared" si="0"/>
        <v>0</v>
      </c>
      <c r="Q3" s="117">
        <f t="shared" si="0"/>
        <v>6.3722798014448134</v>
      </c>
      <c r="R3" s="117">
        <f t="shared" ref="R3:V3" si="1">R4+R7+R9+R19</f>
        <v>14.986969008071677</v>
      </c>
      <c r="S3" s="117">
        <f t="shared" si="1"/>
        <v>11.174577370212997</v>
      </c>
      <c r="T3" s="117">
        <f t="shared" si="1"/>
        <v>0</v>
      </c>
      <c r="U3" s="117">
        <f t="shared" si="1"/>
        <v>0.99794029081304003</v>
      </c>
      <c r="V3" s="117">
        <f t="shared" si="1"/>
        <v>5.9057150730812147</v>
      </c>
      <c r="W3" s="117">
        <f t="shared" ref="W3" si="2">W4+W7+W9+W19</f>
        <v>7.2664696011895504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12.693543962222499</v>
      </c>
      <c r="D4" s="122">
        <f t="shared" si="3"/>
        <v>29.860955888000916</v>
      </c>
      <c r="E4" s="122">
        <f t="shared" si="3"/>
        <v>39.36658357490829</v>
      </c>
      <c r="F4" s="122">
        <f t="shared" si="3"/>
        <v>24.028353050152194</v>
      </c>
      <c r="G4" s="122">
        <f t="shared" si="3"/>
        <v>19.750522735460098</v>
      </c>
      <c r="H4" s="122">
        <f t="shared" si="3"/>
        <v>8.2369525533859118</v>
      </c>
      <c r="I4" s="122">
        <f t="shared" si="3"/>
        <v>1.4005683231610353</v>
      </c>
      <c r="J4" s="122">
        <f t="shared" si="3"/>
        <v>0.36898418200475019</v>
      </c>
      <c r="K4" s="122">
        <f t="shared" si="3"/>
        <v>4.1581781491896432</v>
      </c>
      <c r="L4" s="122">
        <f t="shared" si="3"/>
        <v>19.408133718969125</v>
      </c>
      <c r="M4" s="122">
        <f t="shared" si="3"/>
        <v>29.587053666370441</v>
      </c>
      <c r="N4" s="122">
        <f t="shared" si="3"/>
        <v>41.965414087195086</v>
      </c>
      <c r="O4" s="122">
        <f t="shared" si="3"/>
        <v>17.41189146252788</v>
      </c>
      <c r="P4" s="122">
        <f t="shared" si="3"/>
        <v>0</v>
      </c>
      <c r="Q4" s="122">
        <f t="shared" si="3"/>
        <v>6.2125362389444936</v>
      </c>
      <c r="R4" s="122">
        <f t="shared" ref="R4:V4" si="4">SUM(R5:R6)</f>
        <v>14.64812942312822</v>
      </c>
      <c r="S4" s="122">
        <f t="shared" si="4"/>
        <v>10.997589538148908</v>
      </c>
      <c r="T4" s="122">
        <f t="shared" si="4"/>
        <v>0</v>
      </c>
      <c r="U4" s="122">
        <f t="shared" si="4"/>
        <v>0.9496341241906604</v>
      </c>
      <c r="V4" s="122">
        <f t="shared" si="4"/>
        <v>5.5722342889516439</v>
      </c>
      <c r="W4" s="122">
        <f t="shared" ref="W4" si="5">SUM(W5:W6)</f>
        <v>6.7416003655683125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12.693543962222499</v>
      </c>
      <c r="D5" s="98">
        <v>29.860955888000916</v>
      </c>
      <c r="E5" s="98">
        <v>39.36658357490829</v>
      </c>
      <c r="F5" s="98">
        <v>24.028353050152194</v>
      </c>
      <c r="G5" s="98">
        <v>19.750522735460098</v>
      </c>
      <c r="H5" s="98">
        <v>8.2369525533859118</v>
      </c>
      <c r="I5" s="98">
        <v>1.4005683231610353</v>
      </c>
      <c r="J5" s="98">
        <v>0.36898418200475019</v>
      </c>
      <c r="K5" s="98">
        <v>4.1581781491896432</v>
      </c>
      <c r="L5" s="98">
        <v>19.408133718969125</v>
      </c>
      <c r="M5" s="98">
        <v>29.587053666370441</v>
      </c>
      <c r="N5" s="98">
        <v>41.965414087195086</v>
      </c>
      <c r="O5" s="98">
        <v>17.41189146252788</v>
      </c>
      <c r="P5" s="98">
        <v>0</v>
      </c>
      <c r="Q5" s="98">
        <v>6.2125362389444936</v>
      </c>
      <c r="R5" s="98">
        <v>14.64812942312822</v>
      </c>
      <c r="S5" s="98">
        <v>10.997589538148908</v>
      </c>
      <c r="T5" s="98">
        <v>0</v>
      </c>
      <c r="U5" s="98">
        <v>0.9496341241906604</v>
      </c>
      <c r="V5" s="98">
        <v>5.5722342889516439</v>
      </c>
      <c r="W5" s="98">
        <v>6.7416003655683125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3.0476670206916894E-2</v>
      </c>
      <c r="D9" s="122">
        <v>8.5760293951255118E-2</v>
      </c>
      <c r="E9" s="122">
        <v>8.5255594638704468E-2</v>
      </c>
      <c r="F9" s="122">
        <v>5.1991547581785306E-2</v>
      </c>
      <c r="G9" s="122">
        <v>4.6613238942139729E-2</v>
      </c>
      <c r="H9" s="122">
        <v>2.0501595584084382E-2</v>
      </c>
      <c r="I9" s="122">
        <v>2.7287892456637651E-3</v>
      </c>
      <c r="J9" s="122">
        <v>5.7857404292965689E-3</v>
      </c>
      <c r="K9" s="122">
        <v>4.6636487188700948E-2</v>
      </c>
      <c r="L9" s="122">
        <v>0.18486272375905966</v>
      </c>
      <c r="M9" s="122">
        <v>0.23980889256119647</v>
      </c>
      <c r="N9" s="122">
        <v>0.44448368456101972</v>
      </c>
      <c r="O9" s="122">
        <v>0.29656583958702259</v>
      </c>
      <c r="P9" s="122">
        <v>0</v>
      </c>
      <c r="Q9" s="122">
        <v>8.0623228656968478E-3</v>
      </c>
      <c r="R9" s="122">
        <v>5.3592929799296127E-2</v>
      </c>
      <c r="S9" s="122">
        <v>3.8233910139005622E-2</v>
      </c>
      <c r="T9" s="122">
        <v>0</v>
      </c>
      <c r="U9" s="122">
        <v>1.131058840712432E-2</v>
      </c>
      <c r="V9" s="122">
        <v>7.9797616141826316E-2</v>
      </c>
      <c r="W9" s="122">
        <v>0.1741687007999847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1.1320246379971546E-2</v>
      </c>
      <c r="D10" s="98">
        <v>6.9106240517444337E-2</v>
      </c>
      <c r="E10" s="98">
        <v>5.7509474552341233E-2</v>
      </c>
      <c r="F10" s="98">
        <v>2.6451450591636654E-2</v>
      </c>
      <c r="G10" s="98">
        <v>2.0841552616152371E-2</v>
      </c>
      <c r="H10" s="98">
        <v>1.0915369972076887E-2</v>
      </c>
      <c r="I10" s="98">
        <v>1.3822680099768757E-3</v>
      </c>
      <c r="J10" s="98">
        <v>5.4357345538656072E-3</v>
      </c>
      <c r="K10" s="98">
        <v>4.1899547139348327E-2</v>
      </c>
      <c r="L10" s="98">
        <v>0.16771810899982792</v>
      </c>
      <c r="M10" s="98">
        <v>0.21085359867872322</v>
      </c>
      <c r="N10" s="98">
        <v>0.41468380191146897</v>
      </c>
      <c r="O10" s="98">
        <v>0.28355735440252539</v>
      </c>
      <c r="P10" s="98">
        <v>0</v>
      </c>
      <c r="Q10" s="98">
        <v>6.8591526894219625E-3</v>
      </c>
      <c r="R10" s="98">
        <v>5.1416493196634154E-2</v>
      </c>
      <c r="S10" s="98">
        <v>3.4389410183520312E-2</v>
      </c>
      <c r="T10" s="98">
        <v>0</v>
      </c>
      <c r="U10" s="98">
        <v>1.0243911128621381E-2</v>
      </c>
      <c r="V10" s="98">
        <v>7.4073322341485517E-2</v>
      </c>
      <c r="W10" s="98">
        <v>0.16910269713379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1.9156423826945348E-2</v>
      </c>
      <c r="D11" s="98">
        <v>1.6654053433810774E-2</v>
      </c>
      <c r="E11" s="98">
        <v>2.7746120086363232E-2</v>
      </c>
      <c r="F11" s="98">
        <v>2.5540096990148652E-2</v>
      </c>
      <c r="G11" s="98">
        <v>2.5771686325987354E-2</v>
      </c>
      <c r="H11" s="98">
        <v>9.5862256120074971E-3</v>
      </c>
      <c r="I11" s="98">
        <v>1.3465212356868893E-3</v>
      </c>
      <c r="J11" s="98">
        <v>3.5000587543096179E-4</v>
      </c>
      <c r="K11" s="98">
        <v>4.7369400493526195E-3</v>
      </c>
      <c r="L11" s="98">
        <v>1.7144614759231746E-2</v>
      </c>
      <c r="M11" s="98">
        <v>2.8955293882473268E-2</v>
      </c>
      <c r="N11" s="98">
        <v>2.9799882649550764E-2</v>
      </c>
      <c r="O11" s="98">
        <v>1.3008485184497208E-2</v>
      </c>
      <c r="P11" s="98">
        <v>0</v>
      </c>
      <c r="Q11" s="98">
        <v>1.2031701762748852E-3</v>
      </c>
      <c r="R11" s="98">
        <v>2.1764366026619736E-3</v>
      </c>
      <c r="S11" s="98">
        <v>3.8444999554853106E-3</v>
      </c>
      <c r="T11" s="98">
        <v>0</v>
      </c>
      <c r="U11" s="98">
        <v>1.0666772785029406E-3</v>
      </c>
      <c r="V11" s="98">
        <v>5.7242938003408007E-3</v>
      </c>
      <c r="W11" s="98">
        <v>5.0660036661946822E-3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0.3679907378992755</v>
      </c>
      <c r="D19" s="122">
        <v>1.2590935597073596</v>
      </c>
      <c r="E19" s="122">
        <v>1.1992212770494539</v>
      </c>
      <c r="F19" s="122">
        <v>0.78552967964645226</v>
      </c>
      <c r="G19" s="122">
        <v>0.626394442982801</v>
      </c>
      <c r="H19" s="122">
        <v>0.23046750594924525</v>
      </c>
      <c r="I19" s="122">
        <v>2.8267923857096772E-2</v>
      </c>
      <c r="J19" s="122">
        <v>3.0462330051859648E-2</v>
      </c>
      <c r="K19" s="122">
        <v>0.24323865312229639</v>
      </c>
      <c r="L19" s="122">
        <v>1.2929536249397169</v>
      </c>
      <c r="M19" s="122">
        <v>1.4351479166189485</v>
      </c>
      <c r="N19" s="122">
        <v>1.8153674227012671</v>
      </c>
      <c r="O19" s="122">
        <v>0.45139788766800881</v>
      </c>
      <c r="P19" s="122">
        <v>0</v>
      </c>
      <c r="Q19" s="122">
        <v>0.15168123963462277</v>
      </c>
      <c r="R19" s="122">
        <v>0.28524665514416203</v>
      </c>
      <c r="S19" s="122">
        <v>0.1387539219250836</v>
      </c>
      <c r="T19" s="122">
        <v>0</v>
      </c>
      <c r="U19" s="122">
        <v>3.6995578215255356E-2</v>
      </c>
      <c r="V19" s="122">
        <v>0.25368316798774404</v>
      </c>
      <c r="W19" s="122">
        <v>0.35070053482125296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0.12097846018448455</v>
      </c>
      <c r="D20" s="98">
        <v>0.71853642472906909</v>
      </c>
      <c r="E20" s="98">
        <v>0.63561627126293097</v>
      </c>
      <c r="F20" s="98">
        <v>0.44067907194812539</v>
      </c>
      <c r="G20" s="98">
        <v>0.40958244464045196</v>
      </c>
      <c r="H20" s="98">
        <v>0.14874032688740182</v>
      </c>
      <c r="I20" s="98">
        <v>1.372882540407522E-2</v>
      </c>
      <c r="J20" s="98">
        <v>2.6158720164291775E-2</v>
      </c>
      <c r="K20" s="98">
        <v>0.14104949792122018</v>
      </c>
      <c r="L20" s="98">
        <v>1.0249021866035946</v>
      </c>
      <c r="M20" s="98">
        <v>0.99109440455701137</v>
      </c>
      <c r="N20" s="98">
        <v>1.4535517146393824</v>
      </c>
      <c r="O20" s="98">
        <v>0.20015721606557077</v>
      </c>
      <c r="P20" s="98">
        <v>0</v>
      </c>
      <c r="Q20" s="98">
        <v>0</v>
      </c>
      <c r="R20" s="98">
        <v>1.1484173343303879E-3</v>
      </c>
      <c r="S20" s="98">
        <v>9.8910075112189251E-3</v>
      </c>
      <c r="T20" s="98">
        <v>0</v>
      </c>
      <c r="U20" s="98">
        <v>2.0262369489195586E-2</v>
      </c>
      <c r="V20" s="98">
        <v>0.13256869213094369</v>
      </c>
      <c r="W20" s="98">
        <v>0.18521141965517585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0.24701227771479095</v>
      </c>
      <c r="D21" s="98">
        <v>0.54055713497829039</v>
      </c>
      <c r="E21" s="98">
        <v>0.56360500578652295</v>
      </c>
      <c r="F21" s="98">
        <v>0.34485060769832687</v>
      </c>
      <c r="G21" s="98">
        <v>0.2168119983423491</v>
      </c>
      <c r="H21" s="98">
        <v>8.172717906184343E-2</v>
      </c>
      <c r="I21" s="98">
        <v>1.4539098453021553E-2</v>
      </c>
      <c r="J21" s="98">
        <v>4.3036098875678733E-3</v>
      </c>
      <c r="K21" s="98">
        <v>0.10218915520107621</v>
      </c>
      <c r="L21" s="98">
        <v>0.26805143833612238</v>
      </c>
      <c r="M21" s="98">
        <v>0.44405351206193722</v>
      </c>
      <c r="N21" s="98">
        <v>0.36181570806188462</v>
      </c>
      <c r="O21" s="98">
        <v>0.25124067160243807</v>
      </c>
      <c r="P21" s="98">
        <v>0</v>
      </c>
      <c r="Q21" s="98">
        <v>0.15168123963462277</v>
      </c>
      <c r="R21" s="98">
        <v>0.28409823780983162</v>
      </c>
      <c r="S21" s="98">
        <v>0.12886291441386466</v>
      </c>
      <c r="T21" s="98">
        <v>0</v>
      </c>
      <c r="U21" s="98">
        <v>1.6733208726059767E-2</v>
      </c>
      <c r="V21" s="98">
        <v>0.12111447585680038</v>
      </c>
      <c r="W21" s="98">
        <v>0.16548911516607714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2.528052069615989E-3</v>
      </c>
      <c r="D24" s="117">
        <f t="shared" si="7"/>
        <v>0</v>
      </c>
      <c r="E24" s="117">
        <f t="shared" si="7"/>
        <v>1.2843226066853522E-3</v>
      </c>
      <c r="F24" s="117">
        <f t="shared" si="7"/>
        <v>1.2700519104273066E-3</v>
      </c>
      <c r="G24" s="117">
        <f t="shared" si="7"/>
        <v>1.2223016538229529E-3</v>
      </c>
      <c r="H24" s="117">
        <f t="shared" si="7"/>
        <v>1.173169547037537E-3</v>
      </c>
      <c r="I24" s="117">
        <f t="shared" si="7"/>
        <v>2.2692116930785665E-3</v>
      </c>
      <c r="J24" s="117">
        <f t="shared" si="7"/>
        <v>2.0744727006538803E-3</v>
      </c>
      <c r="K24" s="117">
        <f t="shared" si="7"/>
        <v>1.1340037182367667E-2</v>
      </c>
      <c r="L24" s="117">
        <f t="shared" si="7"/>
        <v>1.0761259789143324E-2</v>
      </c>
      <c r="M24" s="117">
        <f t="shared" si="7"/>
        <v>9.741824851881481E-2</v>
      </c>
      <c r="N24" s="117">
        <f t="shared" si="7"/>
        <v>5.8670108010350393E-2</v>
      </c>
      <c r="O24" s="117">
        <f t="shared" si="7"/>
        <v>0.12483809952080389</v>
      </c>
      <c r="P24" s="117">
        <f t="shared" si="7"/>
        <v>0.16753679116520598</v>
      </c>
      <c r="Q24" s="117">
        <f t="shared" si="7"/>
        <v>0.35182590901800198</v>
      </c>
      <c r="R24" s="117">
        <f t="shared" ref="R24:V24" si="8">R25+R28+R30+R39</f>
        <v>3.6902317330891497E-3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2.528052069615989E-3</v>
      </c>
      <c r="D25" s="122">
        <f t="shared" si="10"/>
        <v>0</v>
      </c>
      <c r="E25" s="122">
        <f t="shared" si="10"/>
        <v>1.2843226066853522E-3</v>
      </c>
      <c r="F25" s="122">
        <f t="shared" si="10"/>
        <v>1.2700519104273066E-3</v>
      </c>
      <c r="G25" s="122">
        <f t="shared" si="10"/>
        <v>1.2223016538229529E-3</v>
      </c>
      <c r="H25" s="122">
        <f t="shared" si="10"/>
        <v>1.173169547037537E-3</v>
      </c>
      <c r="I25" s="122">
        <f t="shared" si="10"/>
        <v>2.2692116930785665E-3</v>
      </c>
      <c r="J25" s="122">
        <f t="shared" si="10"/>
        <v>2.0744727006538803E-3</v>
      </c>
      <c r="K25" s="122">
        <f t="shared" si="10"/>
        <v>1.0713109849845727E-2</v>
      </c>
      <c r="L25" s="122">
        <f t="shared" si="10"/>
        <v>1.0032363967699076E-2</v>
      </c>
      <c r="M25" s="122">
        <f t="shared" si="10"/>
        <v>9.5595555806400501E-2</v>
      </c>
      <c r="N25" s="122">
        <f t="shared" si="10"/>
        <v>5.7642806170310971E-2</v>
      </c>
      <c r="O25" s="122">
        <f t="shared" si="10"/>
        <v>0.12100991908070047</v>
      </c>
      <c r="P25" s="122">
        <f t="shared" si="10"/>
        <v>0.16039407453128648</v>
      </c>
      <c r="Q25" s="122">
        <f t="shared" si="10"/>
        <v>0.34564534916871342</v>
      </c>
      <c r="R25" s="122">
        <f t="shared" ref="R25:V25" si="11">SUM(R26:R27)</f>
        <v>3.6902317330891497E-3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2.528052069615989E-3</v>
      </c>
      <c r="D26" s="98">
        <v>0</v>
      </c>
      <c r="E26" s="98">
        <v>1.2843226066853522E-3</v>
      </c>
      <c r="F26" s="98">
        <v>1.2700519104273066E-3</v>
      </c>
      <c r="G26" s="98">
        <v>1.2223016538229529E-3</v>
      </c>
      <c r="H26" s="98">
        <v>1.173169547037537E-3</v>
      </c>
      <c r="I26" s="98">
        <v>2.2692116930785665E-3</v>
      </c>
      <c r="J26" s="98">
        <v>2.0744727006538803E-3</v>
      </c>
      <c r="K26" s="98">
        <v>1.0713109849845727E-2</v>
      </c>
      <c r="L26" s="98">
        <v>1.0032363967699076E-2</v>
      </c>
      <c r="M26" s="98">
        <v>9.5595555806400501E-2</v>
      </c>
      <c r="N26" s="98">
        <v>5.7642806170310971E-2</v>
      </c>
      <c r="O26" s="98">
        <v>0.12100991908070047</v>
      </c>
      <c r="P26" s="98">
        <v>0.16039407453128648</v>
      </c>
      <c r="Q26" s="98">
        <v>0.34564534916871342</v>
      </c>
      <c r="R26" s="98">
        <v>3.6902317330891497E-3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3.2521212961243023E-4</v>
      </c>
      <c r="P30" s="122">
        <v>3.1366891093370956E-4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3.2521212961243023E-4</v>
      </c>
      <c r="P31" s="98">
        <v>3.1366891093370956E-4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6.2692733252193999E-4</v>
      </c>
      <c r="L39" s="122">
        <v>7.2889582144424858E-4</v>
      </c>
      <c r="M39" s="122">
        <v>1.8226927124143136E-3</v>
      </c>
      <c r="N39" s="122">
        <v>1.0273018400394226E-3</v>
      </c>
      <c r="O39" s="122">
        <v>3.502968310491004E-3</v>
      </c>
      <c r="P39" s="122">
        <v>6.8290477229857793E-3</v>
      </c>
      <c r="Q39" s="122">
        <v>6.180559849288534E-3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6.2692733252193999E-4</v>
      </c>
      <c r="L40" s="98">
        <v>7.2889582144424858E-4</v>
      </c>
      <c r="M40" s="98">
        <v>1.8226927124143136E-3</v>
      </c>
      <c r="N40" s="98">
        <v>1.0273018400394226E-3</v>
      </c>
      <c r="O40" s="98">
        <v>3.502968310491004E-3</v>
      </c>
      <c r="P40" s="98">
        <v>6.8290477229857793E-3</v>
      </c>
      <c r="Q40" s="98">
        <v>6.180559849288534E-3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0.3060434421989674</v>
      </c>
      <c r="L43" s="117">
        <f t="shared" si="14"/>
        <v>0.20717282329972794</v>
      </c>
      <c r="M43" s="117">
        <f t="shared" si="14"/>
        <v>6.0466527011309994E-2</v>
      </c>
      <c r="N43" s="117">
        <f t="shared" si="14"/>
        <v>0.13620756571851228</v>
      </c>
      <c r="O43" s="117">
        <f t="shared" si="14"/>
        <v>0.10300008564812085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0.30040109620626992</v>
      </c>
      <c r="L44" s="122">
        <f t="shared" si="17"/>
        <v>0.20407501605858988</v>
      </c>
      <c r="M44" s="122">
        <f t="shared" si="17"/>
        <v>5.8643834298895678E-2</v>
      </c>
      <c r="N44" s="122">
        <f t="shared" si="17"/>
        <v>0.13394750167042555</v>
      </c>
      <c r="O44" s="122">
        <f t="shared" si="17"/>
        <v>0.10124860149287535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0.30040109620626992</v>
      </c>
      <c r="L45" s="98">
        <v>0.20407501605858988</v>
      </c>
      <c r="M45" s="98">
        <v>5.8643834298895678E-2</v>
      </c>
      <c r="N45" s="98">
        <v>0.13394750167042555</v>
      </c>
      <c r="O45" s="98">
        <v>0.10124860149287535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5.6423459926974598E-3</v>
      </c>
      <c r="L58" s="122">
        <v>3.0978072411380563E-3</v>
      </c>
      <c r="M58" s="122">
        <v>1.8226927124143136E-3</v>
      </c>
      <c r="N58" s="122">
        <v>2.2600640480867299E-3</v>
      </c>
      <c r="O58" s="122">
        <v>1.751484155245502E-3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5.6423459926974598E-3</v>
      </c>
      <c r="L59" s="98">
        <v>3.0978072411380563E-3</v>
      </c>
      <c r="M59" s="98">
        <v>1.8226927124143136E-3</v>
      </c>
      <c r="N59" s="98">
        <v>2.2600640480867299E-3</v>
      </c>
      <c r="O59" s="98">
        <v>1.751484155245502E-3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0.29463676719078485</v>
      </c>
      <c r="D62" s="117">
        <f t="shared" si="21"/>
        <v>0.63572112585226814</v>
      </c>
      <c r="E62" s="117">
        <f t="shared" si="21"/>
        <v>1.4404252774160189</v>
      </c>
      <c r="F62" s="117">
        <f t="shared" si="21"/>
        <v>1.9600253560042149</v>
      </c>
      <c r="G62" s="117">
        <f t="shared" si="21"/>
        <v>4.965422972039085</v>
      </c>
      <c r="H62" s="117">
        <f t="shared" si="21"/>
        <v>6.5782174042900854</v>
      </c>
      <c r="I62" s="117">
        <f t="shared" si="21"/>
        <v>6.9209866677700767</v>
      </c>
      <c r="J62" s="117">
        <f t="shared" si="21"/>
        <v>4.386107505256752</v>
      </c>
      <c r="K62" s="117">
        <f t="shared" si="21"/>
        <v>3.8755555450305939</v>
      </c>
      <c r="L62" s="117">
        <f t="shared" si="21"/>
        <v>0.62606780852115684</v>
      </c>
      <c r="M62" s="117">
        <f t="shared" si="21"/>
        <v>0.43651270493328248</v>
      </c>
      <c r="N62" s="117">
        <f t="shared" si="21"/>
        <v>6.7600097545486335E-2</v>
      </c>
      <c r="O62" s="117">
        <f t="shared" si="21"/>
        <v>0.8259039229489531</v>
      </c>
      <c r="P62" s="117">
        <f t="shared" si="21"/>
        <v>4.7700104094498474</v>
      </c>
      <c r="Q62" s="117">
        <f t="shared" si="21"/>
        <v>9.8540384340056608</v>
      </c>
      <c r="R62" s="117">
        <f t="shared" ref="R62:V62" si="22">R63+R66+R68+R77</f>
        <v>8.1145210879890968</v>
      </c>
      <c r="S62" s="117">
        <f t="shared" si="22"/>
        <v>7.7552702529197344</v>
      </c>
      <c r="T62" s="117">
        <f t="shared" si="22"/>
        <v>9.137747054361979</v>
      </c>
      <c r="U62" s="117">
        <f t="shared" si="22"/>
        <v>7.3111015603642588</v>
      </c>
      <c r="V62" s="117">
        <f t="shared" si="22"/>
        <v>8.6087336284013531</v>
      </c>
      <c r="W62" s="117">
        <f t="shared" ref="W62" si="23">W63+W66+W68+W77</f>
        <v>7.7406862227948432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0.23188630227542731</v>
      </c>
      <c r="D63" s="122">
        <f t="shared" si="24"/>
        <v>0.53341248377401806</v>
      </c>
      <c r="E63" s="122">
        <f t="shared" si="24"/>
        <v>1.2136468361594139</v>
      </c>
      <c r="F63" s="122">
        <f t="shared" si="24"/>
        <v>1.6097239201924209</v>
      </c>
      <c r="G63" s="122">
        <f t="shared" si="24"/>
        <v>4.0384357485790963</v>
      </c>
      <c r="H63" s="122">
        <f t="shared" si="24"/>
        <v>5.3911570391494505</v>
      </c>
      <c r="I63" s="122">
        <f t="shared" si="24"/>
        <v>5.5847964732036557</v>
      </c>
      <c r="J63" s="122">
        <f t="shared" si="24"/>
        <v>3.5668168019620516</v>
      </c>
      <c r="K63" s="122">
        <f t="shared" si="24"/>
        <v>3.2061653336593108</v>
      </c>
      <c r="L63" s="122">
        <f t="shared" si="24"/>
        <v>0.57507246754775398</v>
      </c>
      <c r="M63" s="122">
        <f t="shared" si="24"/>
        <v>0.41174948453324556</v>
      </c>
      <c r="N63" s="122">
        <f t="shared" si="24"/>
        <v>6.4709296991135229E-2</v>
      </c>
      <c r="O63" s="122">
        <f t="shared" si="24"/>
        <v>0.77590002271637082</v>
      </c>
      <c r="P63" s="122">
        <f t="shared" si="24"/>
        <v>4.1796840419455519</v>
      </c>
      <c r="Q63" s="122">
        <f t="shared" si="24"/>
        <v>7.6551278519245578</v>
      </c>
      <c r="R63" s="122">
        <f t="shared" ref="R63:V63" si="25">SUM(R64:R65)</f>
        <v>6.3656696466047356</v>
      </c>
      <c r="S63" s="122">
        <f t="shared" si="25"/>
        <v>6.3736638563914303</v>
      </c>
      <c r="T63" s="122">
        <f t="shared" si="25"/>
        <v>7.2171627449473883</v>
      </c>
      <c r="U63" s="122">
        <f t="shared" si="25"/>
        <v>5.8044825850060766</v>
      </c>
      <c r="V63" s="122">
        <f t="shared" si="25"/>
        <v>7.020687790986468</v>
      </c>
      <c r="W63" s="122">
        <f t="shared" ref="W63" si="26">SUM(W64:W65)</f>
        <v>6.6988549175625174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0.23188630227542731</v>
      </c>
      <c r="D64" s="98">
        <v>0.53341248377401806</v>
      </c>
      <c r="E64" s="98">
        <v>1.2136468361594139</v>
      </c>
      <c r="F64" s="98">
        <v>1.6097239201924209</v>
      </c>
      <c r="G64" s="98">
        <v>4.0384357485790963</v>
      </c>
      <c r="H64" s="98">
        <v>5.3911570391494505</v>
      </c>
      <c r="I64" s="98">
        <v>5.5847964732036557</v>
      </c>
      <c r="J64" s="98">
        <v>3.5668168019620516</v>
      </c>
      <c r="K64" s="98">
        <v>3.2061653336593108</v>
      </c>
      <c r="L64" s="98">
        <v>0.57507246754775398</v>
      </c>
      <c r="M64" s="98">
        <v>0.41174948453324556</v>
      </c>
      <c r="N64" s="98">
        <v>6.4709296991135229E-2</v>
      </c>
      <c r="O64" s="98">
        <v>0.77590002271637082</v>
      </c>
      <c r="P64" s="98">
        <v>4.1796840419455519</v>
      </c>
      <c r="Q64" s="98">
        <v>7.6551278519245578</v>
      </c>
      <c r="R64" s="98">
        <v>6.3656696466047356</v>
      </c>
      <c r="S64" s="98">
        <v>6.3736638563914303</v>
      </c>
      <c r="T64" s="98">
        <v>7.2171627449473883</v>
      </c>
      <c r="U64" s="98">
        <v>5.8044825850060766</v>
      </c>
      <c r="V64" s="98">
        <v>7.020687790986468</v>
      </c>
      <c r="W64" s="98">
        <v>6.6988549175625174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4.4428977621244731E-2</v>
      </c>
      <c r="D68" s="122">
        <v>6.153287155579247E-2</v>
      </c>
      <c r="E68" s="122">
        <v>0.13753030803166175</v>
      </c>
      <c r="F68" s="122">
        <v>0.20793285027073649</v>
      </c>
      <c r="G68" s="122">
        <v>0.5636816646159819</v>
      </c>
      <c r="H68" s="122">
        <v>0.71193574751255739</v>
      </c>
      <c r="I68" s="122">
        <v>0.78642763882229449</v>
      </c>
      <c r="J68" s="122">
        <v>0.48853717300039368</v>
      </c>
      <c r="K68" s="122">
        <v>0.39006502260552428</v>
      </c>
      <c r="L68" s="122">
        <v>1.5572125845117012E-2</v>
      </c>
      <c r="M68" s="122">
        <v>3.7869378994215813E-3</v>
      </c>
      <c r="N68" s="122">
        <v>0</v>
      </c>
      <c r="O68" s="122">
        <v>2.2046117603777827E-2</v>
      </c>
      <c r="P68" s="122">
        <v>0.38168959857224988</v>
      </c>
      <c r="Q68" s="122">
        <v>1.7750633011940062</v>
      </c>
      <c r="R68" s="122">
        <v>1.2404316403036297</v>
      </c>
      <c r="S68" s="122">
        <v>0.93475983720730638</v>
      </c>
      <c r="T68" s="122">
        <v>1.3011969702515613</v>
      </c>
      <c r="U68" s="122">
        <v>1.060987164195327</v>
      </c>
      <c r="V68" s="122">
        <v>1.1600137455322754</v>
      </c>
      <c r="W68" s="122">
        <v>0.73961460438936411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4.4428977621244731E-2</v>
      </c>
      <c r="D69" s="98">
        <v>6.153287155579247E-2</v>
      </c>
      <c r="E69" s="98">
        <v>0.13753030803166175</v>
      </c>
      <c r="F69" s="98">
        <v>0.20793285027073649</v>
      </c>
      <c r="G69" s="98">
        <v>0.5636816646159819</v>
      </c>
      <c r="H69" s="98">
        <v>0.71193574751255739</v>
      </c>
      <c r="I69" s="98">
        <v>0.78642763882229449</v>
      </c>
      <c r="J69" s="98">
        <v>0.48853717300039368</v>
      </c>
      <c r="K69" s="98">
        <v>0.39006502260552428</v>
      </c>
      <c r="L69" s="98">
        <v>1.5467136901673041E-2</v>
      </c>
      <c r="M69" s="98">
        <v>3.7869378994215813E-3</v>
      </c>
      <c r="N69" s="98">
        <v>0</v>
      </c>
      <c r="O69" s="98">
        <v>2.2046117603777827E-2</v>
      </c>
      <c r="P69" s="98">
        <v>0.38162258468216848</v>
      </c>
      <c r="Q69" s="98">
        <v>1.7740380769004958</v>
      </c>
      <c r="R69" s="98">
        <v>1.2401102364966536</v>
      </c>
      <c r="S69" s="98">
        <v>0.93468171796416777</v>
      </c>
      <c r="T69" s="98">
        <v>1.3006577825924639</v>
      </c>
      <c r="U69" s="98">
        <v>1.0604750551658528</v>
      </c>
      <c r="V69" s="98">
        <v>1.1596323726565327</v>
      </c>
      <c r="W69" s="98">
        <v>0.7392049785775574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1.0498894344397105E-4</v>
      </c>
      <c r="M70" s="98">
        <v>0</v>
      </c>
      <c r="N70" s="98">
        <v>0</v>
      </c>
      <c r="O70" s="98">
        <v>0</v>
      </c>
      <c r="P70" s="98">
        <v>6.7013890081423541E-5</v>
      </c>
      <c r="Q70" s="98">
        <v>1.025224293510403E-3</v>
      </c>
      <c r="R70" s="98">
        <v>3.2140380697612205E-4</v>
      </c>
      <c r="S70" s="98">
        <v>7.8119243138600293E-5</v>
      </c>
      <c r="T70" s="98">
        <v>5.3918765909733303E-4</v>
      </c>
      <c r="U70" s="98">
        <v>5.1210902947408773E-4</v>
      </c>
      <c r="V70" s="98">
        <v>3.8137287574274947E-4</v>
      </c>
      <c r="W70" s="98">
        <v>4.0962581180671175E-4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1.0498894344397105E-4</v>
      </c>
      <c r="M71" s="101">
        <v>0</v>
      </c>
      <c r="N71" s="101">
        <v>0</v>
      </c>
      <c r="O71" s="101">
        <v>0</v>
      </c>
      <c r="P71" s="101">
        <v>6.7013890081423541E-5</v>
      </c>
      <c r="Q71" s="101">
        <v>1.025224293510403E-3</v>
      </c>
      <c r="R71" s="101">
        <v>3.2140380697612205E-4</v>
      </c>
      <c r="S71" s="101">
        <v>7.8119243138600293E-5</v>
      </c>
      <c r="T71" s="101">
        <v>5.3918765909733303E-4</v>
      </c>
      <c r="U71" s="101">
        <v>5.1210902947408773E-4</v>
      </c>
      <c r="V71" s="101">
        <v>3.8137287574274947E-4</v>
      </c>
      <c r="W71" s="101">
        <v>4.0962581180671175E-4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1.8321487294112818E-2</v>
      </c>
      <c r="D77" s="122">
        <v>4.077577052245767E-2</v>
      </c>
      <c r="E77" s="122">
        <v>8.9248133224943377E-2</v>
      </c>
      <c r="F77" s="122">
        <v>0.1423685855410575</v>
      </c>
      <c r="G77" s="122">
        <v>0.36330555884400717</v>
      </c>
      <c r="H77" s="122">
        <v>0.47512461762807767</v>
      </c>
      <c r="I77" s="122">
        <v>0.54976255574412647</v>
      </c>
      <c r="J77" s="122">
        <v>0.33075353029430665</v>
      </c>
      <c r="K77" s="122">
        <v>0.27932518876575879</v>
      </c>
      <c r="L77" s="122">
        <v>3.5423215128285862E-2</v>
      </c>
      <c r="M77" s="122">
        <v>2.0976282500615322E-2</v>
      </c>
      <c r="N77" s="122">
        <v>2.8908005543511082E-3</v>
      </c>
      <c r="O77" s="122">
        <v>2.7957782628804485E-2</v>
      </c>
      <c r="P77" s="122">
        <v>0.20863676893204514</v>
      </c>
      <c r="Q77" s="122">
        <v>0.42384728088709756</v>
      </c>
      <c r="R77" s="122">
        <v>0.5084198010807317</v>
      </c>
      <c r="S77" s="122">
        <v>0.44684655932099693</v>
      </c>
      <c r="T77" s="122">
        <v>0.61938733916303035</v>
      </c>
      <c r="U77" s="122">
        <v>0.445631811162855</v>
      </c>
      <c r="V77" s="122">
        <v>0.42803209188261065</v>
      </c>
      <c r="W77" s="122">
        <v>0.30221670084296187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1.8321487294112818E-2</v>
      </c>
      <c r="D78" s="98">
        <v>4.077577052245767E-2</v>
      </c>
      <c r="E78" s="98">
        <v>8.9248133224943377E-2</v>
      </c>
      <c r="F78" s="98">
        <v>0.1423685855410575</v>
      </c>
      <c r="G78" s="98">
        <v>0.36330555884400717</v>
      </c>
      <c r="H78" s="98">
        <v>0.47512461762807767</v>
      </c>
      <c r="I78" s="98">
        <v>0.54976255574412647</v>
      </c>
      <c r="J78" s="98">
        <v>0.33075353029430665</v>
      </c>
      <c r="K78" s="98">
        <v>0.27932518876575879</v>
      </c>
      <c r="L78" s="98">
        <v>3.5423215128285862E-2</v>
      </c>
      <c r="M78" s="98">
        <v>2.0976282500615322E-2</v>
      </c>
      <c r="N78" s="98">
        <v>2.8908005543511082E-3</v>
      </c>
      <c r="O78" s="98">
        <v>2.7957782628804485E-2</v>
      </c>
      <c r="P78" s="98">
        <v>0.20863676893204514</v>
      </c>
      <c r="Q78" s="98">
        <v>0.42384728088709756</v>
      </c>
      <c r="R78" s="98">
        <v>0.5084198010807317</v>
      </c>
      <c r="S78" s="98">
        <v>0.44684655932099693</v>
      </c>
      <c r="T78" s="98">
        <v>0.61938733916303035</v>
      </c>
      <c r="U78" s="98">
        <v>0.445631811162855</v>
      </c>
      <c r="V78" s="98">
        <v>0.42803209188261065</v>
      </c>
      <c r="W78" s="98">
        <v>0.30221670084296187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0.82683335424870319</v>
      </c>
      <c r="D81" s="117">
        <f t="shared" si="28"/>
        <v>2.3655230133080605</v>
      </c>
      <c r="E81" s="117">
        <f t="shared" si="28"/>
        <v>1.7622395467600107</v>
      </c>
      <c r="F81" s="117">
        <f t="shared" si="28"/>
        <v>0.93421524420014923</v>
      </c>
      <c r="G81" s="117">
        <f t="shared" si="28"/>
        <v>0.50025524787227738</v>
      </c>
      <c r="H81" s="117">
        <f t="shared" si="28"/>
        <v>0.69563595946034462</v>
      </c>
      <c r="I81" s="117">
        <f t="shared" si="28"/>
        <v>0.88737160091935174</v>
      </c>
      <c r="J81" s="117">
        <f t="shared" si="28"/>
        <v>0.8445503576378578</v>
      </c>
      <c r="K81" s="117">
        <f t="shared" si="28"/>
        <v>0.85212934196926349</v>
      </c>
      <c r="L81" s="117">
        <f t="shared" si="28"/>
        <v>0.79692460087758243</v>
      </c>
      <c r="M81" s="117">
        <f t="shared" si="28"/>
        <v>0.78458157582749943</v>
      </c>
      <c r="N81" s="117">
        <f t="shared" si="28"/>
        <v>1.7483523301680919</v>
      </c>
      <c r="O81" s="117">
        <f t="shared" si="28"/>
        <v>1.4882516823658254</v>
      </c>
      <c r="P81" s="117">
        <f t="shared" si="28"/>
        <v>1.9283085657109382</v>
      </c>
      <c r="Q81" s="117">
        <f t="shared" si="28"/>
        <v>3.9116934617702555</v>
      </c>
      <c r="R81" s="117">
        <f t="shared" ref="R81:V81" si="29">R82+R85+R87+R100</f>
        <v>0.9918759436899437</v>
      </c>
      <c r="S81" s="117">
        <f t="shared" si="29"/>
        <v>0.57603884283978568</v>
      </c>
      <c r="T81" s="117">
        <f t="shared" si="29"/>
        <v>0.79356398884828405</v>
      </c>
      <c r="U81" s="117">
        <f t="shared" si="29"/>
        <v>0.63592437227701459</v>
      </c>
      <c r="V81" s="117">
        <f t="shared" si="29"/>
        <v>0.86454182442396421</v>
      </c>
      <c r="W81" s="117">
        <f t="shared" ref="W81" si="30">W82+W85+W87+W100</f>
        <v>0.75697338102455125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5.7788545211285139E-2</v>
      </c>
      <c r="D87" s="122">
        <v>6.2982602076957106E-2</v>
      </c>
      <c r="E87" s="122">
        <v>7.7626785410162311E-2</v>
      </c>
      <c r="F87" s="122">
        <v>6.0854799001218388E-2</v>
      </c>
      <c r="G87" s="122">
        <v>4.9610496177525637E-2</v>
      </c>
      <c r="H87" s="122">
        <v>6.9417495811088775E-2</v>
      </c>
      <c r="I87" s="122">
        <v>6.7326061784344471E-2</v>
      </c>
      <c r="J87" s="122">
        <v>3.3600564041372336E-2</v>
      </c>
      <c r="K87" s="122">
        <v>3.4616100360653754E-2</v>
      </c>
      <c r="L87" s="122">
        <v>3.8144050754119738E-2</v>
      </c>
      <c r="M87" s="122">
        <v>4.2289968696770167E-2</v>
      </c>
      <c r="N87" s="122">
        <v>0.1149424045054101</v>
      </c>
      <c r="O87" s="122">
        <v>7.6750062588533535E-2</v>
      </c>
      <c r="P87" s="122">
        <v>6.7752484761681275E-2</v>
      </c>
      <c r="Q87" s="122">
        <v>3.6997482920452719E-2</v>
      </c>
      <c r="R87" s="122">
        <v>8.161637259982403E-3</v>
      </c>
      <c r="S87" s="122">
        <v>1.839867835839399E-2</v>
      </c>
      <c r="T87" s="122">
        <v>4.1611705721378199E-2</v>
      </c>
      <c r="U87" s="122">
        <v>3.4133672912094098E-2</v>
      </c>
      <c r="V87" s="122">
        <v>3.8641845299200575E-2</v>
      </c>
      <c r="W87" s="122">
        <v>2.3244016821363837E-2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5.7788545211285139E-2</v>
      </c>
      <c r="D92" s="101">
        <v>6.2982602076957106E-2</v>
      </c>
      <c r="E92" s="101">
        <v>7.7626785410162311E-2</v>
      </c>
      <c r="F92" s="101">
        <v>6.0854799001218388E-2</v>
      </c>
      <c r="G92" s="101">
        <v>4.9610496177525637E-2</v>
      </c>
      <c r="H92" s="101">
        <v>6.9417495811088775E-2</v>
      </c>
      <c r="I92" s="101">
        <v>6.7326061784344471E-2</v>
      </c>
      <c r="J92" s="101">
        <v>3.3600564041372336E-2</v>
      </c>
      <c r="K92" s="101">
        <v>3.4616100360653754E-2</v>
      </c>
      <c r="L92" s="101">
        <v>3.8016319683513877E-2</v>
      </c>
      <c r="M92" s="101">
        <v>4.2289968696770167E-2</v>
      </c>
      <c r="N92" s="101">
        <v>0.1149424045054101</v>
      </c>
      <c r="O92" s="101">
        <v>7.6750062588533535E-2</v>
      </c>
      <c r="P92" s="101">
        <v>6.7752484761681275E-2</v>
      </c>
      <c r="Q92" s="101">
        <v>3.6997482920452719E-2</v>
      </c>
      <c r="R92" s="101">
        <v>8.161637259982403E-3</v>
      </c>
      <c r="S92" s="101">
        <v>1.839867835839399E-2</v>
      </c>
      <c r="T92" s="101">
        <v>4.1611705721378199E-2</v>
      </c>
      <c r="U92" s="101">
        <v>3.4133672912094098E-2</v>
      </c>
      <c r="V92" s="101">
        <v>3.8638983152300403E-2</v>
      </c>
      <c r="W92" s="101">
        <v>2.3244016821363837E-2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1.2773107060586072E-4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2.8621469001703997E-6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1.2773107060586072E-4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2.8621469001703997E-6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0.76904480903741801</v>
      </c>
      <c r="D100" s="122">
        <v>2.3025404112311034</v>
      </c>
      <c r="E100" s="122">
        <v>1.6846127613498485</v>
      </c>
      <c r="F100" s="122">
        <v>0.87336044519893086</v>
      </c>
      <c r="G100" s="122">
        <v>0.45064475169475177</v>
      </c>
      <c r="H100" s="122">
        <v>0.62621846364925582</v>
      </c>
      <c r="I100" s="122">
        <v>0.82004553913500733</v>
      </c>
      <c r="J100" s="122">
        <v>0.81094979359648545</v>
      </c>
      <c r="K100" s="122">
        <v>0.81751324160860972</v>
      </c>
      <c r="L100" s="122">
        <v>0.75878055012346268</v>
      </c>
      <c r="M100" s="122">
        <v>0.74229160713072928</v>
      </c>
      <c r="N100" s="122">
        <v>1.6334099256626817</v>
      </c>
      <c r="O100" s="122">
        <v>1.4115016197772918</v>
      </c>
      <c r="P100" s="122">
        <v>1.860556080949257</v>
      </c>
      <c r="Q100" s="122">
        <v>3.8746959788498025</v>
      </c>
      <c r="R100" s="122">
        <v>0.98371430642996127</v>
      </c>
      <c r="S100" s="122">
        <v>0.55764016448139164</v>
      </c>
      <c r="T100" s="122">
        <v>0.75195228312690587</v>
      </c>
      <c r="U100" s="122">
        <v>0.60179069936492047</v>
      </c>
      <c r="V100" s="122">
        <v>0.82589997912476365</v>
      </c>
      <c r="W100" s="122">
        <v>0.73372936420318746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0.76904480903741801</v>
      </c>
      <c r="D102" s="98">
        <v>2.3025404112311034</v>
      </c>
      <c r="E102" s="98">
        <v>1.6846127613498485</v>
      </c>
      <c r="F102" s="98">
        <v>0.87336044519893086</v>
      </c>
      <c r="G102" s="98">
        <v>0.45064475169475177</v>
      </c>
      <c r="H102" s="98">
        <v>0.62621846364925582</v>
      </c>
      <c r="I102" s="98">
        <v>0.82004553913500733</v>
      </c>
      <c r="J102" s="98">
        <v>0.81094979359648545</v>
      </c>
      <c r="K102" s="98">
        <v>0.81751324160860972</v>
      </c>
      <c r="L102" s="98">
        <v>0.75878055012346268</v>
      </c>
      <c r="M102" s="98">
        <v>0.74229160713072928</v>
      </c>
      <c r="N102" s="98">
        <v>1.6334099256626817</v>
      </c>
      <c r="O102" s="98">
        <v>1.4115016197772918</v>
      </c>
      <c r="P102" s="98">
        <v>1.860556080949257</v>
      </c>
      <c r="Q102" s="98">
        <v>3.8746959788498025</v>
      </c>
      <c r="R102" s="98">
        <v>0.98371430642996127</v>
      </c>
      <c r="S102" s="98">
        <v>0.55764016448139164</v>
      </c>
      <c r="T102" s="98">
        <v>0.75195228312690587</v>
      </c>
      <c r="U102" s="98">
        <v>0.60179069936492047</v>
      </c>
      <c r="V102" s="98">
        <v>0.82589997912476365</v>
      </c>
      <c r="W102" s="98">
        <v>0.73372936420318746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0.50595053226145925</v>
      </c>
      <c r="D124" s="117">
        <f t="shared" si="42"/>
        <v>0</v>
      </c>
      <c r="E124" s="117">
        <f t="shared" si="42"/>
        <v>0.14125137880201818</v>
      </c>
      <c r="F124" s="117">
        <f t="shared" si="42"/>
        <v>0.5217076438042233</v>
      </c>
      <c r="G124" s="117">
        <f t="shared" si="42"/>
        <v>0.50636746154909384</v>
      </c>
      <c r="H124" s="117">
        <f t="shared" si="42"/>
        <v>0.318992732935101</v>
      </c>
      <c r="I124" s="117">
        <f t="shared" si="42"/>
        <v>0.31117709327925297</v>
      </c>
      <c r="J124" s="117">
        <f t="shared" si="42"/>
        <v>0.33755270596401926</v>
      </c>
      <c r="K124" s="117">
        <f t="shared" si="42"/>
        <v>0.58095266147033109</v>
      </c>
      <c r="L124" s="117">
        <f t="shared" si="42"/>
        <v>0.36991462938295611</v>
      </c>
      <c r="M124" s="117">
        <f t="shared" si="42"/>
        <v>0.61037422206974334</v>
      </c>
      <c r="N124" s="117">
        <f t="shared" si="42"/>
        <v>0.74520475476459713</v>
      </c>
      <c r="O124" s="117">
        <f t="shared" si="42"/>
        <v>0.92050222825680272</v>
      </c>
      <c r="P124" s="117">
        <f t="shared" si="42"/>
        <v>0.71327606348764616</v>
      </c>
      <c r="Q124" s="117">
        <f t="shared" si="42"/>
        <v>1.2191154302721632</v>
      </c>
      <c r="R124" s="117">
        <f t="shared" ref="R124:V124" si="43">R125+R128+R130+R139</f>
        <v>0.43849478579567358</v>
      </c>
      <c r="S124" s="117">
        <f t="shared" si="43"/>
        <v>0.2479096911009033</v>
      </c>
      <c r="T124" s="117">
        <f t="shared" si="43"/>
        <v>0.15721872287350663</v>
      </c>
      <c r="U124" s="117">
        <f t="shared" si="43"/>
        <v>0.22478949071754983</v>
      </c>
      <c r="V124" s="117">
        <f t="shared" si="43"/>
        <v>0.27770914174760025</v>
      </c>
      <c r="W124" s="117">
        <f t="shared" ref="W124" si="44">W125+W128+W130+W139</f>
        <v>0.49669592162415155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0.50595053226145925</v>
      </c>
      <c r="D139" s="122">
        <v>0</v>
      </c>
      <c r="E139" s="122">
        <v>0.14125137880201818</v>
      </c>
      <c r="F139" s="122">
        <v>0.5217076438042233</v>
      </c>
      <c r="G139" s="122">
        <v>0.50636746154909384</v>
      </c>
      <c r="H139" s="122">
        <v>0.318992732935101</v>
      </c>
      <c r="I139" s="122">
        <v>0.31117709327925297</v>
      </c>
      <c r="J139" s="122">
        <v>0.33755270596401926</v>
      </c>
      <c r="K139" s="122">
        <v>0.58095266147033109</v>
      </c>
      <c r="L139" s="122">
        <v>0.36991462938295611</v>
      </c>
      <c r="M139" s="122">
        <v>0.61037422206974334</v>
      </c>
      <c r="N139" s="122">
        <v>0.74520475476459713</v>
      </c>
      <c r="O139" s="122">
        <v>0.92050222825680272</v>
      </c>
      <c r="P139" s="122">
        <v>0.71327606348764616</v>
      </c>
      <c r="Q139" s="122">
        <v>1.2191154302721632</v>
      </c>
      <c r="R139" s="122">
        <v>0.43849478579567358</v>
      </c>
      <c r="S139" s="122">
        <v>0.2479096911009033</v>
      </c>
      <c r="T139" s="122">
        <v>0.15721872287350663</v>
      </c>
      <c r="U139" s="122">
        <v>0.22478949071754983</v>
      </c>
      <c r="V139" s="122">
        <v>0.27770914174760025</v>
      </c>
      <c r="W139" s="122">
        <v>0.49669592162415155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0.50595053226145925</v>
      </c>
      <c r="D140" s="98">
        <v>0</v>
      </c>
      <c r="E140" s="98">
        <v>0.14125137880201818</v>
      </c>
      <c r="F140" s="98">
        <v>0.5217076438042233</v>
      </c>
      <c r="G140" s="98">
        <v>0.50636746154909384</v>
      </c>
      <c r="H140" s="98">
        <v>0.318992732935101</v>
      </c>
      <c r="I140" s="98">
        <v>0.31117709327925297</v>
      </c>
      <c r="J140" s="98">
        <v>0.33755270596401926</v>
      </c>
      <c r="K140" s="98">
        <v>0.58095266147033109</v>
      </c>
      <c r="L140" s="98">
        <v>0.36991462938295611</v>
      </c>
      <c r="M140" s="98">
        <v>0.61037422206974334</v>
      </c>
      <c r="N140" s="98">
        <v>0.74520475476459713</v>
      </c>
      <c r="O140" s="98">
        <v>0.92050222825680272</v>
      </c>
      <c r="P140" s="98">
        <v>0.71327606348764616</v>
      </c>
      <c r="Q140" s="98">
        <v>1.2191154302721632</v>
      </c>
      <c r="R140" s="98">
        <v>0.43849478579567358</v>
      </c>
      <c r="S140" s="98">
        <v>0.2479096911009033</v>
      </c>
      <c r="T140" s="98">
        <v>0.15721872287350663</v>
      </c>
      <c r="U140" s="98">
        <v>0.22478949071754983</v>
      </c>
      <c r="V140" s="98">
        <v>0.27770914174760025</v>
      </c>
      <c r="W140" s="98">
        <v>0.49669592162415155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8.1139536638188584E-2</v>
      </c>
      <c r="D161" s="117">
        <f t="shared" si="54"/>
        <v>1.647257052861004E-2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0.14139501413828764</v>
      </c>
      <c r="I161" s="117">
        <f t="shared" si="54"/>
        <v>0.28035360015498978</v>
      </c>
      <c r="J161" s="117">
        <f t="shared" si="54"/>
        <v>0.51336856418289023</v>
      </c>
      <c r="K161" s="117">
        <f t="shared" si="54"/>
        <v>0.53793113799577452</v>
      </c>
      <c r="L161" s="117">
        <f t="shared" si="54"/>
        <v>0.34056735220776829</v>
      </c>
      <c r="M161" s="117">
        <f t="shared" si="54"/>
        <v>0.33718030705273627</v>
      </c>
      <c r="N161" s="117">
        <f t="shared" si="54"/>
        <v>0.28293120025653323</v>
      </c>
      <c r="O161" s="117">
        <f t="shared" si="54"/>
        <v>0.22720419433279748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7.1678261352165526E-2</v>
      </c>
      <c r="U161" s="117">
        <f t="shared" si="55"/>
        <v>0.14247697590924552</v>
      </c>
      <c r="V161" s="117">
        <f t="shared" si="55"/>
        <v>0.15711242640808543</v>
      </c>
      <c r="W161" s="117">
        <f t="shared" ref="W161" si="56">W162+W164+W166+W175</f>
        <v>0.29589277244579348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5.4276534176345165E-3</v>
      </c>
      <c r="D166" s="122">
        <v>3.0280097152383229E-4</v>
      </c>
      <c r="E166" s="122">
        <v>0</v>
      </c>
      <c r="F166" s="122">
        <v>0</v>
      </c>
      <c r="G166" s="122">
        <v>0</v>
      </c>
      <c r="H166" s="122">
        <v>1.3883499162217757E-2</v>
      </c>
      <c r="I166" s="122">
        <v>2.0871079153146784E-2</v>
      </c>
      <c r="J166" s="122">
        <v>1.9950334899564826E-2</v>
      </c>
      <c r="K166" s="122">
        <v>2.1134040220188607E-2</v>
      </c>
      <c r="L166" s="122">
        <v>1.6026487709716632E-2</v>
      </c>
      <c r="M166" s="122">
        <v>1.7525572613075927E-2</v>
      </c>
      <c r="N166" s="122">
        <v>1.8092785894370102E-2</v>
      </c>
      <c r="O166" s="122">
        <v>1.1382424536435058E-2</v>
      </c>
      <c r="P166" s="122">
        <v>0</v>
      </c>
      <c r="Q166" s="122">
        <v>0</v>
      </c>
      <c r="R166" s="122">
        <v>0</v>
      </c>
      <c r="S166" s="122">
        <v>0</v>
      </c>
      <c r="T166" s="122">
        <v>3.6063478291861102E-3</v>
      </c>
      <c r="U166" s="122">
        <v>7.2000716298948487E-3</v>
      </c>
      <c r="V166" s="122">
        <v>6.8691525604089596E-3</v>
      </c>
      <c r="W166" s="122">
        <v>8.3440060384383005E-3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5.4276534176345165E-3</v>
      </c>
      <c r="D167" s="98">
        <v>3.0280097152383229E-4</v>
      </c>
      <c r="E167" s="98">
        <v>0</v>
      </c>
      <c r="F167" s="98">
        <v>0</v>
      </c>
      <c r="G167" s="98">
        <v>0</v>
      </c>
      <c r="H167" s="98">
        <v>1.3883499162217757E-2</v>
      </c>
      <c r="I167" s="98">
        <v>2.0871079153146784E-2</v>
      </c>
      <c r="J167" s="98">
        <v>1.9950334899564826E-2</v>
      </c>
      <c r="K167" s="98">
        <v>2.1134040220188607E-2</v>
      </c>
      <c r="L167" s="98">
        <v>1.6026487709716632E-2</v>
      </c>
      <c r="M167" s="98">
        <v>1.7525572613075927E-2</v>
      </c>
      <c r="N167" s="98">
        <v>1.8092785894370102E-2</v>
      </c>
      <c r="O167" s="98">
        <v>1.1382424536435058E-2</v>
      </c>
      <c r="P167" s="98">
        <v>0</v>
      </c>
      <c r="Q167" s="98">
        <v>0</v>
      </c>
      <c r="R167" s="98">
        <v>0</v>
      </c>
      <c r="S167" s="98">
        <v>0</v>
      </c>
      <c r="T167" s="98">
        <v>3.6063478291861102E-3</v>
      </c>
      <c r="U167" s="98">
        <v>7.2000716298948487E-3</v>
      </c>
      <c r="V167" s="98">
        <v>6.8691525604089596E-3</v>
      </c>
      <c r="W167" s="98">
        <v>8.3440060384383005E-3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7.5711883220554069E-2</v>
      </c>
      <c r="D175" s="122">
        <v>1.6169769557086208E-2</v>
      </c>
      <c r="E175" s="122">
        <v>0</v>
      </c>
      <c r="F175" s="122">
        <v>0</v>
      </c>
      <c r="G175" s="122">
        <v>0</v>
      </c>
      <c r="H175" s="122">
        <v>0.12751151497606988</v>
      </c>
      <c r="I175" s="122">
        <v>0.25948252100184299</v>
      </c>
      <c r="J175" s="122">
        <v>0.49341822928332535</v>
      </c>
      <c r="K175" s="122">
        <v>0.51679709777558591</v>
      </c>
      <c r="L175" s="122">
        <v>0.32454086449805164</v>
      </c>
      <c r="M175" s="122">
        <v>0.31965473443966036</v>
      </c>
      <c r="N175" s="122">
        <v>0.26483841436216315</v>
      </c>
      <c r="O175" s="122">
        <v>0.21582176979636242</v>
      </c>
      <c r="P175" s="122">
        <v>0</v>
      </c>
      <c r="Q175" s="122">
        <v>0</v>
      </c>
      <c r="R175" s="122">
        <v>0</v>
      </c>
      <c r="S175" s="122">
        <v>0</v>
      </c>
      <c r="T175" s="122">
        <v>6.8071913522979421E-2</v>
      </c>
      <c r="U175" s="122">
        <v>0.13527690427935066</v>
      </c>
      <c r="V175" s="122">
        <v>0.15024327384767647</v>
      </c>
      <c r="W175" s="122">
        <v>0.28754876640735516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7.5711883220554069E-2</v>
      </c>
      <c r="D176" s="98">
        <v>1.6169769557086208E-2</v>
      </c>
      <c r="E176" s="98">
        <v>0</v>
      </c>
      <c r="F176" s="98">
        <v>0</v>
      </c>
      <c r="G176" s="98">
        <v>0</v>
      </c>
      <c r="H176" s="98">
        <v>0.12751151497606988</v>
      </c>
      <c r="I176" s="98">
        <v>0.25948252100184299</v>
      </c>
      <c r="J176" s="98">
        <v>0.49341822928332535</v>
      </c>
      <c r="K176" s="98">
        <v>0.51679709777558591</v>
      </c>
      <c r="L176" s="98">
        <v>0.32454086449805164</v>
      </c>
      <c r="M176" s="98">
        <v>0.31965473443966036</v>
      </c>
      <c r="N176" s="98">
        <v>0.26483841436216315</v>
      </c>
      <c r="O176" s="98">
        <v>0.21582176979636242</v>
      </c>
      <c r="P176" s="98">
        <v>0</v>
      </c>
      <c r="Q176" s="98">
        <v>0</v>
      </c>
      <c r="R176" s="98">
        <v>0</v>
      </c>
      <c r="S176" s="98">
        <v>0</v>
      </c>
      <c r="T176" s="98">
        <v>6.8071913522979421E-2</v>
      </c>
      <c r="U176" s="98">
        <v>0.13527690427935066</v>
      </c>
      <c r="V176" s="98">
        <v>0.15024327384767647</v>
      </c>
      <c r="W176" s="98">
        <v>0.28754876640735516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4995.9045665570329</v>
      </c>
      <c r="D3" s="117">
        <f t="shared" si="0"/>
        <v>7800.9460943137201</v>
      </c>
      <c r="E3" s="117">
        <f t="shared" si="0"/>
        <v>8676.2544981740284</v>
      </c>
      <c r="F3" s="117">
        <f t="shared" si="0"/>
        <v>6846.3075810419768</v>
      </c>
      <c r="G3" s="117">
        <f t="shared" si="0"/>
        <v>6389.294310960342</v>
      </c>
      <c r="H3" s="117">
        <f t="shared" si="0"/>
        <v>6925.2880125003985</v>
      </c>
      <c r="I3" s="117">
        <f t="shared" si="0"/>
        <v>6463.9797597497582</v>
      </c>
      <c r="J3" s="117">
        <f t="shared" si="0"/>
        <v>6634.3541745039693</v>
      </c>
      <c r="K3" s="117">
        <f t="shared" si="0"/>
        <v>5443.7957953577816</v>
      </c>
      <c r="L3" s="117">
        <f t="shared" si="0"/>
        <v>6559.9474411089168</v>
      </c>
      <c r="M3" s="117">
        <f t="shared" si="0"/>
        <v>7721.2965406732046</v>
      </c>
      <c r="N3" s="117">
        <f t="shared" si="0"/>
        <v>7685.8908267627476</v>
      </c>
      <c r="O3" s="117">
        <f t="shared" si="0"/>
        <v>6604.6687559296479</v>
      </c>
      <c r="P3" s="117">
        <f t="shared" si="0"/>
        <v>0</v>
      </c>
      <c r="Q3" s="117">
        <f t="shared" si="0"/>
        <v>5354.6056512454716</v>
      </c>
      <c r="R3" s="117">
        <f t="shared" ref="R3:V3" si="1">R4+R7+R9+R19</f>
        <v>5663.4278733398569</v>
      </c>
      <c r="S3" s="117">
        <f t="shared" si="1"/>
        <v>5738.9886038607301</v>
      </c>
      <c r="T3" s="117">
        <f t="shared" si="1"/>
        <v>0</v>
      </c>
      <c r="U3" s="117">
        <f t="shared" si="1"/>
        <v>4430.6122202283323</v>
      </c>
      <c r="V3" s="117">
        <f t="shared" si="1"/>
        <v>4297.9713107497919</v>
      </c>
      <c r="W3" s="117">
        <f t="shared" ref="W3" si="2">W4+W7+W9+W19</f>
        <v>5058.3867600536178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3167.6498841016014</v>
      </c>
      <c r="D4" s="122">
        <f t="shared" si="3"/>
        <v>5786.0795209183125</v>
      </c>
      <c r="E4" s="122">
        <f t="shared" si="3"/>
        <v>6685.8860437640669</v>
      </c>
      <c r="F4" s="122">
        <f t="shared" si="3"/>
        <v>4905.0503187029553</v>
      </c>
      <c r="G4" s="122">
        <f t="shared" si="3"/>
        <v>4397.4507421801</v>
      </c>
      <c r="H4" s="122">
        <f t="shared" si="3"/>
        <v>4888.3297537914859</v>
      </c>
      <c r="I4" s="122">
        <f t="shared" si="3"/>
        <v>4444.586486330656</v>
      </c>
      <c r="J4" s="122">
        <f t="shared" si="3"/>
        <v>4391.7380118131341</v>
      </c>
      <c r="K4" s="122">
        <f t="shared" si="3"/>
        <v>3209.0917368692549</v>
      </c>
      <c r="L4" s="122">
        <f t="shared" si="3"/>
        <v>4386.1671837705699</v>
      </c>
      <c r="M4" s="122">
        <f t="shared" si="3"/>
        <v>5336.3032322847184</v>
      </c>
      <c r="N4" s="122">
        <f t="shared" si="3"/>
        <v>5426.3660308327289</v>
      </c>
      <c r="O4" s="122">
        <f t="shared" si="3"/>
        <v>4565.9485979228712</v>
      </c>
      <c r="P4" s="122">
        <f t="shared" si="3"/>
        <v>0</v>
      </c>
      <c r="Q4" s="122">
        <f t="shared" si="3"/>
        <v>3367.2970321449675</v>
      </c>
      <c r="R4" s="122">
        <f t="shared" ref="R4:V4" si="4">SUM(R5:R6)</f>
        <v>3662.5466165164253</v>
      </c>
      <c r="S4" s="122">
        <f t="shared" si="4"/>
        <v>3721.6710538604643</v>
      </c>
      <c r="T4" s="122">
        <f t="shared" si="4"/>
        <v>0</v>
      </c>
      <c r="U4" s="122">
        <f t="shared" si="4"/>
        <v>2505.0362014049165</v>
      </c>
      <c r="V4" s="122">
        <f t="shared" si="4"/>
        <v>2308.6853389088992</v>
      </c>
      <c r="W4" s="122">
        <f t="shared" ref="W4" si="5">SUM(W5:W6)</f>
        <v>2946.2392963797465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3151.5581194738043</v>
      </c>
      <c r="D5" s="98">
        <v>5756.6235239060097</v>
      </c>
      <c r="E5" s="98">
        <v>6652.0268354465516</v>
      </c>
      <c r="F5" s="98">
        <v>4880.3216585516184</v>
      </c>
      <c r="G5" s="98">
        <v>4375.489977907956</v>
      </c>
      <c r="H5" s="98">
        <v>4863.9294059327776</v>
      </c>
      <c r="I5" s="98">
        <v>4422.6343631995105</v>
      </c>
      <c r="J5" s="98">
        <v>4369.9406469216419</v>
      </c>
      <c r="K5" s="98">
        <v>3193.1998800193232</v>
      </c>
      <c r="L5" s="98">
        <v>4364.2786656035014</v>
      </c>
      <c r="M5" s="98">
        <v>5309.5176357652153</v>
      </c>
      <c r="N5" s="98">
        <v>5399.6595837717614</v>
      </c>
      <c r="O5" s="98">
        <v>4543.2298556396408</v>
      </c>
      <c r="P5" s="98">
        <v>0</v>
      </c>
      <c r="Q5" s="98">
        <v>3350.4413217148158</v>
      </c>
      <c r="R5" s="98">
        <v>3643.9288188228279</v>
      </c>
      <c r="S5" s="98">
        <v>3702.1947899843185</v>
      </c>
      <c r="T5" s="98">
        <v>0</v>
      </c>
      <c r="U5" s="98">
        <v>2491.3454658247119</v>
      </c>
      <c r="V5" s="98">
        <v>2295.7645167160031</v>
      </c>
      <c r="W5" s="98">
        <v>2929.4675462183718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16.091764627797051</v>
      </c>
      <c r="D6" s="98">
        <v>29.455997012302568</v>
      </c>
      <c r="E6" s="98">
        <v>33.859208317515012</v>
      </c>
      <c r="F6" s="98">
        <v>24.72866015133728</v>
      </c>
      <c r="G6" s="98">
        <v>21.960764272143802</v>
      </c>
      <c r="H6" s="98">
        <v>24.400347858708113</v>
      </c>
      <c r="I6" s="98">
        <v>21.952123131145562</v>
      </c>
      <c r="J6" s="98">
        <v>21.797364891492048</v>
      </c>
      <c r="K6" s="98">
        <v>15.891856849931759</v>
      </c>
      <c r="L6" s="98">
        <v>21.888518167068906</v>
      </c>
      <c r="M6" s="98">
        <v>26.785596519503091</v>
      </c>
      <c r="N6" s="98">
        <v>26.706447060967253</v>
      </c>
      <c r="O6" s="98">
        <v>22.718742283230736</v>
      </c>
      <c r="P6" s="98">
        <v>0</v>
      </c>
      <c r="Q6" s="98">
        <v>16.855710430151586</v>
      </c>
      <c r="R6" s="98">
        <v>18.617797693597169</v>
      </c>
      <c r="S6" s="98">
        <v>19.476263876146007</v>
      </c>
      <c r="T6" s="98">
        <v>0</v>
      </c>
      <c r="U6" s="98">
        <v>13.690735580204603</v>
      </c>
      <c r="V6" s="98">
        <v>12.920822192896262</v>
      </c>
      <c r="W6" s="98">
        <v>16.771750161374786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31.93066142143752</v>
      </c>
      <c r="D7" s="122">
        <f t="shared" si="6"/>
        <v>27.094423880802665</v>
      </c>
      <c r="E7" s="122">
        <f t="shared" si="6"/>
        <v>29.784595579785773</v>
      </c>
      <c r="F7" s="122">
        <f t="shared" si="6"/>
        <v>18.678245536995167</v>
      </c>
      <c r="G7" s="122">
        <f t="shared" si="6"/>
        <v>18.891873156051659</v>
      </c>
      <c r="H7" s="122">
        <f t="shared" si="6"/>
        <v>19.96197385516092</v>
      </c>
      <c r="I7" s="122">
        <f t="shared" si="6"/>
        <v>27.227537225101347</v>
      </c>
      <c r="J7" s="122">
        <f t="shared" si="6"/>
        <v>34.58907384381267</v>
      </c>
      <c r="K7" s="122">
        <f t="shared" si="6"/>
        <v>45.546443350072074</v>
      </c>
      <c r="L7" s="122">
        <f t="shared" si="6"/>
        <v>46.237303375068564</v>
      </c>
      <c r="M7" s="122">
        <f t="shared" si="6"/>
        <v>30.25928729287746</v>
      </c>
      <c r="N7" s="122">
        <f t="shared" si="6"/>
        <v>86.412692784415952</v>
      </c>
      <c r="O7" s="122">
        <f t="shared" si="6"/>
        <v>26.417982094532633</v>
      </c>
      <c r="P7" s="122">
        <f t="shared" si="6"/>
        <v>0</v>
      </c>
      <c r="Q7" s="122">
        <f t="shared" si="6"/>
        <v>19.57037286278511</v>
      </c>
      <c r="R7" s="122">
        <f t="shared" si="6"/>
        <v>71.327903936799387</v>
      </c>
      <c r="S7" s="122">
        <f t="shared" si="6"/>
        <v>59.63679879677737</v>
      </c>
      <c r="T7" s="122">
        <f t="shared" si="6"/>
        <v>0</v>
      </c>
      <c r="U7" s="122">
        <f t="shared" si="6"/>
        <v>40.787612383309749</v>
      </c>
      <c r="V7" s="122">
        <f t="shared" si="6"/>
        <v>31.437497297693081</v>
      </c>
      <c r="W7" s="122">
        <f t="shared" si="6"/>
        <v>25.671877406072742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31.93066142143752</v>
      </c>
      <c r="D8" s="98">
        <f>IF(RES_hhdet_in_fec!D8=0,0,RES_hhdet_in_fec!D8*1000*11630/RES_hhdet_in_new!D5)</f>
        <v>27.094423880802665</v>
      </c>
      <c r="E8" s="98">
        <f>IF(RES_hhdet_in_fec!E8=0,0,RES_hhdet_in_fec!E8*1000*11630/RES_hhdet_in_new!E5)</f>
        <v>29.784595579785773</v>
      </c>
      <c r="F8" s="98">
        <f>IF(RES_hhdet_in_fec!F8=0,0,RES_hhdet_in_fec!F8*1000*11630/RES_hhdet_in_new!F5)</f>
        <v>18.678245536995167</v>
      </c>
      <c r="G8" s="98">
        <f>IF(RES_hhdet_in_fec!G8=0,0,RES_hhdet_in_fec!G8*1000*11630/RES_hhdet_in_new!G5)</f>
        <v>18.891873156051659</v>
      </c>
      <c r="H8" s="98">
        <f>IF(RES_hhdet_in_fec!H8=0,0,RES_hhdet_in_fec!H8*1000*11630/RES_hhdet_in_new!H5)</f>
        <v>19.96197385516092</v>
      </c>
      <c r="I8" s="98">
        <f>IF(RES_hhdet_in_fec!I8=0,0,RES_hhdet_in_fec!I8*1000*11630/RES_hhdet_in_new!I5)</f>
        <v>27.227537225101347</v>
      </c>
      <c r="J8" s="98">
        <f>IF(RES_hhdet_in_fec!J8=0,0,RES_hhdet_in_fec!J8*1000*11630/RES_hhdet_in_new!J5)</f>
        <v>34.58907384381267</v>
      </c>
      <c r="K8" s="98">
        <f>IF(RES_hhdet_in_fec!K8=0,0,RES_hhdet_in_fec!K8*1000*11630/RES_hhdet_in_new!K5)</f>
        <v>45.546443350072074</v>
      </c>
      <c r="L8" s="98">
        <f>IF(RES_hhdet_in_fec!L8=0,0,RES_hhdet_in_fec!L8*1000*11630/RES_hhdet_in_new!L5)</f>
        <v>46.237303375068564</v>
      </c>
      <c r="M8" s="98">
        <f>IF(RES_hhdet_in_fec!M8=0,0,RES_hhdet_in_fec!M8*1000*11630/RES_hhdet_in_new!M5)</f>
        <v>30.25928729287746</v>
      </c>
      <c r="N8" s="98">
        <f>IF(RES_hhdet_in_fec!N8=0,0,RES_hhdet_in_fec!N8*1000*11630/RES_hhdet_in_new!N5)</f>
        <v>86.412692784415952</v>
      </c>
      <c r="O8" s="98">
        <f>IF(RES_hhdet_in_fec!O8=0,0,RES_hhdet_in_fec!O8*1000*11630/RES_hhdet_in_new!O5)</f>
        <v>26.417982094532633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19.57037286278511</v>
      </c>
      <c r="R8" s="98">
        <f>IF(RES_hhdet_in_fec!R8=0,0,RES_hhdet_in_fec!R8*1000*11630/RES_hhdet_in_new!R5)</f>
        <v>71.327903936799387</v>
      </c>
      <c r="S8" s="98">
        <f>IF(RES_hhdet_in_fec!S8=0,0,RES_hhdet_in_fec!S8*1000*11630/RES_hhdet_in_new!S5)</f>
        <v>59.63679879677737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40.787612383309749</v>
      </c>
      <c r="V8" s="98">
        <f>IF(RES_hhdet_in_fec!V8=0,0,RES_hhdet_in_fec!V8*1000*11630/RES_hhdet_in_new!V5)</f>
        <v>31.437497297693081</v>
      </c>
      <c r="W8" s="98">
        <f>IF(RES_hhdet_in_fec!W8=0,0,RES_hhdet_in_fec!W8*1000*11630/RES_hhdet_in_new!W5)</f>
        <v>25.671877406072742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1151.0102103161084</v>
      </c>
      <c r="D9" s="122">
        <v>1293.824518935264</v>
      </c>
      <c r="E9" s="122">
        <v>1252.7789717478349</v>
      </c>
      <c r="F9" s="122">
        <v>1213.5499408302464</v>
      </c>
      <c r="G9" s="122">
        <v>1276.9101241294077</v>
      </c>
      <c r="H9" s="122">
        <v>1305.084686987336</v>
      </c>
      <c r="I9" s="122">
        <v>1276.5420599631063</v>
      </c>
      <c r="J9" s="122">
        <v>1414.9061634044215</v>
      </c>
      <c r="K9" s="122">
        <v>1447.3368545348319</v>
      </c>
      <c r="L9" s="122">
        <v>1354.6634308856887</v>
      </c>
      <c r="M9" s="122">
        <v>1538.0974463098644</v>
      </c>
      <c r="N9" s="122">
        <v>1413.2651171090949</v>
      </c>
      <c r="O9" s="122">
        <v>1316.0580445921375</v>
      </c>
      <c r="P9" s="122">
        <v>0</v>
      </c>
      <c r="Q9" s="122">
        <v>1232.1095261895612</v>
      </c>
      <c r="R9" s="122">
        <v>1215.4730981473831</v>
      </c>
      <c r="S9" s="122">
        <v>1244.7265556042623</v>
      </c>
      <c r="T9" s="122">
        <v>0</v>
      </c>
      <c r="U9" s="122">
        <v>1201.5988067986557</v>
      </c>
      <c r="V9" s="122">
        <v>1247.6562109812855</v>
      </c>
      <c r="W9" s="122">
        <v>1314.0841652661336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989.9443464699674</v>
      </c>
      <c r="D10" s="98">
        <v>1260.5208301912994</v>
      </c>
      <c r="E10" s="98">
        <v>1325.835473866658</v>
      </c>
      <c r="F10" s="98">
        <v>1161.0409658197441</v>
      </c>
      <c r="G10" s="98">
        <v>1194.8168578595992</v>
      </c>
      <c r="H10" s="98">
        <v>1276.2164830578374</v>
      </c>
      <c r="I10" s="98">
        <v>1281.8099759938054</v>
      </c>
      <c r="J10" s="98">
        <v>1381.1643113426294</v>
      </c>
      <c r="K10" s="98">
        <v>1061.8087044928723</v>
      </c>
      <c r="L10" s="98">
        <v>1414.9682009746564</v>
      </c>
      <c r="M10" s="98">
        <v>1729.6832402625789</v>
      </c>
      <c r="N10" s="98">
        <v>1662.5785751509154</v>
      </c>
      <c r="O10" s="98">
        <v>1391.4839283497724</v>
      </c>
      <c r="P10" s="98">
        <v>0</v>
      </c>
      <c r="Q10" s="98">
        <v>1229.2783404022312</v>
      </c>
      <c r="R10" s="98">
        <v>1320.1703677840974</v>
      </c>
      <c r="S10" s="98">
        <v>1385.7205779626809</v>
      </c>
      <c r="T10" s="98">
        <v>0</v>
      </c>
      <c r="U10" s="98">
        <v>1052.746429455585</v>
      </c>
      <c r="V10" s="98">
        <v>1034.1686105136596</v>
      </c>
      <c r="W10" s="98">
        <v>1464.329901713905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1405.5015427411918</v>
      </c>
      <c r="D11" s="98">
        <v>1332.9854354808601</v>
      </c>
      <c r="E11" s="98">
        <v>1372.3990063116048</v>
      </c>
      <c r="F11" s="98">
        <v>1388.0517669684418</v>
      </c>
      <c r="G11" s="98">
        <v>1418.1461484189199</v>
      </c>
      <c r="H11" s="98">
        <v>1455.1835880539154</v>
      </c>
      <c r="I11" s="98">
        <v>1481.9083858149422</v>
      </c>
      <c r="J11" s="98">
        <v>1540.7900837777854</v>
      </c>
      <c r="K11" s="98">
        <v>1604.0676342505517</v>
      </c>
      <c r="L11" s="98">
        <v>1640.7334764264742</v>
      </c>
      <c r="M11" s="98">
        <v>1677.1910062507106</v>
      </c>
      <c r="N11" s="98">
        <v>1561.7208475644795</v>
      </c>
      <c r="O11" s="98">
        <v>1431.6434654535576</v>
      </c>
      <c r="P11" s="98">
        <v>0</v>
      </c>
      <c r="Q11" s="98">
        <v>1324.1439693111517</v>
      </c>
      <c r="R11" s="98">
        <v>1197.6341580064566</v>
      </c>
      <c r="S11" s="98">
        <v>1208.8710146043411</v>
      </c>
      <c r="T11" s="98">
        <v>0</v>
      </c>
      <c r="U11" s="98">
        <v>1173.9272742812782</v>
      </c>
      <c r="V11" s="98">
        <v>1259.9695809871455</v>
      </c>
      <c r="W11" s="98">
        <v>1311.8516273045902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1150.1053554719877</v>
      </c>
      <c r="D15" s="101">
        <v>1294.0316570536706</v>
      </c>
      <c r="E15" s="101">
        <v>1251.5888125452868</v>
      </c>
      <c r="F15" s="101">
        <v>1212.7627076345341</v>
      </c>
      <c r="G15" s="101">
        <v>1276.3303845153578</v>
      </c>
      <c r="H15" s="101">
        <v>1304.3057912144859</v>
      </c>
      <c r="I15" s="101">
        <v>1275.5840862199716</v>
      </c>
      <c r="J15" s="101">
        <v>1416.0011475665033</v>
      </c>
      <c r="K15" s="101">
        <v>1458.8482877735864</v>
      </c>
      <c r="L15" s="101">
        <v>1509.5534211974868</v>
      </c>
      <c r="M15" s="101">
        <v>1562.5161525164556</v>
      </c>
      <c r="N15" s="101">
        <v>1419.3223491550095</v>
      </c>
      <c r="O15" s="101">
        <v>1341.8179849685171</v>
      </c>
      <c r="P15" s="101">
        <v>0</v>
      </c>
      <c r="Q15" s="101">
        <v>1245.730901145896</v>
      </c>
      <c r="R15" s="101">
        <v>1243.2439320529957</v>
      </c>
      <c r="S15" s="101">
        <v>1280.6755191663262</v>
      </c>
      <c r="T15" s="101">
        <v>0</v>
      </c>
      <c r="U15" s="101">
        <v>1229.4302962074723</v>
      </c>
      <c r="V15" s="101">
        <v>1270.5617435606184</v>
      </c>
      <c r="W15" s="101">
        <v>1328.6383138629778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1108.8053208613419</v>
      </c>
      <c r="M16" s="104">
        <v>1145.6597431024586</v>
      </c>
      <c r="N16" s="104">
        <v>1034.7823755519403</v>
      </c>
      <c r="O16" s="104">
        <v>995.80581136741228</v>
      </c>
      <c r="P16" s="104">
        <v>0</v>
      </c>
      <c r="Q16" s="104">
        <v>941.21299381986853</v>
      </c>
      <c r="R16" s="104">
        <v>958.3981512931432</v>
      </c>
      <c r="S16" s="104">
        <v>1006.5002458042903</v>
      </c>
      <c r="T16" s="104">
        <v>0</v>
      </c>
      <c r="U16" s="104">
        <v>974.37468703362731</v>
      </c>
      <c r="V16" s="104">
        <v>1015.0149456383483</v>
      </c>
      <c r="W16" s="104">
        <v>1068.6003158736364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523.56965672160595</v>
      </c>
      <c r="M17" s="98">
        <v>525.19229284350354</v>
      </c>
      <c r="N17" s="98">
        <v>445.31180222906556</v>
      </c>
      <c r="O17" s="98">
        <v>438.0458701367769</v>
      </c>
      <c r="P17" s="98">
        <v>0</v>
      </c>
      <c r="Q17" s="98">
        <v>383.5854503203671</v>
      </c>
      <c r="R17" s="98">
        <v>409.77897625999987</v>
      </c>
      <c r="S17" s="98">
        <v>448.43031527716664</v>
      </c>
      <c r="T17" s="98">
        <v>0</v>
      </c>
      <c r="U17" s="98">
        <v>395.48593427879922</v>
      </c>
      <c r="V17" s="98">
        <v>412.69432225062127</v>
      </c>
      <c r="W17" s="98">
        <v>435.06946772426363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585.23566413973572</v>
      </c>
      <c r="M18" s="98">
        <v>620.46745025895518</v>
      </c>
      <c r="N18" s="98">
        <v>589.47057332287466</v>
      </c>
      <c r="O18" s="98">
        <v>557.75994123063526</v>
      </c>
      <c r="P18" s="98">
        <v>0</v>
      </c>
      <c r="Q18" s="98">
        <v>557.62754349950148</v>
      </c>
      <c r="R18" s="98">
        <v>548.61917503314316</v>
      </c>
      <c r="S18" s="98">
        <v>558.0699305271238</v>
      </c>
      <c r="T18" s="98">
        <v>0</v>
      </c>
      <c r="U18" s="98">
        <v>578.88875275482781</v>
      </c>
      <c r="V18" s="98">
        <v>602.32062338772698</v>
      </c>
      <c r="W18" s="98">
        <v>633.53084814937279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645.31381071788599</v>
      </c>
      <c r="D19" s="122">
        <v>693.94763057934153</v>
      </c>
      <c r="E19" s="122">
        <v>707.80488708234054</v>
      </c>
      <c r="F19" s="122">
        <v>709.02907597178034</v>
      </c>
      <c r="G19" s="122">
        <v>696.04157149478317</v>
      </c>
      <c r="H19" s="122">
        <v>711.9115978664156</v>
      </c>
      <c r="I19" s="122">
        <v>715.62367623089403</v>
      </c>
      <c r="J19" s="122">
        <v>793.12092544260145</v>
      </c>
      <c r="K19" s="122">
        <v>741.82076060362328</v>
      </c>
      <c r="L19" s="122">
        <v>772.87952307758917</v>
      </c>
      <c r="M19" s="122">
        <v>816.63657478574419</v>
      </c>
      <c r="N19" s="122">
        <v>759.84698603650793</v>
      </c>
      <c r="O19" s="122">
        <v>696.24413132010591</v>
      </c>
      <c r="P19" s="122">
        <v>0</v>
      </c>
      <c r="Q19" s="122">
        <v>735.62872004815722</v>
      </c>
      <c r="R19" s="122">
        <v>714.08025473924874</v>
      </c>
      <c r="S19" s="122">
        <v>712.95419559922618</v>
      </c>
      <c r="T19" s="122">
        <v>0</v>
      </c>
      <c r="U19" s="122">
        <v>683.18959964145063</v>
      </c>
      <c r="V19" s="122">
        <v>710.19226356191348</v>
      </c>
      <c r="W19" s="122">
        <v>772.39142100166487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629.26076761467846</v>
      </c>
      <c r="D20" s="98">
        <v>938.77995759099463</v>
      </c>
      <c r="E20" s="98">
        <v>1020.9839759760438</v>
      </c>
      <c r="F20" s="98">
        <v>897.05973510245587</v>
      </c>
      <c r="G20" s="98">
        <v>816.57803385607497</v>
      </c>
      <c r="H20" s="98">
        <v>899.51390603837615</v>
      </c>
      <c r="I20" s="98">
        <v>931.54141976444976</v>
      </c>
      <c r="J20" s="98">
        <v>937.3497801287001</v>
      </c>
      <c r="K20" s="98">
        <v>746.08887937010752</v>
      </c>
      <c r="L20" s="98">
        <v>940.22098579681506</v>
      </c>
      <c r="M20" s="98">
        <v>988.26312538131879</v>
      </c>
      <c r="N20" s="98">
        <v>983.05000968296167</v>
      </c>
      <c r="O20" s="98">
        <v>954.01382600440888</v>
      </c>
      <c r="P20" s="98">
        <v>0</v>
      </c>
      <c r="Q20" s="98">
        <v>0</v>
      </c>
      <c r="R20" s="98">
        <v>825.62968282113809</v>
      </c>
      <c r="S20" s="98">
        <v>1077.5825914531699</v>
      </c>
      <c r="T20" s="98">
        <v>0</v>
      </c>
      <c r="U20" s="98">
        <v>862.676888965893</v>
      </c>
      <c r="V20" s="98">
        <v>891.14851462398838</v>
      </c>
      <c r="W20" s="98">
        <v>1122.0286728301548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795.45967012153028</v>
      </c>
      <c r="D21" s="98">
        <v>765.40099428218855</v>
      </c>
      <c r="E21" s="98">
        <v>880.75706333468861</v>
      </c>
      <c r="F21" s="98">
        <v>907.40923449772765</v>
      </c>
      <c r="G21" s="98">
        <v>892.005792542574</v>
      </c>
      <c r="H21" s="98">
        <v>941.82732402840145</v>
      </c>
      <c r="I21" s="98">
        <v>888.94137594045014</v>
      </c>
      <c r="J21" s="98">
        <v>823.7078419286679</v>
      </c>
      <c r="K21" s="98">
        <v>919.94971609135985</v>
      </c>
      <c r="L21" s="98">
        <v>802.18328649877662</v>
      </c>
      <c r="M21" s="98">
        <v>1002.9784691485703</v>
      </c>
      <c r="N21" s="98">
        <v>904.47423845696642</v>
      </c>
      <c r="O21" s="98">
        <v>856.70606877457953</v>
      </c>
      <c r="P21" s="98">
        <v>0</v>
      </c>
      <c r="Q21" s="98">
        <v>1133.6649368449059</v>
      </c>
      <c r="R21" s="98">
        <v>945.31562361148735</v>
      </c>
      <c r="S21" s="98">
        <v>919.4136035736359</v>
      </c>
      <c r="T21" s="98">
        <v>0</v>
      </c>
      <c r="U21" s="98">
        <v>887.50186833227053</v>
      </c>
      <c r="V21" s="98">
        <v>964.1376947014935</v>
      </c>
      <c r="W21" s="98">
        <v>1006.2340461348654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624.3216206030819</v>
      </c>
      <c r="D22" s="33">
        <v>613.56339402143726</v>
      </c>
      <c r="E22" s="33">
        <v>622.05653358762004</v>
      </c>
      <c r="F22" s="33">
        <v>654.1606110604572</v>
      </c>
      <c r="G22" s="33">
        <v>658.83761188413757</v>
      </c>
      <c r="H22" s="33">
        <v>667.14066125974171</v>
      </c>
      <c r="I22" s="33">
        <v>687.84828317885786</v>
      </c>
      <c r="J22" s="33">
        <v>704.57759400041482</v>
      </c>
      <c r="K22" s="33">
        <v>707.63776220138902</v>
      </c>
      <c r="L22" s="33">
        <v>703.24733466304906</v>
      </c>
      <c r="M22" s="33">
        <v>739.08463889147936</v>
      </c>
      <c r="N22" s="33">
        <v>685.44038685437545</v>
      </c>
      <c r="O22" s="33">
        <v>655.96241365054675</v>
      </c>
      <c r="P22" s="33">
        <v>0</v>
      </c>
      <c r="Q22" s="33">
        <v>686.04256698274173</v>
      </c>
      <c r="R22" s="33">
        <v>684.14078530405857</v>
      </c>
      <c r="S22" s="33">
        <v>695.99960931206704</v>
      </c>
      <c r="T22" s="33">
        <v>0</v>
      </c>
      <c r="U22" s="33">
        <v>653.1570171856531</v>
      </c>
      <c r="V22" s="33">
        <v>675.68697675356395</v>
      </c>
      <c r="W22" s="33">
        <v>712.21194119422535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7398.6841088295778</v>
      </c>
      <c r="D24" s="117">
        <f t="shared" si="7"/>
        <v>0</v>
      </c>
      <c r="E24" s="117">
        <f t="shared" si="7"/>
        <v>7588.4592593526731</v>
      </c>
      <c r="F24" s="117">
        <f t="shared" si="7"/>
        <v>7518.1542364415627</v>
      </c>
      <c r="G24" s="117">
        <f t="shared" si="7"/>
        <v>7373.5580565508344</v>
      </c>
      <c r="H24" s="117">
        <f t="shared" si="7"/>
        <v>7191.3717089338061</v>
      </c>
      <c r="I24" s="117">
        <f t="shared" si="7"/>
        <v>7011.3640980681512</v>
      </c>
      <c r="J24" s="117">
        <f t="shared" si="7"/>
        <v>6786.7286126033714</v>
      </c>
      <c r="K24" s="117">
        <f t="shared" si="7"/>
        <v>5053.1633060077675</v>
      </c>
      <c r="L24" s="117">
        <f t="shared" si="7"/>
        <v>3838.1573178024687</v>
      </c>
      <c r="M24" s="117">
        <f t="shared" si="7"/>
        <v>9938.2103035026284</v>
      </c>
      <c r="N24" s="117">
        <f t="shared" si="7"/>
        <v>7230.8887768666082</v>
      </c>
      <c r="O24" s="117">
        <f t="shared" si="7"/>
        <v>5897.7156448590595</v>
      </c>
      <c r="P24" s="117">
        <f t="shared" si="7"/>
        <v>4458.4717871201137</v>
      </c>
      <c r="Q24" s="117">
        <f t="shared" si="7"/>
        <v>9085.7804318900289</v>
      </c>
      <c r="R24" s="117">
        <f t="shared" ref="R24:V24" si="8">R25+R28+R30+R39</f>
        <v>7473.3080513627519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5624.2571327545083</v>
      </c>
      <c r="D25" s="122">
        <f t="shared" si="10"/>
        <v>0</v>
      </c>
      <c r="E25" s="122">
        <f t="shared" si="10"/>
        <v>5714.8139132197657</v>
      </c>
      <c r="F25" s="122">
        <f t="shared" si="10"/>
        <v>5651.2309177465713</v>
      </c>
      <c r="G25" s="122">
        <f t="shared" si="10"/>
        <v>5438.3900601513387</v>
      </c>
      <c r="H25" s="122">
        <f t="shared" si="10"/>
        <v>5219.9252564595781</v>
      </c>
      <c r="I25" s="122">
        <f t="shared" si="10"/>
        <v>5047.9317286693213</v>
      </c>
      <c r="J25" s="122">
        <f t="shared" si="10"/>
        <v>4615.1309871168296</v>
      </c>
      <c r="K25" s="122">
        <f t="shared" si="10"/>
        <v>2804.0175723480875</v>
      </c>
      <c r="L25" s="122">
        <f t="shared" si="10"/>
        <v>1717.1234138678979</v>
      </c>
      <c r="M25" s="122">
        <f t="shared" si="10"/>
        <v>7598.1625789507734</v>
      </c>
      <c r="N25" s="122">
        <f t="shared" si="10"/>
        <v>5030.9207084355921</v>
      </c>
      <c r="O25" s="122">
        <f t="shared" si="10"/>
        <v>3876.9795209211211</v>
      </c>
      <c r="P25" s="122">
        <f t="shared" si="10"/>
        <v>2472.5278089106951</v>
      </c>
      <c r="Q25" s="122">
        <f t="shared" si="10"/>
        <v>7099.0181080714801</v>
      </c>
      <c r="R25" s="122">
        <f t="shared" ref="R25:V25" si="11">SUM(R26:R27)</f>
        <v>5482.9492957799066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5564.4745325233062</v>
      </c>
      <c r="D26" s="98">
        <v>0</v>
      </c>
      <c r="E26" s="98">
        <v>5653.8237660034865</v>
      </c>
      <c r="F26" s="98">
        <v>5591.001542645301</v>
      </c>
      <c r="G26" s="98">
        <v>5380.7961517122412</v>
      </c>
      <c r="H26" s="98">
        <v>5164.5076027361183</v>
      </c>
      <c r="I26" s="98">
        <v>4994.7431173590548</v>
      </c>
      <c r="J26" s="98">
        <v>4566.1047293843112</v>
      </c>
      <c r="K26" s="98">
        <v>2774.180896037446</v>
      </c>
      <c r="L26" s="98">
        <v>1698.6271905432757</v>
      </c>
      <c r="M26" s="98">
        <v>7514.8067289261589</v>
      </c>
      <c r="N26" s="98">
        <v>4975.572730140193</v>
      </c>
      <c r="O26" s="98">
        <v>3832.4306982528224</v>
      </c>
      <c r="P26" s="98">
        <v>2443.1977358958984</v>
      </c>
      <c r="Q26" s="98">
        <v>7011.9550557091934</v>
      </c>
      <c r="R26" s="98">
        <v>5415.0257279584866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59.782600231201855</v>
      </c>
      <c r="D27" s="98">
        <v>0</v>
      </c>
      <c r="E27" s="98">
        <v>60.990147216278963</v>
      </c>
      <c r="F27" s="98">
        <v>60.229375101270406</v>
      </c>
      <c r="G27" s="98">
        <v>57.593908439097568</v>
      </c>
      <c r="H27" s="98">
        <v>55.4176537234598</v>
      </c>
      <c r="I27" s="98">
        <v>53.18861131026609</v>
      </c>
      <c r="J27" s="98">
        <v>49.026257732518665</v>
      </c>
      <c r="K27" s="98">
        <v>29.83667631064149</v>
      </c>
      <c r="L27" s="98">
        <v>18.49622332462226</v>
      </c>
      <c r="M27" s="98">
        <v>83.355850024614455</v>
      </c>
      <c r="N27" s="98">
        <v>55.34797829539874</v>
      </c>
      <c r="O27" s="98">
        <v>44.548822668298705</v>
      </c>
      <c r="P27" s="98">
        <v>29.330073014796579</v>
      </c>
      <c r="Q27" s="98">
        <v>87.063052362286498</v>
      </c>
      <c r="R27" s="98">
        <v>67.923567821420036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51.018883919623676</v>
      </c>
      <c r="K28" s="122">
        <f t="shared" si="13"/>
        <v>45.192868292357765</v>
      </c>
      <c r="L28" s="122">
        <f t="shared" si="13"/>
        <v>47.146117151671447</v>
      </c>
      <c r="M28" s="122">
        <f t="shared" si="13"/>
        <v>30.523272351048689</v>
      </c>
      <c r="N28" s="122">
        <f t="shared" si="13"/>
        <v>88.811424366595773</v>
      </c>
      <c r="O28" s="122">
        <f t="shared" si="13"/>
        <v>26.185472156972541</v>
      </c>
      <c r="P28" s="122">
        <f t="shared" si="13"/>
        <v>38.346568300400165</v>
      </c>
      <c r="Q28" s="122">
        <f t="shared" si="13"/>
        <v>19.51531742524914</v>
      </c>
      <c r="R28" s="122">
        <f t="shared" si="13"/>
        <v>62.974038225791496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51.018883919623676</v>
      </c>
      <c r="K29" s="98">
        <f>IF(RES_hhdet_in_fec!K29=0,0,RES_hhdet_in_fec!K29*1000*11630/RES_hhdet_in_new!K26)</f>
        <v>45.192868292357765</v>
      </c>
      <c r="L29" s="98">
        <f>IF(RES_hhdet_in_fec!L29=0,0,RES_hhdet_in_fec!L29*1000*11630/RES_hhdet_in_new!L26)</f>
        <v>47.146117151671447</v>
      </c>
      <c r="M29" s="98">
        <f>IF(RES_hhdet_in_fec!M29=0,0,RES_hhdet_in_fec!M29*1000*11630/RES_hhdet_in_new!M26)</f>
        <v>30.523272351048689</v>
      </c>
      <c r="N29" s="98">
        <f>IF(RES_hhdet_in_fec!N29=0,0,RES_hhdet_in_fec!N29*1000*11630/RES_hhdet_in_new!N26)</f>
        <v>88.811424366595773</v>
      </c>
      <c r="O29" s="98">
        <f>IF(RES_hhdet_in_fec!O29=0,0,RES_hhdet_in_fec!O29*1000*11630/RES_hhdet_in_new!O26)</f>
        <v>26.185472156972541</v>
      </c>
      <c r="P29" s="98">
        <f>IF(RES_hhdet_in_fec!P29=0,0,RES_hhdet_in_fec!P29*1000*11630/RES_hhdet_in_new!P26)</f>
        <v>38.346568300400165</v>
      </c>
      <c r="Q29" s="98">
        <f>IF(RES_hhdet_in_fec!Q29=0,0,RES_hhdet_in_fec!Q29*1000*11630/RES_hhdet_in_new!Q26)</f>
        <v>19.51531742524914</v>
      </c>
      <c r="R29" s="98">
        <f>IF(RES_hhdet_in_fec!R29=0,0,RES_hhdet_in_fec!R29*1000*11630/RES_hhdet_in_new!R26)</f>
        <v>62.974038225791496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1150.1053554719879</v>
      </c>
      <c r="D30" s="122">
        <v>0</v>
      </c>
      <c r="E30" s="122">
        <v>1251.5888125452873</v>
      </c>
      <c r="F30" s="122">
        <v>1212.7627076345343</v>
      </c>
      <c r="G30" s="122">
        <v>1276.3303845153575</v>
      </c>
      <c r="H30" s="122">
        <v>1304.3057912144857</v>
      </c>
      <c r="I30" s="122">
        <v>1275.5840862199721</v>
      </c>
      <c r="J30" s="122">
        <v>1416.0011475665035</v>
      </c>
      <c r="K30" s="122">
        <v>1458.8482877735864</v>
      </c>
      <c r="L30" s="122">
        <v>1355.4195364528155</v>
      </c>
      <c r="M30" s="122">
        <v>1532.7406947011698</v>
      </c>
      <c r="N30" s="122">
        <v>1404.2423501901831</v>
      </c>
      <c r="O30" s="122">
        <v>1312.5926568913355</v>
      </c>
      <c r="P30" s="122">
        <v>1283.2561224613726</v>
      </c>
      <c r="Q30" s="122">
        <v>1231.6978178589823</v>
      </c>
      <c r="R30" s="122">
        <v>1243.2439320529954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1431.6434654535576</v>
      </c>
      <c r="P31" s="98">
        <v>1380.8280988453491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1150.1053554719879</v>
      </c>
      <c r="D35" s="101">
        <v>0</v>
      </c>
      <c r="E35" s="101">
        <v>1251.5888125452873</v>
      </c>
      <c r="F35" s="101">
        <v>1212.7627076345343</v>
      </c>
      <c r="G35" s="101">
        <v>1276.3303845153575</v>
      </c>
      <c r="H35" s="101">
        <v>1304.3057912144857</v>
      </c>
      <c r="I35" s="101">
        <v>1275.5840862199721</v>
      </c>
      <c r="J35" s="101">
        <v>1416.0011475665035</v>
      </c>
      <c r="K35" s="101">
        <v>1458.8482877735864</v>
      </c>
      <c r="L35" s="101">
        <v>1509.5534211974866</v>
      </c>
      <c r="M35" s="101">
        <v>1562.5161525164553</v>
      </c>
      <c r="N35" s="101">
        <v>1419.3223491550095</v>
      </c>
      <c r="O35" s="101">
        <v>1341.8179849685171</v>
      </c>
      <c r="P35" s="101">
        <v>1308.4251324432043</v>
      </c>
      <c r="Q35" s="101">
        <v>1245.7309011458958</v>
      </c>
      <c r="R35" s="101">
        <v>1243.2439320529954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1108.8053208613417</v>
      </c>
      <c r="M36" s="104">
        <v>1145.6597431024586</v>
      </c>
      <c r="N36" s="104">
        <v>1034.7823755519403</v>
      </c>
      <c r="O36" s="104">
        <v>995.80581136741205</v>
      </c>
      <c r="P36" s="104">
        <v>989.02309543661647</v>
      </c>
      <c r="Q36" s="104">
        <v>941.2129938198683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523.56965672160595</v>
      </c>
      <c r="M37" s="98">
        <v>525.19229284350354</v>
      </c>
      <c r="N37" s="98">
        <v>445.31180222906551</v>
      </c>
      <c r="O37" s="98">
        <v>438.04587013677701</v>
      </c>
      <c r="P37" s="98">
        <v>438.64797241860595</v>
      </c>
      <c r="Q37" s="98">
        <v>383.58545032036699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585.23566413973572</v>
      </c>
      <c r="M38" s="98">
        <v>620.46745025895495</v>
      </c>
      <c r="N38" s="98">
        <v>589.47057332287466</v>
      </c>
      <c r="O38" s="98">
        <v>557.75994123063526</v>
      </c>
      <c r="P38" s="98">
        <v>550.37512301801053</v>
      </c>
      <c r="Q38" s="98">
        <v>557.62754349950137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624.32162060308178</v>
      </c>
      <c r="D39" s="122">
        <v>0</v>
      </c>
      <c r="E39" s="122">
        <v>622.05653358762004</v>
      </c>
      <c r="F39" s="122">
        <v>654.1606110604572</v>
      </c>
      <c r="G39" s="122">
        <v>658.83761188413757</v>
      </c>
      <c r="H39" s="122">
        <v>667.14066125974159</v>
      </c>
      <c r="I39" s="122">
        <v>687.84828317885797</v>
      </c>
      <c r="J39" s="122">
        <v>704.57759400041482</v>
      </c>
      <c r="K39" s="122">
        <v>745.10457759373685</v>
      </c>
      <c r="L39" s="122">
        <v>718.46825033008417</v>
      </c>
      <c r="M39" s="122">
        <v>776.78375749963527</v>
      </c>
      <c r="N39" s="122">
        <v>706.91429387423739</v>
      </c>
      <c r="O39" s="122">
        <v>681.95799488963019</v>
      </c>
      <c r="P39" s="122">
        <v>664.34128744764575</v>
      </c>
      <c r="Q39" s="122">
        <v>735.54918853431752</v>
      </c>
      <c r="R39" s="122">
        <v>684.14078530405868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919.94971609135985</v>
      </c>
      <c r="L40" s="98">
        <v>802.18328649877674</v>
      </c>
      <c r="M40" s="98">
        <v>1002.9784691485702</v>
      </c>
      <c r="N40" s="98">
        <v>904.47423845696653</v>
      </c>
      <c r="O40" s="98">
        <v>856.70606877457965</v>
      </c>
      <c r="P40" s="98">
        <v>791.12423923153847</v>
      </c>
      <c r="Q40" s="98">
        <v>1133.6649368449062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624.32162060308178</v>
      </c>
      <c r="D41" s="33">
        <v>0</v>
      </c>
      <c r="E41" s="33">
        <v>622.05653358762004</v>
      </c>
      <c r="F41" s="33">
        <v>654.1606110604572</v>
      </c>
      <c r="G41" s="33">
        <v>658.83761188413757</v>
      </c>
      <c r="H41" s="33">
        <v>667.14066125974159</v>
      </c>
      <c r="I41" s="33">
        <v>687.84828317885797</v>
      </c>
      <c r="J41" s="33">
        <v>704.57759400041482</v>
      </c>
      <c r="K41" s="33">
        <v>707.63776220138891</v>
      </c>
      <c r="L41" s="33">
        <v>703.24733466304917</v>
      </c>
      <c r="M41" s="33">
        <v>739.08463889147936</v>
      </c>
      <c r="N41" s="33">
        <v>685.44038685437545</v>
      </c>
      <c r="O41" s="33">
        <v>655.96241365054675</v>
      </c>
      <c r="P41" s="33">
        <v>645.14705570347087</v>
      </c>
      <c r="Q41" s="33">
        <v>686.04256698274185</v>
      </c>
      <c r="R41" s="33">
        <v>684.14078530405868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8979.1956553135369</v>
      </c>
      <c r="L43" s="117">
        <f t="shared" si="14"/>
        <v>9080.6318325766897</v>
      </c>
      <c r="M43" s="117">
        <f t="shared" si="14"/>
        <v>6308.5929723142499</v>
      </c>
      <c r="N43" s="117">
        <f t="shared" si="14"/>
        <v>7034.2684592840233</v>
      </c>
      <c r="O43" s="117">
        <f t="shared" si="14"/>
        <v>7505.7214706548657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6733.3296623519936</v>
      </c>
      <c r="L44" s="122">
        <f t="shared" si="17"/>
        <v>6965.5203488676734</v>
      </c>
      <c r="M44" s="122">
        <f t="shared" si="17"/>
        <v>3968.5452477623962</v>
      </c>
      <c r="N44" s="122">
        <f t="shared" si="17"/>
        <v>4834.9345065259813</v>
      </c>
      <c r="O44" s="122">
        <f t="shared" si="17"/>
        <v>5485.2377686079553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6663.3726170604286</v>
      </c>
      <c r="L45" s="98">
        <v>6892.0140132909482</v>
      </c>
      <c r="M45" s="98">
        <v>3925.6684914005018</v>
      </c>
      <c r="N45" s="98">
        <v>4782.1655874167609</v>
      </c>
      <c r="O45" s="98">
        <v>5422.1344757660981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69.957045291564896</v>
      </c>
      <c r="L46" s="98">
        <v>73.506335576725618</v>
      </c>
      <c r="M46" s="98">
        <v>42.876756361894493</v>
      </c>
      <c r="N46" s="98">
        <v>52.768919109220448</v>
      </c>
      <c r="O46" s="98">
        <v>63.103292841857026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45.460281714206033</v>
      </c>
      <c r="L47" s="122">
        <f t="shared" si="20"/>
        <v>46.013477700580246</v>
      </c>
      <c r="M47" s="122">
        <f t="shared" si="20"/>
        <v>30.523272351048689</v>
      </c>
      <c r="N47" s="122">
        <f t="shared" si="20"/>
        <v>86.273955098978746</v>
      </c>
      <c r="O47" s="122">
        <f t="shared" si="20"/>
        <v>26.551591220565467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45.460281714206033</v>
      </c>
      <c r="L48" s="98">
        <f>IF(RES_hhdet_in_fec!L48=0,0,RES_hhdet_in_fec!L48*1000*11630/RES_hhdet_in_new!L45)</f>
        <v>46.013477700580246</v>
      </c>
      <c r="M48" s="98">
        <f>IF(RES_hhdet_in_fec!M48=0,0,RES_hhdet_in_fec!M48*1000*11630/RES_hhdet_in_new!M45)</f>
        <v>30.523272351048689</v>
      </c>
      <c r="N48" s="98">
        <f>IF(RES_hhdet_in_fec!N48=0,0,RES_hhdet_in_fec!N48*1000*11630/RES_hhdet_in_new!N45)</f>
        <v>86.273955098978746</v>
      </c>
      <c r="O48" s="98">
        <f>IF(RES_hhdet_in_fec!O48=0,0,RES_hhdet_in_fec!O48*1000*11630/RES_hhdet_in_new!O45)</f>
        <v>26.551591220565467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1458.8482877735867</v>
      </c>
      <c r="L49" s="122">
        <v>1350.6983183615373</v>
      </c>
      <c r="M49" s="122">
        <v>1532.7406947011698</v>
      </c>
      <c r="N49" s="122">
        <v>1404.6732073034636</v>
      </c>
      <c r="O49" s="122">
        <v>1312.1597986598508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1458.8482877735867</v>
      </c>
      <c r="L54" s="101">
        <v>1509.5534211974864</v>
      </c>
      <c r="M54" s="101">
        <v>1562.5161525164553</v>
      </c>
      <c r="N54" s="101">
        <v>1419.3223491550093</v>
      </c>
      <c r="O54" s="101">
        <v>1341.8179849685171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1108.8053208613417</v>
      </c>
      <c r="M55" s="104">
        <v>1145.6597431024586</v>
      </c>
      <c r="N55" s="104">
        <v>1034.7823755519403</v>
      </c>
      <c r="O55" s="104">
        <v>995.80581136741205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523.56965672160595</v>
      </c>
      <c r="M56" s="98">
        <v>525.19229284350354</v>
      </c>
      <c r="N56" s="98">
        <v>445.31180222906551</v>
      </c>
      <c r="O56" s="98">
        <v>438.04587013677701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585.23566413973595</v>
      </c>
      <c r="M57" s="98">
        <v>620.46745025895495</v>
      </c>
      <c r="N57" s="98">
        <v>589.47057332287466</v>
      </c>
      <c r="O57" s="98">
        <v>557.75994123063526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741.55742347375121</v>
      </c>
      <c r="L58" s="122">
        <v>718.39968764689922</v>
      </c>
      <c r="M58" s="122">
        <v>776.78375749963527</v>
      </c>
      <c r="N58" s="122">
        <v>708.38679035559926</v>
      </c>
      <c r="O58" s="122">
        <v>681.77231216649386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919.94971609135985</v>
      </c>
      <c r="L59" s="98">
        <v>802.18328649877662</v>
      </c>
      <c r="M59" s="98">
        <v>1002.9784691485702</v>
      </c>
      <c r="N59" s="98">
        <v>904.47423845696642</v>
      </c>
      <c r="O59" s="98">
        <v>856.70606877457965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707.63776220138902</v>
      </c>
      <c r="L60" s="33">
        <v>703.24733466304917</v>
      </c>
      <c r="M60" s="33">
        <v>739.08463889147936</v>
      </c>
      <c r="N60" s="33">
        <v>685.44038685437545</v>
      </c>
      <c r="O60" s="33">
        <v>655.96241365054675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7298.8189192580749</v>
      </c>
      <c r="D62" s="117">
        <f t="shared" si="21"/>
        <v>5361.8185064051622</v>
      </c>
      <c r="E62" s="117">
        <f t="shared" si="21"/>
        <v>5744.803866467194</v>
      </c>
      <c r="F62" s="117">
        <f t="shared" si="21"/>
        <v>5265.566533946766</v>
      </c>
      <c r="G62" s="117">
        <f t="shared" si="21"/>
        <v>6575.6169713618501</v>
      </c>
      <c r="H62" s="117">
        <f t="shared" si="21"/>
        <v>7168.5937363214261</v>
      </c>
      <c r="I62" s="117">
        <f t="shared" si="21"/>
        <v>6904.2496160889114</v>
      </c>
      <c r="J62" s="117">
        <f t="shared" si="21"/>
        <v>6684.9252323192422</v>
      </c>
      <c r="K62" s="117">
        <f t="shared" si="21"/>
        <v>7281.484864856915</v>
      </c>
      <c r="L62" s="117">
        <f t="shared" si="21"/>
        <v>6682.0010303366525</v>
      </c>
      <c r="M62" s="117">
        <f t="shared" si="21"/>
        <v>7339.63283683385</v>
      </c>
      <c r="N62" s="117">
        <f t="shared" si="21"/>
        <v>7149.4846467767075</v>
      </c>
      <c r="O62" s="117">
        <f t="shared" si="21"/>
        <v>5927.4561229134797</v>
      </c>
      <c r="P62" s="117">
        <f t="shared" si="21"/>
        <v>5462.9800313145415</v>
      </c>
      <c r="Q62" s="117">
        <f t="shared" si="21"/>
        <v>5358.8666607988916</v>
      </c>
      <c r="R62" s="117">
        <f t="shared" ref="R62:V62" si="22">R63+R66+R68+R77</f>
        <v>5366.1113231626368</v>
      </c>
      <c r="S62" s="117">
        <f t="shared" si="22"/>
        <v>5342.6262427081501</v>
      </c>
      <c r="T62" s="117">
        <f t="shared" si="22"/>
        <v>5161.1715364972106</v>
      </c>
      <c r="U62" s="117">
        <f t="shared" si="22"/>
        <v>4705.0172975319329</v>
      </c>
      <c r="V62" s="117">
        <f t="shared" si="22"/>
        <v>4914.5453789188969</v>
      </c>
      <c r="W62" s="117">
        <f t="shared" ref="W62" si="23">W63+W66+W68+W77</f>
        <v>4982.5912690636951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5141.0806760286259</v>
      </c>
      <c r="D63" s="122">
        <f t="shared" si="24"/>
        <v>3631.8272790473266</v>
      </c>
      <c r="E63" s="122">
        <f t="shared" si="24"/>
        <v>4014.4929439385878</v>
      </c>
      <c r="F63" s="122">
        <f t="shared" si="24"/>
        <v>3535.0729389974504</v>
      </c>
      <c r="G63" s="122">
        <f t="shared" si="24"/>
        <v>4539.6143037842212</v>
      </c>
      <c r="H63" s="122">
        <f t="shared" si="24"/>
        <v>5033.1855928551367</v>
      </c>
      <c r="I63" s="122">
        <f t="shared" si="24"/>
        <v>4721.1252745617003</v>
      </c>
      <c r="J63" s="122">
        <f t="shared" si="24"/>
        <v>4425.9431762061304</v>
      </c>
      <c r="K63" s="122">
        <f t="shared" si="24"/>
        <v>4848.9451684054065</v>
      </c>
      <c r="L63" s="122">
        <f t="shared" si="24"/>
        <v>4511.3193163481947</v>
      </c>
      <c r="M63" s="122">
        <f t="shared" si="24"/>
        <v>4974.4555982183756</v>
      </c>
      <c r="N63" s="122">
        <f t="shared" si="24"/>
        <v>4915.3244741794788</v>
      </c>
      <c r="O63" s="122">
        <f t="shared" si="24"/>
        <v>3918.7950534260672</v>
      </c>
      <c r="P63" s="122">
        <f t="shared" si="24"/>
        <v>3550.1034746618479</v>
      </c>
      <c r="Q63" s="122">
        <f t="shared" si="24"/>
        <v>3360.3760419967189</v>
      </c>
      <c r="R63" s="122">
        <f t="shared" ref="R63:V63" si="25">SUM(R64:R65)</f>
        <v>3328.6575835455983</v>
      </c>
      <c r="S63" s="122">
        <f t="shared" si="25"/>
        <v>3350.1371447060847</v>
      </c>
      <c r="T63" s="122">
        <f t="shared" si="25"/>
        <v>3176.2892367753657</v>
      </c>
      <c r="U63" s="122">
        <f t="shared" si="25"/>
        <v>2776.9624614701825</v>
      </c>
      <c r="V63" s="122">
        <f t="shared" si="25"/>
        <v>2936.895513012842</v>
      </c>
      <c r="W63" s="122">
        <f t="shared" ref="W63" si="26">SUM(W64:W65)</f>
        <v>2916.0317444404895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5080.4396181892516</v>
      </c>
      <c r="D64" s="98">
        <v>3588.5582418253425</v>
      </c>
      <c r="E64" s="98">
        <v>3966.5627875186665</v>
      </c>
      <c r="F64" s="98">
        <v>3492.7732763015802</v>
      </c>
      <c r="G64" s="98">
        <v>4485.4678842043977</v>
      </c>
      <c r="H64" s="98">
        <v>4972.8357321327094</v>
      </c>
      <c r="I64" s="98">
        <v>4664.8082205349574</v>
      </c>
      <c r="J64" s="98">
        <v>4372.6185069434814</v>
      </c>
      <c r="K64" s="98">
        <v>4790.3588490895891</v>
      </c>
      <c r="L64" s="98">
        <v>4456.1146426038422</v>
      </c>
      <c r="M64" s="98">
        <v>4912.6927738672521</v>
      </c>
      <c r="N64" s="98">
        <v>4854.6439582346948</v>
      </c>
      <c r="O64" s="98">
        <v>3868.9325113204332</v>
      </c>
      <c r="P64" s="98">
        <v>3504.1658139879969</v>
      </c>
      <c r="Q64" s="98">
        <v>3315.9109712329264</v>
      </c>
      <c r="R64" s="98">
        <v>3284.3031727668076</v>
      </c>
      <c r="S64" s="98">
        <v>3304.9576587350703</v>
      </c>
      <c r="T64" s="98">
        <v>3133.3279086119496</v>
      </c>
      <c r="U64" s="98">
        <v>2739.3017099061281</v>
      </c>
      <c r="V64" s="98">
        <v>2896.655601117905</v>
      </c>
      <c r="W64" s="98">
        <v>2875.7773771789871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60.641057839373936</v>
      </c>
      <c r="D65" s="98">
        <v>43.269037221984007</v>
      </c>
      <c r="E65" s="98">
        <v>47.930156419921161</v>
      </c>
      <c r="F65" s="98">
        <v>42.299662695870119</v>
      </c>
      <c r="G65" s="98">
        <v>54.146419579823345</v>
      </c>
      <c r="H65" s="98">
        <v>60.349860722427444</v>
      </c>
      <c r="I65" s="98">
        <v>56.317054026742646</v>
      </c>
      <c r="J65" s="98">
        <v>53.324669262648989</v>
      </c>
      <c r="K65" s="98">
        <v>58.586319315817299</v>
      </c>
      <c r="L65" s="98">
        <v>55.204673744352398</v>
      </c>
      <c r="M65" s="98">
        <v>61.762824351123335</v>
      </c>
      <c r="N65" s="98">
        <v>60.680515944783949</v>
      </c>
      <c r="O65" s="98">
        <v>49.862542105634013</v>
      </c>
      <c r="P65" s="98">
        <v>45.937660673851106</v>
      </c>
      <c r="Q65" s="98">
        <v>44.465070763792419</v>
      </c>
      <c r="R65" s="98">
        <v>44.354410778790871</v>
      </c>
      <c r="S65" s="98">
        <v>45.179485971014508</v>
      </c>
      <c r="T65" s="98">
        <v>42.961328163415828</v>
      </c>
      <c r="U65" s="98">
        <v>37.660751564054571</v>
      </c>
      <c r="V65" s="98">
        <v>40.239911894937073</v>
      </c>
      <c r="W65" s="98">
        <v>40.254367261502438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31.807227787777823</v>
      </c>
      <c r="D66" s="122">
        <f t="shared" si="27"/>
        <v>27.113283038551131</v>
      </c>
      <c r="E66" s="122">
        <f t="shared" si="27"/>
        <v>29.775066706038778</v>
      </c>
      <c r="F66" s="122">
        <f t="shared" si="27"/>
        <v>18.683461632056787</v>
      </c>
      <c r="G66" s="122">
        <f t="shared" si="27"/>
        <v>18.889384624262011</v>
      </c>
      <c r="H66" s="122">
        <f t="shared" si="27"/>
        <v>19.959513362882461</v>
      </c>
      <c r="I66" s="122">
        <f t="shared" si="27"/>
        <v>27.201254833305491</v>
      </c>
      <c r="J66" s="122">
        <f t="shared" si="27"/>
        <v>34.711535778936842</v>
      </c>
      <c r="K66" s="122">
        <f t="shared" si="27"/>
        <v>45.554247595238714</v>
      </c>
      <c r="L66" s="122">
        <f t="shared" si="27"/>
        <v>46.359118847626867</v>
      </c>
      <c r="M66" s="122">
        <f t="shared" si="27"/>
        <v>30.204555450997578</v>
      </c>
      <c r="N66" s="122">
        <f t="shared" si="27"/>
        <v>85.783762172280007</v>
      </c>
      <c r="O66" s="122">
        <f t="shared" si="27"/>
        <v>26.43795147969195</v>
      </c>
      <c r="P66" s="122">
        <f t="shared" si="27"/>
        <v>38.370731903512521</v>
      </c>
      <c r="Q66" s="122">
        <f t="shared" si="27"/>
        <v>19.581899297314987</v>
      </c>
      <c r="R66" s="122">
        <f t="shared" si="27"/>
        <v>71.330549393921686</v>
      </c>
      <c r="S66" s="122">
        <f t="shared" si="27"/>
        <v>59.640296538843657</v>
      </c>
      <c r="T66" s="122">
        <f t="shared" si="27"/>
        <v>34.794436266388146</v>
      </c>
      <c r="U66" s="122">
        <f t="shared" si="27"/>
        <v>40.807619371227567</v>
      </c>
      <c r="V66" s="122">
        <f t="shared" si="27"/>
        <v>31.43513774717162</v>
      </c>
      <c r="W66" s="122">
        <f t="shared" si="27"/>
        <v>25.665306084756388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31.807227787777823</v>
      </c>
      <c r="D67" s="98">
        <f>IF(RES_hhdet_in_fec!D67=0,0,RES_hhdet_in_fec!D67*1000*11630/RES_hhdet_in_new!D64)</f>
        <v>27.113283038551131</v>
      </c>
      <c r="E67" s="98">
        <f>IF(RES_hhdet_in_fec!E67=0,0,RES_hhdet_in_fec!E67*1000*11630/RES_hhdet_in_new!E64)</f>
        <v>29.775066706038778</v>
      </c>
      <c r="F67" s="98">
        <f>IF(RES_hhdet_in_fec!F67=0,0,RES_hhdet_in_fec!F67*1000*11630/RES_hhdet_in_new!F64)</f>
        <v>18.683461632056787</v>
      </c>
      <c r="G67" s="98">
        <f>IF(RES_hhdet_in_fec!G67=0,0,RES_hhdet_in_fec!G67*1000*11630/RES_hhdet_in_new!G64)</f>
        <v>18.889384624262011</v>
      </c>
      <c r="H67" s="98">
        <f>IF(RES_hhdet_in_fec!H67=0,0,RES_hhdet_in_fec!H67*1000*11630/RES_hhdet_in_new!H64)</f>
        <v>19.959513362882461</v>
      </c>
      <c r="I67" s="98">
        <f>IF(RES_hhdet_in_fec!I67=0,0,RES_hhdet_in_fec!I67*1000*11630/RES_hhdet_in_new!I64)</f>
        <v>27.201254833305491</v>
      </c>
      <c r="J67" s="98">
        <f>IF(RES_hhdet_in_fec!J67=0,0,RES_hhdet_in_fec!J67*1000*11630/RES_hhdet_in_new!J64)</f>
        <v>34.711535778936842</v>
      </c>
      <c r="K67" s="98">
        <f>IF(RES_hhdet_in_fec!K67=0,0,RES_hhdet_in_fec!K67*1000*11630/RES_hhdet_in_new!K64)</f>
        <v>45.554247595238714</v>
      </c>
      <c r="L67" s="98">
        <f>IF(RES_hhdet_in_fec!L67=0,0,RES_hhdet_in_fec!L67*1000*11630/RES_hhdet_in_new!L64)</f>
        <v>46.359118847626867</v>
      </c>
      <c r="M67" s="98">
        <f>IF(RES_hhdet_in_fec!M67=0,0,RES_hhdet_in_fec!M67*1000*11630/RES_hhdet_in_new!M64)</f>
        <v>30.204555450997578</v>
      </c>
      <c r="N67" s="98">
        <f>IF(RES_hhdet_in_fec!N67=0,0,RES_hhdet_in_fec!N67*1000*11630/RES_hhdet_in_new!N64)</f>
        <v>85.783762172280007</v>
      </c>
      <c r="O67" s="98">
        <f>IF(RES_hhdet_in_fec!O67=0,0,RES_hhdet_in_fec!O67*1000*11630/RES_hhdet_in_new!O64)</f>
        <v>26.43795147969195</v>
      </c>
      <c r="P67" s="98">
        <f>IF(RES_hhdet_in_fec!P67=0,0,RES_hhdet_in_fec!P67*1000*11630/RES_hhdet_in_new!P64)</f>
        <v>38.370731903512521</v>
      </c>
      <c r="Q67" s="98">
        <f>IF(RES_hhdet_in_fec!Q67=0,0,RES_hhdet_in_fec!Q67*1000*11630/RES_hhdet_in_new!Q64)</f>
        <v>19.581899297314987</v>
      </c>
      <c r="R67" s="98">
        <f>IF(RES_hhdet_in_fec!R67=0,0,RES_hhdet_in_fec!R67*1000*11630/RES_hhdet_in_new!R64)</f>
        <v>71.330549393921686</v>
      </c>
      <c r="S67" s="98">
        <f>IF(RES_hhdet_in_fec!S67=0,0,RES_hhdet_in_fec!S67*1000*11630/RES_hhdet_in_new!S64)</f>
        <v>59.640296538843657</v>
      </c>
      <c r="T67" s="98">
        <f>IF(RES_hhdet_in_fec!T67=0,0,RES_hhdet_in_fec!T67*1000*11630/RES_hhdet_in_new!T64)</f>
        <v>34.794436266388146</v>
      </c>
      <c r="U67" s="98">
        <f>IF(RES_hhdet_in_fec!U67=0,0,RES_hhdet_in_fec!U67*1000*11630/RES_hhdet_in_new!U64)</f>
        <v>40.807619371227567</v>
      </c>
      <c r="V67" s="98">
        <f>IF(RES_hhdet_in_fec!V67=0,0,RES_hhdet_in_fec!V67*1000*11630/RES_hhdet_in_new!V64)</f>
        <v>31.43513774717162</v>
      </c>
      <c r="W67" s="98">
        <f>IF(RES_hhdet_in_fec!W67=0,0,RES_hhdet_in_fec!W67*1000*11630/RES_hhdet_in_new!W64)</f>
        <v>25.665306084756388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1395.7864621687092</v>
      </c>
      <c r="D68" s="122">
        <v>1124.276219899943</v>
      </c>
      <c r="E68" s="122">
        <v>1101.3079401227071</v>
      </c>
      <c r="F68" s="122">
        <v>1080.4055512082361</v>
      </c>
      <c r="G68" s="122">
        <v>1287.7199401400874</v>
      </c>
      <c r="H68" s="122">
        <v>1342.3776792960982</v>
      </c>
      <c r="I68" s="122">
        <v>1343.5165378726497</v>
      </c>
      <c r="J68" s="122">
        <v>1429.7852394363808</v>
      </c>
      <c r="K68" s="122">
        <v>1546.8543055377672</v>
      </c>
      <c r="L68" s="122">
        <v>1363.3953570082961</v>
      </c>
      <c r="M68" s="122">
        <v>1534.392675614288</v>
      </c>
      <c r="N68" s="122">
        <v>1401.843259445779</v>
      </c>
      <c r="O68" s="122">
        <v>1295.8493462718384</v>
      </c>
      <c r="P68" s="122">
        <v>1186.7263996595916</v>
      </c>
      <c r="Q68" s="122">
        <v>1248.1485474230572</v>
      </c>
      <c r="R68" s="122">
        <v>1207.7945674137466</v>
      </c>
      <c r="S68" s="122">
        <v>1181.8957147294245</v>
      </c>
      <c r="T68" s="122">
        <v>1197.067416786731</v>
      </c>
      <c r="U68" s="122">
        <v>1170.3892619126373</v>
      </c>
      <c r="V68" s="122">
        <v>1216.3283558794662</v>
      </c>
      <c r="W68" s="122">
        <v>1288.2931735634027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1538.3845870346383</v>
      </c>
      <c r="D69" s="98">
        <v>917.70635059239419</v>
      </c>
      <c r="E69" s="98">
        <v>937.98616554775401</v>
      </c>
      <c r="F69" s="98">
        <v>937.68162296712808</v>
      </c>
      <c r="G69" s="98">
        <v>1299.979494424555</v>
      </c>
      <c r="H69" s="98">
        <v>1384.5767634148372</v>
      </c>
      <c r="I69" s="98">
        <v>1422.7172880457206</v>
      </c>
      <c r="J69" s="98">
        <v>1449.3588150694602</v>
      </c>
      <c r="K69" s="98">
        <v>1718.3251052740275</v>
      </c>
      <c r="L69" s="98">
        <v>1501.6696085880956</v>
      </c>
      <c r="M69" s="98">
        <v>1562.5775316158233</v>
      </c>
      <c r="N69" s="98">
        <v>0</v>
      </c>
      <c r="O69" s="98">
        <v>1149.061179586256</v>
      </c>
      <c r="P69" s="98">
        <v>987.24916063478759</v>
      </c>
      <c r="Q69" s="98">
        <v>1258.8286248622028</v>
      </c>
      <c r="R69" s="98">
        <v>1202.1095345650347</v>
      </c>
      <c r="S69" s="98">
        <v>1103.2309091572051</v>
      </c>
      <c r="T69" s="98">
        <v>1169.2402316705002</v>
      </c>
      <c r="U69" s="98">
        <v>1126.8060721303041</v>
      </c>
      <c r="V69" s="98">
        <v>1162.5615161501639</v>
      </c>
      <c r="W69" s="98">
        <v>1236.9568672724727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1089.436025033144</v>
      </c>
      <c r="M70" s="98">
        <v>0</v>
      </c>
      <c r="N70" s="98">
        <v>0</v>
      </c>
      <c r="O70" s="98">
        <v>0</v>
      </c>
      <c r="P70" s="98">
        <v>772.77934386980735</v>
      </c>
      <c r="Q70" s="98">
        <v>1002.5972134320491</v>
      </c>
      <c r="R70" s="98">
        <v>978.76608451425818</v>
      </c>
      <c r="S70" s="98">
        <v>915.35985356955439</v>
      </c>
      <c r="T70" s="98">
        <v>974.40568362586691</v>
      </c>
      <c r="U70" s="98">
        <v>948.10386579508599</v>
      </c>
      <c r="V70" s="98">
        <v>985.8585186484612</v>
      </c>
      <c r="W70" s="98">
        <v>1055.1800650849939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519.85018540290673</v>
      </c>
      <c r="M71" s="101">
        <v>0</v>
      </c>
      <c r="N71" s="101">
        <v>0</v>
      </c>
      <c r="O71" s="101">
        <v>0</v>
      </c>
      <c r="P71" s="101">
        <v>331.8176375590391</v>
      </c>
      <c r="Q71" s="101">
        <v>390.49023169492926</v>
      </c>
      <c r="R71" s="101">
        <v>397.85577215305256</v>
      </c>
      <c r="S71" s="101">
        <v>386.80552158150272</v>
      </c>
      <c r="T71" s="101">
        <v>381.39635790491246</v>
      </c>
      <c r="U71" s="101">
        <v>362.24219044371426</v>
      </c>
      <c r="V71" s="101">
        <v>377.67169314988058</v>
      </c>
      <c r="W71" s="101">
        <v>405.65043751902527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569.58583963023739</v>
      </c>
      <c r="M72" s="104">
        <v>0</v>
      </c>
      <c r="N72" s="104">
        <v>0</v>
      </c>
      <c r="O72" s="104">
        <v>0</v>
      </c>
      <c r="P72" s="104">
        <v>440.96170631076836</v>
      </c>
      <c r="Q72" s="104">
        <v>612.10698173711978</v>
      </c>
      <c r="R72" s="104">
        <v>580.91031236120557</v>
      </c>
      <c r="S72" s="104">
        <v>528.55433198805167</v>
      </c>
      <c r="T72" s="104">
        <v>593.00932572095428</v>
      </c>
      <c r="U72" s="104">
        <v>585.86167535137179</v>
      </c>
      <c r="V72" s="104">
        <v>608.18682549858056</v>
      </c>
      <c r="W72" s="104">
        <v>649.52962756596844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1150.1053554719879</v>
      </c>
      <c r="D73" s="101">
        <v>1294.0316570536711</v>
      </c>
      <c r="E73" s="101">
        <v>1251.5888125452871</v>
      </c>
      <c r="F73" s="101">
        <v>1212.7627076345341</v>
      </c>
      <c r="G73" s="101">
        <v>1276.3303845153573</v>
      </c>
      <c r="H73" s="101">
        <v>1304.3057912144859</v>
      </c>
      <c r="I73" s="101">
        <v>1275.5840862199721</v>
      </c>
      <c r="J73" s="101">
        <v>1416.0011475665035</v>
      </c>
      <c r="K73" s="101">
        <v>1458.8482877735864</v>
      </c>
      <c r="L73" s="101">
        <v>1509.5534211974862</v>
      </c>
      <c r="M73" s="101">
        <v>1562.5161525164553</v>
      </c>
      <c r="N73" s="101">
        <v>1419.3223491550095</v>
      </c>
      <c r="O73" s="101">
        <v>1341.8179849685171</v>
      </c>
      <c r="P73" s="101">
        <v>1308.4251324432041</v>
      </c>
      <c r="Q73" s="101">
        <v>1245.730901145896</v>
      </c>
      <c r="R73" s="101">
        <v>1243.2439320529957</v>
      </c>
      <c r="S73" s="101">
        <v>1280.6755191663262</v>
      </c>
      <c r="T73" s="101">
        <v>1265.5386275156948</v>
      </c>
      <c r="U73" s="101">
        <v>1229.4302962074723</v>
      </c>
      <c r="V73" s="101">
        <v>1270.5617435606182</v>
      </c>
      <c r="W73" s="101">
        <v>1328.6383138629781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1108.8053208613419</v>
      </c>
      <c r="M74" s="104">
        <v>1145.6597431024586</v>
      </c>
      <c r="N74" s="104">
        <v>1034.78237555194</v>
      </c>
      <c r="O74" s="104">
        <v>995.80581136741228</v>
      </c>
      <c r="P74" s="104">
        <v>989.02309543661647</v>
      </c>
      <c r="Q74" s="104">
        <v>941.21299381986864</v>
      </c>
      <c r="R74" s="104">
        <v>958.39815129314297</v>
      </c>
      <c r="S74" s="104">
        <v>1006.5002458042901</v>
      </c>
      <c r="T74" s="104">
        <v>996.63747660522495</v>
      </c>
      <c r="U74" s="104">
        <v>974.3746870336272</v>
      </c>
      <c r="V74" s="104">
        <v>1015.0149456383484</v>
      </c>
      <c r="W74" s="104">
        <v>1068.6003158736364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523.56965672160595</v>
      </c>
      <c r="M75" s="98">
        <v>525.19229284350354</v>
      </c>
      <c r="N75" s="98">
        <v>445.31180222906551</v>
      </c>
      <c r="O75" s="98">
        <v>438.04587013677695</v>
      </c>
      <c r="P75" s="98">
        <v>438.647972418606</v>
      </c>
      <c r="Q75" s="98">
        <v>383.58545032036704</v>
      </c>
      <c r="R75" s="98">
        <v>409.77897625999981</v>
      </c>
      <c r="S75" s="98">
        <v>448.43031527716653</v>
      </c>
      <c r="T75" s="98">
        <v>413.51055868166497</v>
      </c>
      <c r="U75" s="98">
        <v>395.48593427879922</v>
      </c>
      <c r="V75" s="98">
        <v>412.69432225062127</v>
      </c>
      <c r="W75" s="98">
        <v>435.06946772426369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585.23566413973572</v>
      </c>
      <c r="M76" s="98">
        <v>620.46745025895495</v>
      </c>
      <c r="N76" s="98">
        <v>589.47057332287466</v>
      </c>
      <c r="O76" s="98">
        <v>557.75994123063538</v>
      </c>
      <c r="P76" s="98">
        <v>550.37512301801053</v>
      </c>
      <c r="Q76" s="98">
        <v>557.62754349950148</v>
      </c>
      <c r="R76" s="98">
        <v>548.61917503314316</v>
      </c>
      <c r="S76" s="98">
        <v>558.0699305271238</v>
      </c>
      <c r="T76" s="98">
        <v>583.12691792355997</v>
      </c>
      <c r="U76" s="98">
        <v>578.88875275482792</v>
      </c>
      <c r="V76" s="98">
        <v>602.3206233877271</v>
      </c>
      <c r="W76" s="98">
        <v>633.5308481493729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730.14455327296128</v>
      </c>
      <c r="D77" s="122">
        <v>578.60172441934196</v>
      </c>
      <c r="E77" s="122">
        <v>599.2279156998602</v>
      </c>
      <c r="F77" s="122">
        <v>631.40458210902273</v>
      </c>
      <c r="G77" s="122">
        <v>729.39334281327945</v>
      </c>
      <c r="H77" s="122">
        <v>773.07095080730869</v>
      </c>
      <c r="I77" s="122">
        <v>812.406548821255</v>
      </c>
      <c r="J77" s="122">
        <v>794.48528089779415</v>
      </c>
      <c r="K77" s="122">
        <v>840.13114331850215</v>
      </c>
      <c r="L77" s="122">
        <v>760.92723813253508</v>
      </c>
      <c r="M77" s="122">
        <v>800.58000755018861</v>
      </c>
      <c r="N77" s="122">
        <v>746.53315097916936</v>
      </c>
      <c r="O77" s="122">
        <v>686.37377173588175</v>
      </c>
      <c r="P77" s="122">
        <v>687.77942508958984</v>
      </c>
      <c r="Q77" s="122">
        <v>730.7601720818011</v>
      </c>
      <c r="R77" s="122">
        <v>758.3286228093707</v>
      </c>
      <c r="S77" s="122">
        <v>750.95308673379714</v>
      </c>
      <c r="T77" s="122">
        <v>753.02044666872564</v>
      </c>
      <c r="U77" s="122">
        <v>716.85795477788508</v>
      </c>
      <c r="V77" s="122">
        <v>729.88637227941661</v>
      </c>
      <c r="W77" s="122">
        <v>752.60104497504631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847.83547839179857</v>
      </c>
      <c r="D78" s="98">
        <v>544.2054726544776</v>
      </c>
      <c r="E78" s="98">
        <v>576.90593815686793</v>
      </c>
      <c r="F78" s="98">
        <v>609.27793338787853</v>
      </c>
      <c r="G78" s="98">
        <v>798.44588906217325</v>
      </c>
      <c r="H78" s="98">
        <v>879.79353870601688</v>
      </c>
      <c r="I78" s="98">
        <v>943.87512046323036</v>
      </c>
      <c r="J78" s="98">
        <v>905.31675783596768</v>
      </c>
      <c r="K78" s="98">
        <v>1036.7854871055215</v>
      </c>
      <c r="L78" s="98">
        <v>890.34103170366586</v>
      </c>
      <c r="M78" s="98">
        <v>979.84480864019952</v>
      </c>
      <c r="N78" s="98">
        <v>954.24854900346872</v>
      </c>
      <c r="O78" s="98">
        <v>838.98349594592639</v>
      </c>
      <c r="P78" s="98">
        <v>853.06346659894518</v>
      </c>
      <c r="Q78" s="98">
        <v>906.94444420285686</v>
      </c>
      <c r="R78" s="98">
        <v>953.93262938836324</v>
      </c>
      <c r="S78" s="98">
        <v>912.39167360076772</v>
      </c>
      <c r="T78" s="98">
        <v>966.86042228005113</v>
      </c>
      <c r="U78" s="98">
        <v>936.95754254348776</v>
      </c>
      <c r="V78" s="98">
        <v>974.8806040331217</v>
      </c>
      <c r="W78" s="98">
        <v>1034.1524546759033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624.32162060308201</v>
      </c>
      <c r="D79" s="33">
        <v>613.56339402143726</v>
      </c>
      <c r="E79" s="33">
        <v>622.05653358761992</v>
      </c>
      <c r="F79" s="33">
        <v>654.16061106045731</v>
      </c>
      <c r="G79" s="33">
        <v>658.83761188413757</v>
      </c>
      <c r="H79" s="33">
        <v>667.14066125974171</v>
      </c>
      <c r="I79" s="33">
        <v>687.84828317885786</v>
      </c>
      <c r="J79" s="33">
        <v>704.57759400041493</v>
      </c>
      <c r="K79" s="33">
        <v>707.63776220138891</v>
      </c>
      <c r="L79" s="33">
        <v>703.24733466304929</v>
      </c>
      <c r="M79" s="33">
        <v>739.08463889147947</v>
      </c>
      <c r="N79" s="33">
        <v>685.44038685437533</v>
      </c>
      <c r="O79" s="33">
        <v>655.96241365054698</v>
      </c>
      <c r="P79" s="33">
        <v>645.14705570347076</v>
      </c>
      <c r="Q79" s="33">
        <v>686.04256698274185</v>
      </c>
      <c r="R79" s="33">
        <v>684.1407853040588</v>
      </c>
      <c r="S79" s="33">
        <v>695.99960931206726</v>
      </c>
      <c r="T79" s="33">
        <v>670.63244683402093</v>
      </c>
      <c r="U79" s="33">
        <v>653.15701718565299</v>
      </c>
      <c r="V79" s="33">
        <v>675.68697675356407</v>
      </c>
      <c r="W79" s="33">
        <v>712.21194119422546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6840.2765483918856</v>
      </c>
      <c r="D81" s="117">
        <f t="shared" si="28"/>
        <v>7538.3604545894405</v>
      </c>
      <c r="E81" s="117">
        <f t="shared" si="28"/>
        <v>7293.8296910190084</v>
      </c>
      <c r="F81" s="117">
        <f t="shared" si="28"/>
        <v>7188.2535871600821</v>
      </c>
      <c r="G81" s="117">
        <f t="shared" si="28"/>
        <v>6993.1579319579023</v>
      </c>
      <c r="H81" s="117">
        <f t="shared" si="28"/>
        <v>7123.0192452705087</v>
      </c>
      <c r="I81" s="117">
        <f t="shared" si="28"/>
        <v>6596.0590025039382</v>
      </c>
      <c r="J81" s="117">
        <f t="shared" si="28"/>
        <v>6743.9869358666392</v>
      </c>
      <c r="K81" s="117">
        <f t="shared" si="28"/>
        <v>6774.9242473523445</v>
      </c>
      <c r="L81" s="117">
        <f t="shared" si="28"/>
        <v>6863.9235514002339</v>
      </c>
      <c r="M81" s="117">
        <f t="shared" si="28"/>
        <v>7299.473859226815</v>
      </c>
      <c r="N81" s="117">
        <f t="shared" si="28"/>
        <v>7144.5589023422381</v>
      </c>
      <c r="O81" s="117">
        <f t="shared" si="28"/>
        <v>6637.7518558441461</v>
      </c>
      <c r="P81" s="117">
        <f t="shared" si="28"/>
        <v>6179.7509806778489</v>
      </c>
      <c r="Q81" s="117">
        <f t="shared" si="28"/>
        <v>5666.4498892241218</v>
      </c>
      <c r="R81" s="117">
        <f t="shared" ref="R81:V81" si="29">R82+R85+R87+R100</f>
        <v>5781.5643173724793</v>
      </c>
      <c r="S81" s="117">
        <f t="shared" si="29"/>
        <v>5638.1446241990079</v>
      </c>
      <c r="T81" s="117">
        <f t="shared" si="29"/>
        <v>5196.4084027951103</v>
      </c>
      <c r="U81" s="117">
        <f t="shared" si="29"/>
        <v>4894.8112862901471</v>
      </c>
      <c r="V81" s="117">
        <f t="shared" si="29"/>
        <v>5249.5900239881503</v>
      </c>
      <c r="W81" s="117">
        <f t="shared" ref="W81" si="30">W82+W85+W87+W100</f>
        <v>4726.125099935568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5003.6389962129133</v>
      </c>
      <c r="D82" s="122">
        <f t="shared" si="31"/>
        <v>5557.1066300555549</v>
      </c>
      <c r="E82" s="122">
        <f t="shared" si="31"/>
        <v>5336.017584235763</v>
      </c>
      <c r="F82" s="122">
        <f t="shared" si="31"/>
        <v>5251.7634496156898</v>
      </c>
      <c r="G82" s="122">
        <f t="shared" si="31"/>
        <v>5005.6057065856539</v>
      </c>
      <c r="H82" s="122">
        <f t="shared" si="31"/>
        <v>5099.0726161752946</v>
      </c>
      <c r="I82" s="122">
        <f t="shared" si="31"/>
        <v>4580.49386665375</v>
      </c>
      <c r="J82" s="122">
        <f t="shared" si="31"/>
        <v>4558.4065066085432</v>
      </c>
      <c r="K82" s="122">
        <f t="shared" si="31"/>
        <v>4515.6632347083769</v>
      </c>
      <c r="L82" s="122">
        <f t="shared" si="31"/>
        <v>4730.1057044998715</v>
      </c>
      <c r="M82" s="122">
        <f t="shared" si="31"/>
        <v>4948.0092992067684</v>
      </c>
      <c r="N82" s="122">
        <f t="shared" si="31"/>
        <v>4929.6592362301235</v>
      </c>
      <c r="O82" s="122">
        <f t="shared" si="31"/>
        <v>4596.5014310551624</v>
      </c>
      <c r="P82" s="122">
        <f t="shared" si="31"/>
        <v>4184.5379654640419</v>
      </c>
      <c r="Q82" s="122">
        <f t="shared" si="31"/>
        <v>3651.0244839495135</v>
      </c>
      <c r="R82" s="122">
        <f t="shared" ref="R82:V82" si="32">SUM(R83:R84)</f>
        <v>3744.2896182698878</v>
      </c>
      <c r="S82" s="122">
        <f t="shared" si="32"/>
        <v>3598.4898213658439</v>
      </c>
      <c r="T82" s="122">
        <f t="shared" si="32"/>
        <v>3236.7238221053831</v>
      </c>
      <c r="U82" s="122">
        <f t="shared" si="32"/>
        <v>2962.4652528702472</v>
      </c>
      <c r="V82" s="122">
        <f t="shared" si="32"/>
        <v>3239.7817855762009</v>
      </c>
      <c r="W82" s="122">
        <f t="shared" ref="W82" si="33">SUM(W83:W84)</f>
        <v>2629.4179112669667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4981.1137666316317</v>
      </c>
      <c r="D83" s="98">
        <v>5531.7533253369102</v>
      </c>
      <c r="E83" s="98">
        <v>5311.538703013819</v>
      </c>
      <c r="F83" s="98">
        <v>5227.5307297683939</v>
      </c>
      <c r="G83" s="98">
        <v>4982.4998775000231</v>
      </c>
      <c r="H83" s="98">
        <v>5075.3243908528202</v>
      </c>
      <c r="I83" s="98">
        <v>4559.1952713912997</v>
      </c>
      <c r="J83" s="98">
        <v>4536.9259336918685</v>
      </c>
      <c r="K83" s="98">
        <v>4494.2632088870478</v>
      </c>
      <c r="L83" s="98">
        <v>4707.3491701592729</v>
      </c>
      <c r="M83" s="98">
        <v>4923.9293662100736</v>
      </c>
      <c r="N83" s="98">
        <v>4906.0459062943883</v>
      </c>
      <c r="O83" s="98">
        <v>4574.1994497736923</v>
      </c>
      <c r="P83" s="98">
        <v>4164.3227292854563</v>
      </c>
      <c r="Q83" s="98">
        <v>3633.2407074218527</v>
      </c>
      <c r="R83" s="98">
        <v>3725.8883525380588</v>
      </c>
      <c r="S83" s="98">
        <v>3580.4677412192314</v>
      </c>
      <c r="T83" s="98">
        <v>3220.3218467519046</v>
      </c>
      <c r="U83" s="98">
        <v>2947.282938904134</v>
      </c>
      <c r="V83" s="98">
        <v>3222.8922156323033</v>
      </c>
      <c r="W83" s="98">
        <v>2615.5246227045009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22.525229581281277</v>
      </c>
      <c r="D84" s="98">
        <v>25.353304718644459</v>
      </c>
      <c r="E84" s="98">
        <v>24.478881221944182</v>
      </c>
      <c r="F84" s="98">
        <v>24.232719847295556</v>
      </c>
      <c r="G84" s="98">
        <v>23.105829085631033</v>
      </c>
      <c r="H84" s="98">
        <v>23.748225322474131</v>
      </c>
      <c r="I84" s="98">
        <v>21.298595262450284</v>
      </c>
      <c r="J84" s="98">
        <v>21.480572916674468</v>
      </c>
      <c r="K84" s="98">
        <v>21.400025821329336</v>
      </c>
      <c r="L84" s="98">
        <v>22.756534340598201</v>
      </c>
      <c r="M84" s="98">
        <v>24.079932996694865</v>
      </c>
      <c r="N84" s="98">
        <v>23.613329935735138</v>
      </c>
      <c r="O84" s="98">
        <v>22.301981281469889</v>
      </c>
      <c r="P84" s="98">
        <v>20.215236178585982</v>
      </c>
      <c r="Q84" s="98">
        <v>17.783776527660979</v>
      </c>
      <c r="R84" s="98">
        <v>18.40126573182879</v>
      </c>
      <c r="S84" s="98">
        <v>18.022080146612673</v>
      </c>
      <c r="T84" s="98">
        <v>16.401975353478537</v>
      </c>
      <c r="U84" s="98">
        <v>15.18231396611327</v>
      </c>
      <c r="V84" s="98">
        <v>16.88956994389747</v>
      </c>
      <c r="W84" s="98">
        <v>13.893288562466049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31.936469550155845</v>
      </c>
      <c r="D85" s="122">
        <f t="shared" si="34"/>
        <v>27.094612098985355</v>
      </c>
      <c r="E85" s="122">
        <f t="shared" si="34"/>
        <v>29.784374574587435</v>
      </c>
      <c r="F85" s="122">
        <f t="shared" si="34"/>
        <v>18.680458279764871</v>
      </c>
      <c r="G85" s="122">
        <f t="shared" si="34"/>
        <v>18.891375635057219</v>
      </c>
      <c r="H85" s="122">
        <f t="shared" si="34"/>
        <v>19.96396067969085</v>
      </c>
      <c r="I85" s="122">
        <f t="shared" si="34"/>
        <v>27.197769397752925</v>
      </c>
      <c r="J85" s="122">
        <f t="shared" si="34"/>
        <v>34.704419469710224</v>
      </c>
      <c r="K85" s="122">
        <f t="shared" si="34"/>
        <v>45.543921378527855</v>
      </c>
      <c r="L85" s="122">
        <f t="shared" si="34"/>
        <v>46.238763087936448</v>
      </c>
      <c r="M85" s="122">
        <f t="shared" si="34"/>
        <v>30.259748500215654</v>
      </c>
      <c r="N85" s="122">
        <f t="shared" si="34"/>
        <v>86.413669597613151</v>
      </c>
      <c r="O85" s="122">
        <f t="shared" si="34"/>
        <v>26.420194713890805</v>
      </c>
      <c r="P85" s="122">
        <f t="shared" si="34"/>
        <v>38.372429907406975</v>
      </c>
      <c r="Q85" s="122">
        <f t="shared" si="34"/>
        <v>19.58106437497883</v>
      </c>
      <c r="R85" s="122">
        <f t="shared" si="34"/>
        <v>71.326735840048912</v>
      </c>
      <c r="S85" s="122">
        <f t="shared" si="34"/>
        <v>59.640551796864557</v>
      </c>
      <c r="T85" s="122">
        <f t="shared" si="34"/>
        <v>34.796664823539039</v>
      </c>
      <c r="U85" s="122">
        <f t="shared" si="34"/>
        <v>40.801745634520401</v>
      </c>
      <c r="V85" s="122">
        <f t="shared" si="34"/>
        <v>31.432512001501564</v>
      </c>
      <c r="W85" s="122">
        <f t="shared" si="34"/>
        <v>25.668605620665325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31.936469550155845</v>
      </c>
      <c r="D86" s="98">
        <f>IF(RES_hhdet_in_fec!D86=0,0,RES_hhdet_in_fec!D86*1000*11630/RES_hhdet_in_new!D83)</f>
        <v>27.094612098985355</v>
      </c>
      <c r="E86" s="98">
        <f>IF(RES_hhdet_in_fec!E86=0,0,RES_hhdet_in_fec!E86*1000*11630/RES_hhdet_in_new!E83)</f>
        <v>29.784374574587435</v>
      </c>
      <c r="F86" s="98">
        <f>IF(RES_hhdet_in_fec!F86=0,0,RES_hhdet_in_fec!F86*1000*11630/RES_hhdet_in_new!F83)</f>
        <v>18.680458279764871</v>
      </c>
      <c r="G86" s="98">
        <f>IF(RES_hhdet_in_fec!G86=0,0,RES_hhdet_in_fec!G86*1000*11630/RES_hhdet_in_new!G83)</f>
        <v>18.891375635057219</v>
      </c>
      <c r="H86" s="98">
        <f>IF(RES_hhdet_in_fec!H86=0,0,RES_hhdet_in_fec!H86*1000*11630/RES_hhdet_in_new!H83)</f>
        <v>19.96396067969085</v>
      </c>
      <c r="I86" s="98">
        <f>IF(RES_hhdet_in_fec!I86=0,0,RES_hhdet_in_fec!I86*1000*11630/RES_hhdet_in_new!I83)</f>
        <v>27.197769397752925</v>
      </c>
      <c r="J86" s="98">
        <f>IF(RES_hhdet_in_fec!J86=0,0,RES_hhdet_in_fec!J86*1000*11630/RES_hhdet_in_new!J83)</f>
        <v>34.704419469710224</v>
      </c>
      <c r="K86" s="98">
        <f>IF(RES_hhdet_in_fec!K86=0,0,RES_hhdet_in_fec!K86*1000*11630/RES_hhdet_in_new!K83)</f>
        <v>45.543921378527855</v>
      </c>
      <c r="L86" s="98">
        <f>IF(RES_hhdet_in_fec!L86=0,0,RES_hhdet_in_fec!L86*1000*11630/RES_hhdet_in_new!L83)</f>
        <v>46.238763087936448</v>
      </c>
      <c r="M86" s="98">
        <f>IF(RES_hhdet_in_fec!M86=0,0,RES_hhdet_in_fec!M86*1000*11630/RES_hhdet_in_new!M83)</f>
        <v>30.259748500215654</v>
      </c>
      <c r="N86" s="98">
        <f>IF(RES_hhdet_in_fec!N86=0,0,RES_hhdet_in_fec!N86*1000*11630/RES_hhdet_in_new!N83)</f>
        <v>86.413669597613151</v>
      </c>
      <c r="O86" s="98">
        <f>IF(RES_hhdet_in_fec!O86=0,0,RES_hhdet_in_fec!O86*1000*11630/RES_hhdet_in_new!O83)</f>
        <v>26.420194713890805</v>
      </c>
      <c r="P86" s="98">
        <f>IF(RES_hhdet_in_fec!P86=0,0,RES_hhdet_in_fec!P86*1000*11630/RES_hhdet_in_new!P83)</f>
        <v>38.372429907406975</v>
      </c>
      <c r="Q86" s="98">
        <f>IF(RES_hhdet_in_fec!Q86=0,0,RES_hhdet_in_fec!Q86*1000*11630/RES_hhdet_in_new!Q83)</f>
        <v>19.58106437497883</v>
      </c>
      <c r="R86" s="98">
        <f>IF(RES_hhdet_in_fec!R86=0,0,RES_hhdet_in_fec!R86*1000*11630/RES_hhdet_in_new!R83)</f>
        <v>71.326735840048912</v>
      </c>
      <c r="S86" s="98">
        <f>IF(RES_hhdet_in_fec!S86=0,0,RES_hhdet_in_fec!S86*1000*11630/RES_hhdet_in_new!S83)</f>
        <v>59.640551796864557</v>
      </c>
      <c r="T86" s="98">
        <f>IF(RES_hhdet_in_fec!T86=0,0,RES_hhdet_in_fec!T86*1000*11630/RES_hhdet_in_new!T83)</f>
        <v>34.796664823539039</v>
      </c>
      <c r="U86" s="98">
        <f>IF(RES_hhdet_in_fec!U86=0,0,RES_hhdet_in_fec!U86*1000*11630/RES_hhdet_in_new!U83)</f>
        <v>40.801745634520401</v>
      </c>
      <c r="V86" s="98">
        <f>IF(RES_hhdet_in_fec!V86=0,0,RES_hhdet_in_fec!V86*1000*11630/RES_hhdet_in_new!V83)</f>
        <v>31.432512001501564</v>
      </c>
      <c r="W86" s="98">
        <f>IF(RES_hhdet_in_fec!W86=0,0,RES_hhdet_in_fec!W86*1000*11630/RES_hhdet_in_new!W83)</f>
        <v>25.668605620665325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1154.2051727259388</v>
      </c>
      <c r="D87" s="122">
        <v>1294.3975070265274</v>
      </c>
      <c r="E87" s="122">
        <v>1251.1414797023476</v>
      </c>
      <c r="F87" s="122">
        <v>1216.2311958363343</v>
      </c>
      <c r="G87" s="122">
        <v>1277.7663593356604</v>
      </c>
      <c r="H87" s="122">
        <v>1304.1140376804506</v>
      </c>
      <c r="I87" s="122">
        <v>1275.854059116087</v>
      </c>
      <c r="J87" s="122">
        <v>1410.4372172017152</v>
      </c>
      <c r="K87" s="122">
        <v>1456.6209775233776</v>
      </c>
      <c r="L87" s="122">
        <v>1355.061599886415</v>
      </c>
      <c r="M87" s="122">
        <v>1527.7541732562058</v>
      </c>
      <c r="N87" s="122">
        <v>1405.5047294286462</v>
      </c>
      <c r="O87" s="122">
        <v>1316.4806915247202</v>
      </c>
      <c r="P87" s="122">
        <v>1283.3679566475359</v>
      </c>
      <c r="Q87" s="122">
        <v>1229.8428704132104</v>
      </c>
      <c r="R87" s="122">
        <v>1213.5294700811662</v>
      </c>
      <c r="S87" s="122">
        <v>1242.420627519276</v>
      </c>
      <c r="T87" s="122">
        <v>1221.6617175244132</v>
      </c>
      <c r="U87" s="122">
        <v>1202.7352576967671</v>
      </c>
      <c r="V87" s="122">
        <v>1255.3035597353473</v>
      </c>
      <c r="W87" s="122">
        <v>1303.1608008602532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1372.9711347256105</v>
      </c>
      <c r="D88" s="98">
        <v>1307.9910568610471</v>
      </c>
      <c r="E88" s="98">
        <v>1196.8562117057897</v>
      </c>
      <c r="F88" s="98">
        <v>1305.2979614791163</v>
      </c>
      <c r="G88" s="98">
        <v>1298.7662202828585</v>
      </c>
      <c r="H88" s="98">
        <v>1252.0489773102877</v>
      </c>
      <c r="I88" s="98">
        <v>1251.2000310264384</v>
      </c>
      <c r="J88" s="98">
        <v>1334.3942753953022</v>
      </c>
      <c r="K88" s="98">
        <v>1405.9604874029847</v>
      </c>
      <c r="L88" s="98">
        <v>1397.0352578024429</v>
      </c>
      <c r="M88" s="98">
        <v>1421.6586399648406</v>
      </c>
      <c r="N88" s="98">
        <v>1415.5589869901985</v>
      </c>
      <c r="O88" s="98">
        <v>1391.5341081460276</v>
      </c>
      <c r="P88" s="98">
        <v>1366.8302390221293</v>
      </c>
      <c r="Q88" s="98">
        <v>1056.426428099051</v>
      </c>
      <c r="R88" s="98">
        <v>1158.7583183966201</v>
      </c>
      <c r="S88" s="98">
        <v>1198.5109521035877</v>
      </c>
      <c r="T88" s="98">
        <v>1153.986404190772</v>
      </c>
      <c r="U88" s="98">
        <v>1103.2341630539638</v>
      </c>
      <c r="V88" s="98">
        <v>1307.1006263923393</v>
      </c>
      <c r="W88" s="98">
        <v>1154.7238161927062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1070.2808100602199</v>
      </c>
      <c r="M89" s="98">
        <v>1094.5507511518369</v>
      </c>
      <c r="N89" s="98">
        <v>1088.6340181295773</v>
      </c>
      <c r="O89" s="98">
        <v>1083.4017023085983</v>
      </c>
      <c r="P89" s="98">
        <v>1074.7472440527738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1087.6268019570966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484.46721090707285</v>
      </c>
      <c r="M90" s="101">
        <v>477.95417923726944</v>
      </c>
      <c r="N90" s="101">
        <v>445.38682583024968</v>
      </c>
      <c r="O90" s="101">
        <v>455.37907692633803</v>
      </c>
      <c r="P90" s="101">
        <v>459.36515575192874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424.06524374673756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585.81359915314715</v>
      </c>
      <c r="M91" s="104">
        <v>616.59657191456733</v>
      </c>
      <c r="N91" s="104">
        <v>643.24719229932759</v>
      </c>
      <c r="O91" s="104">
        <v>628.02262538226012</v>
      </c>
      <c r="P91" s="104">
        <v>615.38208830084511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663.56155821035918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1405.5015427411918</v>
      </c>
      <c r="D92" s="101">
        <v>1332.9854354808604</v>
      </c>
      <c r="E92" s="101">
        <v>1372.399006311605</v>
      </c>
      <c r="F92" s="101">
        <v>1388.0517669684414</v>
      </c>
      <c r="G92" s="101">
        <v>1418.1461484189194</v>
      </c>
      <c r="H92" s="101">
        <v>1455.1835880539156</v>
      </c>
      <c r="I92" s="101">
        <v>1481.9083858149422</v>
      </c>
      <c r="J92" s="101">
        <v>1540.7900837777854</v>
      </c>
      <c r="K92" s="101">
        <v>1604.0676342505515</v>
      </c>
      <c r="L92" s="101">
        <v>1640.7334764264745</v>
      </c>
      <c r="M92" s="101">
        <v>1677.1910062507106</v>
      </c>
      <c r="N92" s="101">
        <v>1561.7208475644795</v>
      </c>
      <c r="O92" s="101">
        <v>1431.6434654535576</v>
      </c>
      <c r="P92" s="101">
        <v>1380.8280988453494</v>
      </c>
      <c r="Q92" s="101">
        <v>1324.1439693111517</v>
      </c>
      <c r="R92" s="101">
        <v>1197.6341580064568</v>
      </c>
      <c r="S92" s="101">
        <v>1208.8710146043413</v>
      </c>
      <c r="T92" s="101">
        <v>1221.2157575094852</v>
      </c>
      <c r="U92" s="101">
        <v>1173.9272742812782</v>
      </c>
      <c r="V92" s="101">
        <v>1259.9695809871455</v>
      </c>
      <c r="W92" s="101">
        <v>1311.8516273045902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1143.149175796193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1980.6487163292843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562.2956092879939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12.599695809871452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580.85356650819904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1968.0490205194128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1150.1053554719877</v>
      </c>
      <c r="D96" s="101">
        <v>1294.0316570536713</v>
      </c>
      <c r="E96" s="101">
        <v>1251.5888125452868</v>
      </c>
      <c r="F96" s="101">
        <v>1212.7627076345341</v>
      </c>
      <c r="G96" s="101">
        <v>1276.3303845153578</v>
      </c>
      <c r="H96" s="101">
        <v>1304.3057912144857</v>
      </c>
      <c r="I96" s="101">
        <v>1275.5840862199721</v>
      </c>
      <c r="J96" s="101">
        <v>1416.0011475665037</v>
      </c>
      <c r="K96" s="101">
        <v>1458.8482877735864</v>
      </c>
      <c r="L96" s="101">
        <v>1509.5534211974866</v>
      </c>
      <c r="M96" s="101">
        <v>1562.5161525164556</v>
      </c>
      <c r="N96" s="101">
        <v>1419.3223491550093</v>
      </c>
      <c r="O96" s="101">
        <v>1341.8179849685168</v>
      </c>
      <c r="P96" s="101">
        <v>1308.4251324432043</v>
      </c>
      <c r="Q96" s="101">
        <v>1245.7309011458956</v>
      </c>
      <c r="R96" s="101">
        <v>1243.2439320529957</v>
      </c>
      <c r="S96" s="101">
        <v>1280.6755191663262</v>
      </c>
      <c r="T96" s="101">
        <v>1265.5386275156952</v>
      </c>
      <c r="U96" s="101">
        <v>1229.4302962074726</v>
      </c>
      <c r="V96" s="101">
        <v>1270.5617435606184</v>
      </c>
      <c r="W96" s="101">
        <v>1328.6383138629778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1108.8053208613417</v>
      </c>
      <c r="M97" s="104">
        <v>1145.6597431024588</v>
      </c>
      <c r="N97" s="104">
        <v>1034.78237555194</v>
      </c>
      <c r="O97" s="104">
        <v>995.80581136741216</v>
      </c>
      <c r="P97" s="104">
        <v>989.02309543661647</v>
      </c>
      <c r="Q97" s="104">
        <v>941.21299381986876</v>
      </c>
      <c r="R97" s="104">
        <v>958.3981512931432</v>
      </c>
      <c r="S97" s="104">
        <v>1006.5002458042902</v>
      </c>
      <c r="T97" s="104">
        <v>996.63747660522495</v>
      </c>
      <c r="U97" s="104">
        <v>974.37468703362708</v>
      </c>
      <c r="V97" s="104">
        <v>1015.0149456383483</v>
      </c>
      <c r="W97" s="104">
        <v>1068.6003158736366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523.56965672160607</v>
      </c>
      <c r="M98" s="98">
        <v>525.19229284350365</v>
      </c>
      <c r="N98" s="98">
        <v>445.31180222906545</v>
      </c>
      <c r="O98" s="98">
        <v>438.04587013677695</v>
      </c>
      <c r="P98" s="98">
        <v>438.64797241860606</v>
      </c>
      <c r="Q98" s="98">
        <v>383.5854503203671</v>
      </c>
      <c r="R98" s="98">
        <v>409.77897625999992</v>
      </c>
      <c r="S98" s="98">
        <v>448.43031527716647</v>
      </c>
      <c r="T98" s="98">
        <v>413.51055868166503</v>
      </c>
      <c r="U98" s="98">
        <v>395.48593427879928</v>
      </c>
      <c r="V98" s="98">
        <v>412.69432225062121</v>
      </c>
      <c r="W98" s="98">
        <v>435.06946772426375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585.23566413973572</v>
      </c>
      <c r="M99" s="98">
        <v>620.46745025895518</v>
      </c>
      <c r="N99" s="98">
        <v>589.47057332287443</v>
      </c>
      <c r="O99" s="98">
        <v>557.75994123063515</v>
      </c>
      <c r="P99" s="98">
        <v>550.37512301801053</v>
      </c>
      <c r="Q99" s="98">
        <v>557.6275434995016</v>
      </c>
      <c r="R99" s="98">
        <v>548.61917503314328</v>
      </c>
      <c r="S99" s="98">
        <v>558.06993052712369</v>
      </c>
      <c r="T99" s="98">
        <v>583.12691792355986</v>
      </c>
      <c r="U99" s="98">
        <v>578.88875275482781</v>
      </c>
      <c r="V99" s="98">
        <v>602.32062338772698</v>
      </c>
      <c r="W99" s="98">
        <v>633.5308481493729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650.49590990287766</v>
      </c>
      <c r="D100" s="122">
        <v>659.76170540837245</v>
      </c>
      <c r="E100" s="122">
        <v>676.88625250630969</v>
      </c>
      <c r="F100" s="122">
        <v>701.57848342829345</v>
      </c>
      <c r="G100" s="122">
        <v>690.89449040153056</v>
      </c>
      <c r="H100" s="122">
        <v>699.86863073507243</v>
      </c>
      <c r="I100" s="122">
        <v>712.51330733634813</v>
      </c>
      <c r="J100" s="122">
        <v>740.43879258667152</v>
      </c>
      <c r="K100" s="122">
        <v>757.09611374206304</v>
      </c>
      <c r="L100" s="122">
        <v>732.5174839260103</v>
      </c>
      <c r="M100" s="122">
        <v>793.45063826362502</v>
      </c>
      <c r="N100" s="122">
        <v>722.98126708585596</v>
      </c>
      <c r="O100" s="122">
        <v>698.34953855037259</v>
      </c>
      <c r="P100" s="122">
        <v>673.47262865886421</v>
      </c>
      <c r="Q100" s="122">
        <v>766.00147048641918</v>
      </c>
      <c r="R100" s="122">
        <v>752.41849318137622</v>
      </c>
      <c r="S100" s="122">
        <v>737.59362351702418</v>
      </c>
      <c r="T100" s="122">
        <v>703.22619834177522</v>
      </c>
      <c r="U100" s="122">
        <v>688.80903008861276</v>
      </c>
      <c r="V100" s="122">
        <v>723.07216667510022</v>
      </c>
      <c r="W100" s="122">
        <v>767.87778218768301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786.31899637588833</v>
      </c>
      <c r="D101" s="98">
        <v>830.41406842432116</v>
      </c>
      <c r="E101" s="98">
        <v>780.77157520259277</v>
      </c>
      <c r="F101" s="98">
        <v>899.45907759559975</v>
      </c>
      <c r="G101" s="98">
        <v>854.21030372836435</v>
      </c>
      <c r="H101" s="98">
        <v>859.72921224849711</v>
      </c>
      <c r="I101" s="98">
        <v>905.07992031933634</v>
      </c>
      <c r="J101" s="98">
        <v>914.24566945537845</v>
      </c>
      <c r="K101" s="98">
        <v>934.40921074871414</v>
      </c>
      <c r="L101" s="98">
        <v>913.53449042245074</v>
      </c>
      <c r="M101" s="98">
        <v>938.63546779309956</v>
      </c>
      <c r="N101" s="98">
        <v>920.90947670638832</v>
      </c>
      <c r="O101" s="98">
        <v>851.26171814124496</v>
      </c>
      <c r="P101" s="98">
        <v>755.30202969987909</v>
      </c>
      <c r="Q101" s="98">
        <v>1026.0846846486256</v>
      </c>
      <c r="R101" s="98">
        <v>1000.3063581463455</v>
      </c>
      <c r="S101" s="98">
        <v>973.48097507068246</v>
      </c>
      <c r="T101" s="98">
        <v>940.60647435560259</v>
      </c>
      <c r="U101" s="98">
        <v>910.05856039264063</v>
      </c>
      <c r="V101" s="98">
        <v>1103.7636658989836</v>
      </c>
      <c r="W101" s="98">
        <v>981.43769821242211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795.45967012153039</v>
      </c>
      <c r="D102" s="98">
        <v>765.40099428218866</v>
      </c>
      <c r="E102" s="98">
        <v>880.75706333468861</v>
      </c>
      <c r="F102" s="98">
        <v>907.40923449772765</v>
      </c>
      <c r="G102" s="98">
        <v>892.005792542574</v>
      </c>
      <c r="H102" s="98">
        <v>941.82732402840145</v>
      </c>
      <c r="I102" s="98">
        <v>888.94137594045014</v>
      </c>
      <c r="J102" s="98">
        <v>823.70784192866802</v>
      </c>
      <c r="K102" s="98">
        <v>919.94971609135985</v>
      </c>
      <c r="L102" s="98">
        <v>802.18328649877662</v>
      </c>
      <c r="M102" s="98">
        <v>1002.9784691485702</v>
      </c>
      <c r="N102" s="98">
        <v>904.4742384569663</v>
      </c>
      <c r="O102" s="98">
        <v>856.70606877457976</v>
      </c>
      <c r="P102" s="98">
        <v>791.12423923153835</v>
      </c>
      <c r="Q102" s="98">
        <v>1133.6649368449059</v>
      </c>
      <c r="R102" s="98">
        <v>945.31562361148747</v>
      </c>
      <c r="S102" s="98">
        <v>919.41360357363567</v>
      </c>
      <c r="T102" s="98">
        <v>927.75558318136154</v>
      </c>
      <c r="U102" s="98">
        <v>887.50186833227065</v>
      </c>
      <c r="V102" s="98">
        <v>964.1376947014935</v>
      </c>
      <c r="W102" s="98">
        <v>1006.2340461348656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624.3216206030819</v>
      </c>
      <c r="D103" s="33">
        <v>613.56339402143726</v>
      </c>
      <c r="E103" s="33">
        <v>622.05653358762015</v>
      </c>
      <c r="F103" s="33">
        <v>654.16061106045709</v>
      </c>
      <c r="G103" s="33">
        <v>658.83761188413757</v>
      </c>
      <c r="H103" s="33">
        <v>667.14066125974159</v>
      </c>
      <c r="I103" s="33">
        <v>687.84828317885786</v>
      </c>
      <c r="J103" s="33">
        <v>704.57759400041459</v>
      </c>
      <c r="K103" s="33">
        <v>707.63776220138891</v>
      </c>
      <c r="L103" s="33">
        <v>703.24733466304906</v>
      </c>
      <c r="M103" s="33">
        <v>739.08463889147936</v>
      </c>
      <c r="N103" s="33">
        <v>685.44038685437522</v>
      </c>
      <c r="O103" s="33">
        <v>655.96241365054675</v>
      </c>
      <c r="P103" s="33">
        <v>645.14705570347076</v>
      </c>
      <c r="Q103" s="33">
        <v>686.04256698274173</v>
      </c>
      <c r="R103" s="33">
        <v>684.14078530405891</v>
      </c>
      <c r="S103" s="33">
        <v>695.99960931206715</v>
      </c>
      <c r="T103" s="33">
        <v>670.63244683402104</v>
      </c>
      <c r="U103" s="33">
        <v>653.15701718565288</v>
      </c>
      <c r="V103" s="33">
        <v>675.68697675356407</v>
      </c>
      <c r="W103" s="33">
        <v>712.21194119422546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5482.3961402211753</v>
      </c>
      <c r="D124" s="117">
        <f t="shared" si="42"/>
        <v>0</v>
      </c>
      <c r="E124" s="117">
        <f t="shared" si="42"/>
        <v>5971.9067373663011</v>
      </c>
      <c r="F124" s="117">
        <f t="shared" si="42"/>
        <v>5510.2211476451093</v>
      </c>
      <c r="G124" s="117">
        <f t="shared" si="42"/>
        <v>5689.0807343211081</v>
      </c>
      <c r="H124" s="117">
        <f t="shared" si="42"/>
        <v>5676.3576683460951</v>
      </c>
      <c r="I124" s="117">
        <f t="shared" si="42"/>
        <v>5453.0374089514053</v>
      </c>
      <c r="J124" s="117">
        <f t="shared" si="42"/>
        <v>5330.1359740221296</v>
      </c>
      <c r="K124" s="117">
        <f t="shared" si="42"/>
        <v>5659.837571775397</v>
      </c>
      <c r="L124" s="117">
        <f t="shared" si="42"/>
        <v>5752.2476876788869</v>
      </c>
      <c r="M124" s="117">
        <f t="shared" si="42"/>
        <v>6086.2040937969077</v>
      </c>
      <c r="N124" s="117">
        <f t="shared" si="42"/>
        <v>6188.3878885147842</v>
      </c>
      <c r="O124" s="117">
        <f t="shared" si="42"/>
        <v>5600.1792670836594</v>
      </c>
      <c r="P124" s="117">
        <f t="shared" si="42"/>
        <v>5241.3629326749988</v>
      </c>
      <c r="Q124" s="117">
        <f t="shared" si="42"/>
        <v>5235.6664241540811</v>
      </c>
      <c r="R124" s="117">
        <f t="shared" ref="R124:V124" si="43">R125+R128+R130+R139</f>
        <v>5048.6694290897776</v>
      </c>
      <c r="S124" s="117">
        <f t="shared" si="43"/>
        <v>5085.3516617412461</v>
      </c>
      <c r="T124" s="117">
        <f t="shared" si="43"/>
        <v>4743.9537199308716</v>
      </c>
      <c r="U124" s="117">
        <f t="shared" si="43"/>
        <v>4455.8383781141438</v>
      </c>
      <c r="V124" s="117">
        <f t="shared" si="43"/>
        <v>4597.2791029722284</v>
      </c>
      <c r="W124" s="117">
        <f t="shared" ref="W124" si="44">W125+W128+W130+W139</f>
        <v>4502.3885109461917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3761.6255425170402</v>
      </c>
      <c r="D125" s="122">
        <f t="shared" si="45"/>
        <v>0</v>
      </c>
      <c r="E125" s="122">
        <f t="shared" si="45"/>
        <v>4355.2593302008772</v>
      </c>
      <c r="F125" s="122">
        <f t="shared" si="45"/>
        <v>3856.3868820796765</v>
      </c>
      <c r="G125" s="122">
        <f t="shared" si="45"/>
        <v>3956.5595016768739</v>
      </c>
      <c r="H125" s="122">
        <f t="shared" si="45"/>
        <v>3968.6009150310124</v>
      </c>
      <c r="I125" s="122">
        <f t="shared" si="45"/>
        <v>3676.0463951968059</v>
      </c>
      <c r="J125" s="122">
        <f t="shared" si="45"/>
        <v>3520.1055766064128</v>
      </c>
      <c r="K125" s="122">
        <f t="shared" si="45"/>
        <v>3685.1413238701311</v>
      </c>
      <c r="L125" s="122">
        <f t="shared" si="45"/>
        <v>3843.882203320205</v>
      </c>
      <c r="M125" s="122">
        <f t="shared" si="45"/>
        <v>4114.272627435922</v>
      </c>
      <c r="N125" s="122">
        <f t="shared" si="45"/>
        <v>4262.7895417015625</v>
      </c>
      <c r="O125" s="122">
        <f t="shared" si="45"/>
        <v>3835.0750822415043</v>
      </c>
      <c r="P125" s="122">
        <f t="shared" si="45"/>
        <v>3478.744973407056</v>
      </c>
      <c r="Q125" s="122">
        <f t="shared" si="45"/>
        <v>3369.3060993916151</v>
      </c>
      <c r="R125" s="122">
        <f t="shared" ref="R125:V125" si="46">SUM(R126:R127)</f>
        <v>3231.8710072167369</v>
      </c>
      <c r="S125" s="122">
        <f t="shared" si="46"/>
        <v>3222.7359332538886</v>
      </c>
      <c r="T125" s="122">
        <f t="shared" si="46"/>
        <v>2905.8368914846342</v>
      </c>
      <c r="U125" s="122">
        <f t="shared" si="46"/>
        <v>2673.2229250114538</v>
      </c>
      <c r="V125" s="122">
        <f t="shared" si="46"/>
        <v>2769.7309327218518</v>
      </c>
      <c r="W125" s="122">
        <f t="shared" ref="W125" si="47">SUM(W126:W127)</f>
        <v>2559.1879362139621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3749.858637483519</v>
      </c>
      <c r="D126" s="98">
        <v>0</v>
      </c>
      <c r="E126" s="98">
        <v>4341.854815508771</v>
      </c>
      <c r="F126" s="98">
        <v>3844.6527052849533</v>
      </c>
      <c r="G126" s="98">
        <v>3944.7189494922718</v>
      </c>
      <c r="H126" s="98">
        <v>3956.8167781467114</v>
      </c>
      <c r="I126" s="98">
        <v>3665.3266149062256</v>
      </c>
      <c r="J126" s="98">
        <v>3509.8686690274626</v>
      </c>
      <c r="K126" s="98">
        <v>3674.5309578225319</v>
      </c>
      <c r="L126" s="98">
        <v>3832.8154741736953</v>
      </c>
      <c r="M126" s="98">
        <v>4102.4432782125932</v>
      </c>
      <c r="N126" s="98">
        <v>4250.8438114141809</v>
      </c>
      <c r="O126" s="98">
        <v>3824.2572431331187</v>
      </c>
      <c r="P126" s="98">
        <v>3469.0152730190339</v>
      </c>
      <c r="Q126" s="98">
        <v>3359.8625479381913</v>
      </c>
      <c r="R126" s="98">
        <v>3222.8434382515979</v>
      </c>
      <c r="S126" s="98">
        <v>3213.6900998249575</v>
      </c>
      <c r="T126" s="98">
        <v>2897.6985993056751</v>
      </c>
      <c r="U126" s="98">
        <v>2665.7452124115302</v>
      </c>
      <c r="V126" s="98">
        <v>2761.9274270836031</v>
      </c>
      <c r="W126" s="98">
        <v>2551.934425320459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11.76690503352099</v>
      </c>
      <c r="D127" s="98">
        <v>0</v>
      </c>
      <c r="E127" s="98">
        <v>13.404514692105851</v>
      </c>
      <c r="F127" s="98">
        <v>11.73417679472314</v>
      </c>
      <c r="G127" s="98">
        <v>11.840552184601934</v>
      </c>
      <c r="H127" s="98">
        <v>11.784136884300963</v>
      </c>
      <c r="I127" s="98">
        <v>10.719780290580387</v>
      </c>
      <c r="J127" s="98">
        <v>10.236907578950094</v>
      </c>
      <c r="K127" s="98">
        <v>10.610366047599294</v>
      </c>
      <c r="L127" s="98">
        <v>11.066729146509548</v>
      </c>
      <c r="M127" s="98">
        <v>11.829349223328794</v>
      </c>
      <c r="N127" s="98">
        <v>11.945730287381481</v>
      </c>
      <c r="O127" s="98">
        <v>10.81783910838563</v>
      </c>
      <c r="P127" s="98">
        <v>9.7297003880223603</v>
      </c>
      <c r="Q127" s="98">
        <v>9.4435514534240408</v>
      </c>
      <c r="R127" s="98">
        <v>9.0275689651391335</v>
      </c>
      <c r="S127" s="98">
        <v>9.0458334289308162</v>
      </c>
      <c r="T127" s="98">
        <v>8.1382921789589524</v>
      </c>
      <c r="U127" s="98">
        <v>7.4777125999233771</v>
      </c>
      <c r="V127" s="98">
        <v>7.8035056382486774</v>
      </c>
      <c r="W127" s="98">
        <v>7.2535108935030941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31.933834739134099</v>
      </c>
      <c r="D128" s="122">
        <f t="shared" si="48"/>
        <v>0</v>
      </c>
      <c r="E128" s="122">
        <f t="shared" si="48"/>
        <v>29.780188707919411</v>
      </c>
      <c r="F128" s="122">
        <f t="shared" si="48"/>
        <v>18.680821925241748</v>
      </c>
      <c r="G128" s="122">
        <f t="shared" si="48"/>
        <v>18.891237425160796</v>
      </c>
      <c r="H128" s="122">
        <f t="shared" si="48"/>
        <v>19.964674704011571</v>
      </c>
      <c r="I128" s="122">
        <f t="shared" si="48"/>
        <v>27.196289689239819</v>
      </c>
      <c r="J128" s="122">
        <f t="shared" si="48"/>
        <v>34.70889710459948</v>
      </c>
      <c r="K128" s="122">
        <f t="shared" si="48"/>
        <v>45.542791532848412</v>
      </c>
      <c r="L128" s="122">
        <f t="shared" si="48"/>
        <v>46.239391995087018</v>
      </c>
      <c r="M128" s="122">
        <f t="shared" si="48"/>
        <v>30.261476989500373</v>
      </c>
      <c r="N128" s="122">
        <f t="shared" si="48"/>
        <v>86.415578435556085</v>
      </c>
      <c r="O128" s="122">
        <f t="shared" si="48"/>
        <v>26.420512069987392</v>
      </c>
      <c r="P128" s="122">
        <f t="shared" si="48"/>
        <v>38.373570457861852</v>
      </c>
      <c r="Q128" s="122">
        <f t="shared" si="48"/>
        <v>19.582050523058921</v>
      </c>
      <c r="R128" s="122">
        <f t="shared" si="48"/>
        <v>71.329142495528657</v>
      </c>
      <c r="S128" s="122">
        <f t="shared" si="48"/>
        <v>59.639645110951172</v>
      </c>
      <c r="T128" s="122">
        <f t="shared" si="48"/>
        <v>34.795752706293911</v>
      </c>
      <c r="U128" s="122">
        <f t="shared" si="48"/>
        <v>40.800424874751549</v>
      </c>
      <c r="V128" s="122">
        <f t="shared" si="48"/>
        <v>31.431867375353846</v>
      </c>
      <c r="W128" s="122">
        <f t="shared" si="48"/>
        <v>25.666092736693024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31.933834739134099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29.780188707919411</v>
      </c>
      <c r="F129" s="98">
        <f>IF(RES_hhdet_in_fec!F129=0,0,RES_hhdet_in_fec!F129*1000*11630/RES_hhdet_in_new!F126)</f>
        <v>18.680821925241748</v>
      </c>
      <c r="G129" s="98">
        <f>IF(RES_hhdet_in_fec!G129=0,0,RES_hhdet_in_fec!G129*1000*11630/RES_hhdet_in_new!G126)</f>
        <v>18.891237425160796</v>
      </c>
      <c r="H129" s="98">
        <f>IF(RES_hhdet_in_fec!H129=0,0,RES_hhdet_in_fec!H129*1000*11630/RES_hhdet_in_new!H126)</f>
        <v>19.964674704011571</v>
      </c>
      <c r="I129" s="98">
        <f>IF(RES_hhdet_in_fec!I129=0,0,RES_hhdet_in_fec!I129*1000*11630/RES_hhdet_in_new!I126)</f>
        <v>27.196289689239819</v>
      </c>
      <c r="J129" s="98">
        <f>IF(RES_hhdet_in_fec!J129=0,0,RES_hhdet_in_fec!J129*1000*11630/RES_hhdet_in_new!J126)</f>
        <v>34.70889710459948</v>
      </c>
      <c r="K129" s="98">
        <f>IF(RES_hhdet_in_fec!K129=0,0,RES_hhdet_in_fec!K129*1000*11630/RES_hhdet_in_new!K126)</f>
        <v>45.542791532848412</v>
      </c>
      <c r="L129" s="98">
        <f>IF(RES_hhdet_in_fec!L129=0,0,RES_hhdet_in_fec!L129*1000*11630/RES_hhdet_in_new!L126)</f>
        <v>46.239391995087018</v>
      </c>
      <c r="M129" s="98">
        <f>IF(RES_hhdet_in_fec!M129=0,0,RES_hhdet_in_fec!M129*1000*11630/RES_hhdet_in_new!M126)</f>
        <v>30.261476989500373</v>
      </c>
      <c r="N129" s="98">
        <f>IF(RES_hhdet_in_fec!N129=0,0,RES_hhdet_in_fec!N129*1000*11630/RES_hhdet_in_new!N126)</f>
        <v>86.415578435556085</v>
      </c>
      <c r="O129" s="98">
        <f>IF(RES_hhdet_in_fec!O129=0,0,RES_hhdet_in_fec!O129*1000*11630/RES_hhdet_in_new!O126)</f>
        <v>26.420512069987392</v>
      </c>
      <c r="P129" s="98">
        <f>IF(RES_hhdet_in_fec!P129=0,0,RES_hhdet_in_fec!P129*1000*11630/RES_hhdet_in_new!P126)</f>
        <v>38.373570457861852</v>
      </c>
      <c r="Q129" s="98">
        <f>IF(RES_hhdet_in_fec!Q129=0,0,RES_hhdet_in_fec!Q129*1000*11630/RES_hhdet_in_new!Q126)</f>
        <v>19.582050523058921</v>
      </c>
      <c r="R129" s="98">
        <f>IF(RES_hhdet_in_fec!R129=0,0,RES_hhdet_in_fec!R129*1000*11630/RES_hhdet_in_new!R126)</f>
        <v>71.329142495528657</v>
      </c>
      <c r="S129" s="98">
        <f>IF(RES_hhdet_in_fec!S129=0,0,RES_hhdet_in_fec!S129*1000*11630/RES_hhdet_in_new!S126)</f>
        <v>59.639645110951172</v>
      </c>
      <c r="T129" s="98">
        <f>IF(RES_hhdet_in_fec!T129=0,0,RES_hhdet_in_fec!T129*1000*11630/RES_hhdet_in_new!T126)</f>
        <v>34.795752706293911</v>
      </c>
      <c r="U129" s="98">
        <f>IF(RES_hhdet_in_fec!U129=0,0,RES_hhdet_in_fec!U129*1000*11630/RES_hhdet_in_new!U126)</f>
        <v>40.800424874751549</v>
      </c>
      <c r="V129" s="98">
        <f>IF(RES_hhdet_in_fec!V129=0,0,RES_hhdet_in_fec!V129*1000*11630/RES_hhdet_in_new!V126)</f>
        <v>31.431867375353846</v>
      </c>
      <c r="W129" s="98">
        <f>IF(RES_hhdet_in_fec!W129=0,0,RES_hhdet_in_fec!W129*1000*11630/RES_hhdet_in_new!W126)</f>
        <v>25.666092736693024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1042.7111409672043</v>
      </c>
      <c r="D130" s="122">
        <v>0</v>
      </c>
      <c r="E130" s="122">
        <v>915.84484733598833</v>
      </c>
      <c r="F130" s="122">
        <v>946.95830457465036</v>
      </c>
      <c r="G130" s="122">
        <v>1032.657172748952</v>
      </c>
      <c r="H130" s="122">
        <v>996.16658359823123</v>
      </c>
      <c r="I130" s="122">
        <v>1044.7497452180435</v>
      </c>
      <c r="J130" s="122">
        <v>1053.4902962221854</v>
      </c>
      <c r="K130" s="122">
        <v>1188.059893705429</v>
      </c>
      <c r="L130" s="122">
        <v>1143.5813258910764</v>
      </c>
      <c r="M130" s="122">
        <v>1162.6930374646149</v>
      </c>
      <c r="N130" s="122">
        <v>1131.7784395890183</v>
      </c>
      <c r="O130" s="122">
        <v>1057.3717252898482</v>
      </c>
      <c r="P130" s="122">
        <v>1059.8416768394395</v>
      </c>
      <c r="Q130" s="122">
        <v>1111.1047277989298</v>
      </c>
      <c r="R130" s="122">
        <v>1031.4221956478507</v>
      </c>
      <c r="S130" s="122">
        <v>1091.1676865121192</v>
      </c>
      <c r="T130" s="122">
        <v>1117.2695083500455</v>
      </c>
      <c r="U130" s="122">
        <v>1070.3792765876876</v>
      </c>
      <c r="V130" s="122">
        <v>1097.721465541712</v>
      </c>
      <c r="W130" s="122">
        <v>1172.1702974412024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1019.8944621600809</v>
      </c>
      <c r="D131" s="98">
        <v>0</v>
      </c>
      <c r="E131" s="98">
        <v>915.84484733598833</v>
      </c>
      <c r="F131" s="98">
        <v>946.95830457465036</v>
      </c>
      <c r="G131" s="98">
        <v>1032.657172748952</v>
      </c>
      <c r="H131" s="98">
        <v>988.82993579784431</v>
      </c>
      <c r="I131" s="98">
        <v>999.85593927215632</v>
      </c>
      <c r="J131" s="98">
        <v>1037.633863810443</v>
      </c>
      <c r="K131" s="98">
        <v>1171.2354733154025</v>
      </c>
      <c r="L131" s="98">
        <v>1145.268923354447</v>
      </c>
      <c r="M131" s="98">
        <v>1158.8603567369444</v>
      </c>
      <c r="N131" s="98">
        <v>1120.12317207764</v>
      </c>
      <c r="O131" s="98">
        <v>1033.9332170369551</v>
      </c>
      <c r="P131" s="98">
        <v>1008.7728112075539</v>
      </c>
      <c r="Q131" s="98">
        <v>1108.5988000840132</v>
      </c>
      <c r="R131" s="98">
        <v>1017.9621481450083</v>
      </c>
      <c r="S131" s="98">
        <v>1082.7534561831067</v>
      </c>
      <c r="T131" s="98">
        <v>1085.1084242989207</v>
      </c>
      <c r="U131" s="98">
        <v>1043.9910042421222</v>
      </c>
      <c r="V131" s="98">
        <v>1079.4803767929438</v>
      </c>
      <c r="W131" s="98">
        <v>1165.5940481120449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974.83456107296252</v>
      </c>
      <c r="M132" s="98">
        <v>985.05267305389168</v>
      </c>
      <c r="N132" s="98">
        <v>948.45942847477193</v>
      </c>
      <c r="O132" s="98">
        <v>880.90631106850128</v>
      </c>
      <c r="P132" s="98">
        <v>865.35151524928483</v>
      </c>
      <c r="Q132" s="98">
        <v>949.74851733409832</v>
      </c>
      <c r="R132" s="98">
        <v>0</v>
      </c>
      <c r="S132" s="98">
        <v>0</v>
      </c>
      <c r="T132" s="98">
        <v>0</v>
      </c>
      <c r="U132" s="98">
        <v>905.57714418357864</v>
      </c>
      <c r="V132" s="98">
        <v>938.52228891358948</v>
      </c>
      <c r="W132" s="98">
        <v>1016.7109158872362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397.77066589211324</v>
      </c>
      <c r="M133" s="101">
        <v>389.55062650117054</v>
      </c>
      <c r="N133" s="101">
        <v>352.1117717379006</v>
      </c>
      <c r="O133" s="101">
        <v>337.74860193766796</v>
      </c>
      <c r="P133" s="101">
        <v>338.48860525413153</v>
      </c>
      <c r="Q133" s="101">
        <v>343.27524284496332</v>
      </c>
      <c r="R133" s="101">
        <v>0</v>
      </c>
      <c r="S133" s="101">
        <v>0</v>
      </c>
      <c r="T133" s="101">
        <v>0</v>
      </c>
      <c r="U133" s="101">
        <v>334.78795618068159</v>
      </c>
      <c r="V133" s="101">
        <v>349.64272706293224</v>
      </c>
      <c r="W133" s="101">
        <v>380.4073503798291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577.06389518084916</v>
      </c>
      <c r="M134" s="104">
        <v>595.50204655272114</v>
      </c>
      <c r="N134" s="104">
        <v>596.34765673687116</v>
      </c>
      <c r="O134" s="104">
        <v>543.15770913083338</v>
      </c>
      <c r="P134" s="104">
        <v>526.86290999515336</v>
      </c>
      <c r="Q134" s="104">
        <v>606.47327448913495</v>
      </c>
      <c r="R134" s="104">
        <v>0</v>
      </c>
      <c r="S134" s="104">
        <v>0</v>
      </c>
      <c r="T134" s="104">
        <v>0</v>
      </c>
      <c r="U134" s="104">
        <v>570.78918800289716</v>
      </c>
      <c r="V134" s="104">
        <v>588.87956185065718</v>
      </c>
      <c r="W134" s="104">
        <v>636.30356550740703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1150.1053554719874</v>
      </c>
      <c r="D135" s="101">
        <v>0</v>
      </c>
      <c r="E135" s="101">
        <v>0</v>
      </c>
      <c r="F135" s="101">
        <v>0</v>
      </c>
      <c r="G135" s="101">
        <v>0</v>
      </c>
      <c r="H135" s="101">
        <v>1304.3057912144857</v>
      </c>
      <c r="I135" s="101">
        <v>1275.5840862199718</v>
      </c>
      <c r="J135" s="101">
        <v>1416.0011475665037</v>
      </c>
      <c r="K135" s="101">
        <v>1458.8482877735869</v>
      </c>
      <c r="L135" s="101">
        <v>0</v>
      </c>
      <c r="M135" s="101">
        <v>1562.5161525164553</v>
      </c>
      <c r="N135" s="101">
        <v>1419.3223491550095</v>
      </c>
      <c r="O135" s="101">
        <v>1341.8179849685173</v>
      </c>
      <c r="P135" s="101">
        <v>1308.4251324432043</v>
      </c>
      <c r="Q135" s="101">
        <v>1245.7309011458958</v>
      </c>
      <c r="R135" s="101">
        <v>1243.2439320529957</v>
      </c>
      <c r="S135" s="101">
        <v>1280.675519166326</v>
      </c>
      <c r="T135" s="101">
        <v>1265.538627515695</v>
      </c>
      <c r="U135" s="101">
        <v>1229.4302962074723</v>
      </c>
      <c r="V135" s="101">
        <v>1270.5617435606187</v>
      </c>
      <c r="W135" s="101">
        <v>1328.6383138629778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1145.6597431024586</v>
      </c>
      <c r="N136" s="104">
        <v>1034.7823755519403</v>
      </c>
      <c r="O136" s="104">
        <v>995.80581136741216</v>
      </c>
      <c r="P136" s="104">
        <v>989.02309543661659</v>
      </c>
      <c r="Q136" s="104">
        <v>941.21299381986864</v>
      </c>
      <c r="R136" s="104">
        <v>958.39815129314309</v>
      </c>
      <c r="S136" s="104">
        <v>1006.5002458042904</v>
      </c>
      <c r="T136" s="104">
        <v>996.63747660522506</v>
      </c>
      <c r="U136" s="104">
        <v>974.3746870336272</v>
      </c>
      <c r="V136" s="104">
        <v>1015.014945638348</v>
      </c>
      <c r="W136" s="104">
        <v>1068.6003158736366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525.19229284350376</v>
      </c>
      <c r="N137" s="98">
        <v>445.31180222906545</v>
      </c>
      <c r="O137" s="98">
        <v>438.04587013677684</v>
      </c>
      <c r="P137" s="98">
        <v>438.64797241860595</v>
      </c>
      <c r="Q137" s="98">
        <v>383.5854503203671</v>
      </c>
      <c r="R137" s="98">
        <v>409.77897625999992</v>
      </c>
      <c r="S137" s="98">
        <v>448.43031527716659</v>
      </c>
      <c r="T137" s="98">
        <v>413.51055868166497</v>
      </c>
      <c r="U137" s="98">
        <v>395.48593427879928</v>
      </c>
      <c r="V137" s="98">
        <v>412.69432225062116</v>
      </c>
      <c r="W137" s="98">
        <v>435.06946772426375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620.46745025895495</v>
      </c>
      <c r="N138" s="98">
        <v>589.47057332287466</v>
      </c>
      <c r="O138" s="98">
        <v>557.75994123063504</v>
      </c>
      <c r="P138" s="98">
        <v>550.37512301801053</v>
      </c>
      <c r="Q138" s="98">
        <v>557.6275434995016</v>
      </c>
      <c r="R138" s="98">
        <v>548.61917503314316</v>
      </c>
      <c r="S138" s="98">
        <v>558.06993052712369</v>
      </c>
      <c r="T138" s="98">
        <v>583.12691792355997</v>
      </c>
      <c r="U138" s="98">
        <v>578.88875275482792</v>
      </c>
      <c r="V138" s="98">
        <v>602.32062338772698</v>
      </c>
      <c r="W138" s="98">
        <v>633.53084814937279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646.12562199779711</v>
      </c>
      <c r="D139" s="122">
        <v>0</v>
      </c>
      <c r="E139" s="122">
        <v>671.02237112151568</v>
      </c>
      <c r="F139" s="122">
        <v>688.19513906554039</v>
      </c>
      <c r="G139" s="122">
        <v>680.97282247012117</v>
      </c>
      <c r="H139" s="122">
        <v>691.62549501283979</v>
      </c>
      <c r="I139" s="122">
        <v>705.04497884731586</v>
      </c>
      <c r="J139" s="122">
        <v>721.83120408893171</v>
      </c>
      <c r="K139" s="122">
        <v>741.09356266698933</v>
      </c>
      <c r="L139" s="122">
        <v>718.54476647251875</v>
      </c>
      <c r="M139" s="122">
        <v>778.97695190686966</v>
      </c>
      <c r="N139" s="122">
        <v>707.40432878864692</v>
      </c>
      <c r="O139" s="122">
        <v>681.31194748231849</v>
      </c>
      <c r="P139" s="122">
        <v>664.40271197064158</v>
      </c>
      <c r="Q139" s="122">
        <v>735.67354644047748</v>
      </c>
      <c r="R139" s="122">
        <v>714.04708372966127</v>
      </c>
      <c r="S139" s="122">
        <v>711.80839686428646</v>
      </c>
      <c r="T139" s="122">
        <v>686.05156738989842</v>
      </c>
      <c r="U139" s="122">
        <v>671.43575164025094</v>
      </c>
      <c r="V139" s="122">
        <v>698.39483733331053</v>
      </c>
      <c r="W139" s="122">
        <v>745.36418455433397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795.45967012153028</v>
      </c>
      <c r="D140" s="98">
        <v>0</v>
      </c>
      <c r="E140" s="98">
        <v>880.75706333468872</v>
      </c>
      <c r="F140" s="98">
        <v>907.40923449772777</v>
      </c>
      <c r="G140" s="98">
        <v>892.00579254257389</v>
      </c>
      <c r="H140" s="98">
        <v>941.82732402840168</v>
      </c>
      <c r="I140" s="98">
        <v>888.94137594045014</v>
      </c>
      <c r="J140" s="98">
        <v>823.70784192866779</v>
      </c>
      <c r="K140" s="98">
        <v>919.94971609135985</v>
      </c>
      <c r="L140" s="98">
        <v>802.18328649877662</v>
      </c>
      <c r="M140" s="98">
        <v>1002.9784691485703</v>
      </c>
      <c r="N140" s="98">
        <v>904.47423845696642</v>
      </c>
      <c r="O140" s="98">
        <v>856.70606877457976</v>
      </c>
      <c r="P140" s="98">
        <v>791.12423923153835</v>
      </c>
      <c r="Q140" s="98">
        <v>1133.6649368449059</v>
      </c>
      <c r="R140" s="98">
        <v>945.31562361148735</v>
      </c>
      <c r="S140" s="98">
        <v>919.41360357363567</v>
      </c>
      <c r="T140" s="98">
        <v>927.75558318136132</v>
      </c>
      <c r="U140" s="98">
        <v>887.50186833227042</v>
      </c>
      <c r="V140" s="98">
        <v>964.13769470149361</v>
      </c>
      <c r="W140" s="98">
        <v>1006.2340461348655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624.32162060308201</v>
      </c>
      <c r="D141" s="33">
        <v>0</v>
      </c>
      <c r="E141" s="33">
        <v>622.05653358762004</v>
      </c>
      <c r="F141" s="33">
        <v>654.1606110604572</v>
      </c>
      <c r="G141" s="33">
        <v>658.83761188413757</v>
      </c>
      <c r="H141" s="33">
        <v>667.14066125974171</v>
      </c>
      <c r="I141" s="33">
        <v>687.84828317885786</v>
      </c>
      <c r="J141" s="33">
        <v>704.57759400041471</v>
      </c>
      <c r="K141" s="33">
        <v>707.63776220138902</v>
      </c>
      <c r="L141" s="33">
        <v>703.24733466304906</v>
      </c>
      <c r="M141" s="33">
        <v>739.08463889147936</v>
      </c>
      <c r="N141" s="33">
        <v>685.44038685437545</v>
      </c>
      <c r="O141" s="33">
        <v>655.96241365054686</v>
      </c>
      <c r="P141" s="33">
        <v>645.14705570347087</v>
      </c>
      <c r="Q141" s="33">
        <v>686.04256698274173</v>
      </c>
      <c r="R141" s="33">
        <v>684.14078530405868</v>
      </c>
      <c r="S141" s="33">
        <v>695.99960931206704</v>
      </c>
      <c r="T141" s="33">
        <v>670.63244683402093</v>
      </c>
      <c r="U141" s="33">
        <v>653.15701718565288</v>
      </c>
      <c r="V141" s="33">
        <v>675.68697675356418</v>
      </c>
      <c r="W141" s="33">
        <v>712.21194119422546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0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0</v>
      </c>
      <c r="H147" s="98">
        <f>IF(RES_hhdet_in_fec!H147=0,0,RES_hhdet_in_fec!H147*1000*11630/RES_hhdet_in_new!H145)</f>
        <v>0</v>
      </c>
      <c r="I147" s="98">
        <f>IF(RES_hhdet_in_fec!I147=0,0,RES_hhdet_in_fec!I147*1000*11630/RES_hhdet_in_new!I145)</f>
        <v>0</v>
      </c>
      <c r="J147" s="98">
        <f>IF(RES_hhdet_in_fec!J147=0,0,RES_hhdet_in_fec!J147*1000*11630/RES_hhdet_in_new!J145)</f>
        <v>0</v>
      </c>
      <c r="K147" s="98">
        <f>IF(RES_hhdet_in_fec!K147=0,0,RES_hhdet_in_fec!K147*1000*11630/RES_hhdet_in_new!K145)</f>
        <v>0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0</v>
      </c>
      <c r="N147" s="98">
        <f>IF(RES_hhdet_in_fec!N147=0,0,RES_hhdet_in_fec!N147*1000*11630/RES_hhdet_in_new!N145)</f>
        <v>0</v>
      </c>
      <c r="O147" s="98">
        <f>IF(RES_hhdet_in_fec!O147=0,0,RES_hhdet_in_fec!O147*1000*11630/RES_hhdet_in_new!O145)</f>
        <v>0</v>
      </c>
      <c r="P147" s="98">
        <f>IF(RES_hhdet_in_fec!P147=0,0,RES_hhdet_in_fec!P147*1000*11630/RES_hhdet_in_new!P145)</f>
        <v>0</v>
      </c>
      <c r="Q147" s="98">
        <f>IF(RES_hhdet_in_fec!Q147=0,0,RES_hhdet_in_fec!Q147*1000*11630/RES_hhdet_in_new!Q145)</f>
        <v>0</v>
      </c>
      <c r="R147" s="98">
        <f>IF(RES_hhdet_in_fec!R147=0,0,RES_hhdet_in_fec!R147*1000*11630/RES_hhdet_in_new!R145)</f>
        <v>0</v>
      </c>
      <c r="S147" s="98">
        <f>IF(RES_hhdet_in_fec!S147=0,0,RES_hhdet_in_fec!S147*1000*11630/RES_hhdet_in_new!S145)</f>
        <v>0</v>
      </c>
      <c r="T147" s="98">
        <f>IF(RES_hhdet_in_fec!T147=0,0,RES_hhdet_in_fec!T147*1000*11630/RES_hhdet_in_new!T145)</f>
        <v>0</v>
      </c>
      <c r="U147" s="98">
        <f>IF(RES_hhdet_in_fec!U147=0,0,RES_hhdet_in_fec!U147*1000*11630/RES_hhdet_in_new!U145)</f>
        <v>0</v>
      </c>
      <c r="V147" s="98">
        <f>IF(RES_hhdet_in_fec!V147=0,0,RES_hhdet_in_fec!V147*1000*11630/RES_hhdet_in_new!V145)</f>
        <v>0</v>
      </c>
      <c r="W147" s="98">
        <f>IF(RES_hhdet_in_fec!W147=0,0,RES_hhdet_in_fec!W147*1000*11630/RES_hhdet_in_new!W145)</f>
        <v>0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6753.5295801924258</v>
      </c>
      <c r="D161" s="117">
        <f t="shared" si="54"/>
        <v>6058.1271575567644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6233.6364393547128</v>
      </c>
      <c r="I161" s="117">
        <f t="shared" si="54"/>
        <v>5576.7571721050954</v>
      </c>
      <c r="J161" s="117">
        <f t="shared" si="54"/>
        <v>6159.2218729557444</v>
      </c>
      <c r="K161" s="117">
        <f t="shared" si="54"/>
        <v>6143.7190936313464</v>
      </c>
      <c r="L161" s="117">
        <f t="shared" si="54"/>
        <v>6253.6457152871162</v>
      </c>
      <c r="M161" s="117">
        <f t="shared" si="54"/>
        <v>6873.6882948290067</v>
      </c>
      <c r="N161" s="117">
        <f t="shared" si="54"/>
        <v>6624.9616625530316</v>
      </c>
      <c r="O161" s="117">
        <f t="shared" si="54"/>
        <v>5892.7072824714269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4894.0904375482442</v>
      </c>
      <c r="S161" s="117">
        <f t="shared" si="55"/>
        <v>0</v>
      </c>
      <c r="T161" s="117">
        <f t="shared" si="55"/>
        <v>4428.3800494794368</v>
      </c>
      <c r="U161" s="117">
        <f t="shared" si="55"/>
        <v>4291.8003777135509</v>
      </c>
      <c r="V161" s="117">
        <f t="shared" si="55"/>
        <v>4288.3904044172032</v>
      </c>
      <c r="W161" s="117">
        <f t="shared" ref="W161" si="56">W162+W164+W166+W175</f>
        <v>4315.8486286899251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4920.0067673938938</v>
      </c>
      <c r="D162" s="122">
        <f t="shared" si="57"/>
        <v>4085.0525717698447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4193.8827689167201</v>
      </c>
      <c r="I162" s="122">
        <f t="shared" si="57"/>
        <v>3495.0294539580905</v>
      </c>
      <c r="J162" s="122">
        <f t="shared" si="57"/>
        <v>3946.0935005246406</v>
      </c>
      <c r="K162" s="122">
        <f t="shared" si="57"/>
        <v>3881.7392484740644</v>
      </c>
      <c r="L162" s="122">
        <f t="shared" si="57"/>
        <v>4098.6290831013293</v>
      </c>
      <c r="M162" s="122">
        <f t="shared" si="57"/>
        <v>4502.2831188312284</v>
      </c>
      <c r="N162" s="122">
        <f t="shared" si="57"/>
        <v>4354.3877198864784</v>
      </c>
      <c r="O162" s="122">
        <f t="shared" si="57"/>
        <v>3835.6446124395511</v>
      </c>
      <c r="P162" s="122">
        <f t="shared" si="57"/>
        <v>0</v>
      </c>
      <c r="Q162" s="122">
        <f t="shared" si="57"/>
        <v>0</v>
      </c>
      <c r="R162" s="122">
        <f t="shared" si="57"/>
        <v>2872.2446628525036</v>
      </c>
      <c r="S162" s="122">
        <f t="shared" si="57"/>
        <v>0</v>
      </c>
      <c r="T162" s="122">
        <f t="shared" si="57"/>
        <v>2453.8593645475007</v>
      </c>
      <c r="U162" s="122">
        <f t="shared" si="57"/>
        <v>2348.9015870667581</v>
      </c>
      <c r="V162" s="122">
        <f t="shared" si="57"/>
        <v>2272.6570204873601</v>
      </c>
      <c r="W162" s="122">
        <f t="shared" si="57"/>
        <v>2203.6416482332088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4920.0067673938938</v>
      </c>
      <c r="D163" s="33">
        <v>4085.0525717698447</v>
      </c>
      <c r="E163" s="33">
        <v>0</v>
      </c>
      <c r="F163" s="33">
        <v>0</v>
      </c>
      <c r="G163" s="33">
        <v>0</v>
      </c>
      <c r="H163" s="33">
        <v>4193.8827689167201</v>
      </c>
      <c r="I163" s="33">
        <v>3495.0294539580905</v>
      </c>
      <c r="J163" s="33">
        <v>3946.0935005246406</v>
      </c>
      <c r="K163" s="33">
        <v>3881.7392484740644</v>
      </c>
      <c r="L163" s="33">
        <v>4098.6290831013293</v>
      </c>
      <c r="M163" s="33">
        <v>4502.2831188312284</v>
      </c>
      <c r="N163" s="33">
        <v>4354.3877198864784</v>
      </c>
      <c r="O163" s="33">
        <v>3835.6446124395511</v>
      </c>
      <c r="P163" s="33">
        <v>0</v>
      </c>
      <c r="Q163" s="33">
        <v>0</v>
      </c>
      <c r="R163" s="33">
        <v>2872.2446628525036</v>
      </c>
      <c r="S163" s="33">
        <v>0</v>
      </c>
      <c r="T163" s="33">
        <v>2453.8593645475007</v>
      </c>
      <c r="U163" s="33">
        <v>2348.9015870667581</v>
      </c>
      <c r="V163" s="33">
        <v>2272.6570204873601</v>
      </c>
      <c r="W163" s="33">
        <v>2203.6416482332088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35.952629805687955</v>
      </c>
      <c r="D164" s="122">
        <f t="shared" si="58"/>
        <v>27.209668218089195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42.85061340128334</v>
      </c>
      <c r="I164" s="122">
        <f t="shared" si="58"/>
        <v>100.24925274248365</v>
      </c>
      <c r="J164" s="122">
        <f t="shared" si="58"/>
        <v>74.910612956601142</v>
      </c>
      <c r="K164" s="122">
        <f t="shared" si="58"/>
        <v>61.508308524629037</v>
      </c>
      <c r="L164" s="122">
        <f t="shared" si="58"/>
        <v>83.461904303261392</v>
      </c>
      <c r="M164" s="122">
        <f t="shared" si="58"/>
        <v>58.626829828578536</v>
      </c>
      <c r="N164" s="122">
        <f t="shared" si="58"/>
        <v>158.18261568739669</v>
      </c>
      <c r="O164" s="122">
        <f t="shared" si="58"/>
        <v>63.910702639143302</v>
      </c>
      <c r="P164" s="122">
        <f t="shared" si="58"/>
        <v>0</v>
      </c>
      <c r="Q164" s="122">
        <f t="shared" si="58"/>
        <v>0</v>
      </c>
      <c r="R164" s="122">
        <f t="shared" si="58"/>
        <v>94.46105733868724</v>
      </c>
      <c r="S164" s="122">
        <f t="shared" si="58"/>
        <v>0</v>
      </c>
      <c r="T164" s="122">
        <f t="shared" si="58"/>
        <v>65.139522623444904</v>
      </c>
      <c r="U164" s="122">
        <f t="shared" si="58"/>
        <v>66.013143800934031</v>
      </c>
      <c r="V164" s="122">
        <f t="shared" si="58"/>
        <v>63.197666304828338</v>
      </c>
      <c r="W164" s="122">
        <f t="shared" si="58"/>
        <v>60.694253291273355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35.952629805687955</v>
      </c>
      <c r="D165" s="98">
        <f>IF(RES_hhdet_in_fec!D165=0,0,RES_hhdet_in_fec!D165*1000*11630/RES_hhdet_in_new!D163)</f>
        <v>27.209668218089195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</v>
      </c>
      <c r="G165" s="98">
        <f>IF(RES_hhdet_in_fec!G165=0,0,RES_hhdet_in_fec!G165*1000*11630/RES_hhdet_in_new!G163)</f>
        <v>0</v>
      </c>
      <c r="H165" s="98">
        <f>IF(RES_hhdet_in_fec!H165=0,0,RES_hhdet_in_fec!H165*1000*11630/RES_hhdet_in_new!H163)</f>
        <v>42.85061340128334</v>
      </c>
      <c r="I165" s="98">
        <f>IF(RES_hhdet_in_fec!I165=0,0,RES_hhdet_in_fec!I165*1000*11630/RES_hhdet_in_new!I163)</f>
        <v>100.24925274248365</v>
      </c>
      <c r="J165" s="98">
        <f>IF(RES_hhdet_in_fec!J165=0,0,RES_hhdet_in_fec!J165*1000*11630/RES_hhdet_in_new!J163)</f>
        <v>74.910612956601142</v>
      </c>
      <c r="K165" s="98">
        <f>IF(RES_hhdet_in_fec!K165=0,0,RES_hhdet_in_fec!K165*1000*11630/RES_hhdet_in_new!K163)</f>
        <v>61.508308524629037</v>
      </c>
      <c r="L165" s="98">
        <f>IF(RES_hhdet_in_fec!L165=0,0,RES_hhdet_in_fec!L165*1000*11630/RES_hhdet_in_new!L163)</f>
        <v>83.461904303261392</v>
      </c>
      <c r="M165" s="98">
        <f>IF(RES_hhdet_in_fec!M165=0,0,RES_hhdet_in_fec!M165*1000*11630/RES_hhdet_in_new!M163)</f>
        <v>58.626829828578536</v>
      </c>
      <c r="N165" s="98">
        <f>IF(RES_hhdet_in_fec!N165=0,0,RES_hhdet_in_fec!N165*1000*11630/RES_hhdet_in_new!N163)</f>
        <v>158.18261568739669</v>
      </c>
      <c r="O165" s="98">
        <f>IF(RES_hhdet_in_fec!O165=0,0,RES_hhdet_in_fec!O165*1000*11630/RES_hhdet_in_new!O163)</f>
        <v>63.910702639143302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94.46105733868724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65.139522623444904</v>
      </c>
      <c r="U165" s="98">
        <f>IF(RES_hhdet_in_fec!U165=0,0,RES_hhdet_in_fec!U165*1000*11630/RES_hhdet_in_new!U163)</f>
        <v>66.013143800934031</v>
      </c>
      <c r="V165" s="98">
        <f>IF(RES_hhdet_in_fec!V165=0,0,RES_hhdet_in_fec!V165*1000*11630/RES_hhdet_in_new!V163)</f>
        <v>63.197666304828338</v>
      </c>
      <c r="W165" s="98">
        <f>IF(RES_hhdet_in_fec!W165=0,0,RES_hhdet_in_fec!W165*1000*11630/RES_hhdet_in_new!W163)</f>
        <v>60.694253291273355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1151.4266382424003</v>
      </c>
      <c r="D166" s="122">
        <v>1294.1369375359068</v>
      </c>
      <c r="E166" s="122">
        <v>0</v>
      </c>
      <c r="F166" s="122">
        <v>0</v>
      </c>
      <c r="G166" s="122">
        <v>0</v>
      </c>
      <c r="H166" s="122">
        <v>1305.2544240688653</v>
      </c>
      <c r="I166" s="122">
        <v>1276.435304384391</v>
      </c>
      <c r="J166" s="122">
        <v>1416.3916910993671</v>
      </c>
      <c r="K166" s="122">
        <v>1459.3848694194849</v>
      </c>
      <c r="L166" s="122">
        <v>1353.0078421020469</v>
      </c>
      <c r="M166" s="122">
        <v>1533.7968275524304</v>
      </c>
      <c r="N166" s="122">
        <v>1404.9947510964166</v>
      </c>
      <c r="O166" s="122">
        <v>1311.8480951727433</v>
      </c>
      <c r="P166" s="122">
        <v>0</v>
      </c>
      <c r="Q166" s="122">
        <v>0</v>
      </c>
      <c r="R166" s="122">
        <v>1243.2439320529957</v>
      </c>
      <c r="S166" s="122">
        <v>0</v>
      </c>
      <c r="T166" s="122">
        <v>1223.3489800692801</v>
      </c>
      <c r="U166" s="122">
        <v>1205.4549056486571</v>
      </c>
      <c r="V166" s="122">
        <v>1254.135564504109</v>
      </c>
      <c r="W166" s="122">
        <v>1306.1574339985177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1405.501542741192</v>
      </c>
      <c r="D167" s="98">
        <v>1332.9854354808604</v>
      </c>
      <c r="E167" s="98">
        <v>0</v>
      </c>
      <c r="F167" s="98">
        <v>0</v>
      </c>
      <c r="G167" s="98">
        <v>0</v>
      </c>
      <c r="H167" s="98">
        <v>1455.1835880539159</v>
      </c>
      <c r="I167" s="98">
        <v>1481.9083858149422</v>
      </c>
      <c r="J167" s="98">
        <v>1540.7900837777856</v>
      </c>
      <c r="K167" s="98">
        <v>1604.0676342505512</v>
      </c>
      <c r="L167" s="98">
        <v>1640.7334764264745</v>
      </c>
      <c r="M167" s="98">
        <v>1677.1910062507109</v>
      </c>
      <c r="N167" s="98">
        <v>1561.7208475644793</v>
      </c>
      <c r="O167" s="98">
        <v>1431.6434654535578</v>
      </c>
      <c r="P167" s="98">
        <v>0</v>
      </c>
      <c r="Q167" s="98">
        <v>0</v>
      </c>
      <c r="R167" s="98">
        <v>0</v>
      </c>
      <c r="S167" s="98">
        <v>0</v>
      </c>
      <c r="T167" s="98">
        <v>1221.2157575094848</v>
      </c>
      <c r="U167" s="98">
        <v>1173.927274281278</v>
      </c>
      <c r="V167" s="98">
        <v>1259.9695809871453</v>
      </c>
      <c r="W167" s="98">
        <v>1311.8516273045902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1150.1053554719879</v>
      </c>
      <c r="D171" s="101">
        <v>1294.0316570536711</v>
      </c>
      <c r="E171" s="101">
        <v>0</v>
      </c>
      <c r="F171" s="101">
        <v>0</v>
      </c>
      <c r="G171" s="101">
        <v>0</v>
      </c>
      <c r="H171" s="101">
        <v>1304.3057912144859</v>
      </c>
      <c r="I171" s="101">
        <v>1275.5840862199721</v>
      </c>
      <c r="J171" s="101">
        <v>1416.0011475665035</v>
      </c>
      <c r="K171" s="101">
        <v>1458.8482877735867</v>
      </c>
      <c r="L171" s="101">
        <v>1509.5534211974864</v>
      </c>
      <c r="M171" s="101">
        <v>1562.5161525164551</v>
      </c>
      <c r="N171" s="101">
        <v>1419.3223491550093</v>
      </c>
      <c r="O171" s="101">
        <v>1341.8179849685173</v>
      </c>
      <c r="P171" s="101">
        <v>0</v>
      </c>
      <c r="Q171" s="101">
        <v>0</v>
      </c>
      <c r="R171" s="101">
        <v>1243.2439320529957</v>
      </c>
      <c r="S171" s="101">
        <v>0</v>
      </c>
      <c r="T171" s="101">
        <v>1265.5386275156952</v>
      </c>
      <c r="U171" s="101">
        <v>1229.4302962074721</v>
      </c>
      <c r="V171" s="101">
        <v>1270.5617435606189</v>
      </c>
      <c r="W171" s="101">
        <v>1328.6383138629776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1108.8053208613417</v>
      </c>
      <c r="M172" s="104">
        <v>1145.6597431024584</v>
      </c>
      <c r="N172" s="104">
        <v>1034.7823755519403</v>
      </c>
      <c r="O172" s="104">
        <v>995.80581136741205</v>
      </c>
      <c r="P172" s="104">
        <v>0</v>
      </c>
      <c r="Q172" s="104">
        <v>0</v>
      </c>
      <c r="R172" s="104">
        <v>0</v>
      </c>
      <c r="S172" s="104">
        <v>0</v>
      </c>
      <c r="T172" s="104">
        <v>996.63747660522517</v>
      </c>
      <c r="U172" s="104">
        <v>974.37468703362708</v>
      </c>
      <c r="V172" s="104">
        <v>1015.0149456383483</v>
      </c>
      <c r="W172" s="104">
        <v>1068.6003158736364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523.56965672160595</v>
      </c>
      <c r="M173" s="98">
        <v>525.19229284350354</v>
      </c>
      <c r="N173" s="98">
        <v>445.31180222906545</v>
      </c>
      <c r="O173" s="98">
        <v>438.0458701367769</v>
      </c>
      <c r="P173" s="98">
        <v>0</v>
      </c>
      <c r="Q173" s="98">
        <v>0</v>
      </c>
      <c r="R173" s="98">
        <v>0</v>
      </c>
      <c r="S173" s="98">
        <v>0</v>
      </c>
      <c r="T173" s="98">
        <v>413.51055868166503</v>
      </c>
      <c r="U173" s="98">
        <v>395.48593427879922</v>
      </c>
      <c r="V173" s="98">
        <v>412.69432225062121</v>
      </c>
      <c r="W173" s="98">
        <v>435.06946772426363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585.23566413973572</v>
      </c>
      <c r="M174" s="33">
        <v>620.46745025895495</v>
      </c>
      <c r="N174" s="33">
        <v>589.47057332287466</v>
      </c>
      <c r="O174" s="33">
        <v>557.75994123063515</v>
      </c>
      <c r="P174" s="33">
        <v>0</v>
      </c>
      <c r="Q174" s="33">
        <v>0</v>
      </c>
      <c r="R174" s="33">
        <v>0</v>
      </c>
      <c r="S174" s="33">
        <v>0</v>
      </c>
      <c r="T174" s="33">
        <v>583.12691792356009</v>
      </c>
      <c r="U174" s="33">
        <v>578.88875275482781</v>
      </c>
      <c r="V174" s="33">
        <v>602.32062338772698</v>
      </c>
      <c r="W174" s="33">
        <v>633.5308481493729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646.14354475044343</v>
      </c>
      <c r="D175" s="122">
        <v>651.72798003292337</v>
      </c>
      <c r="E175" s="122">
        <v>0</v>
      </c>
      <c r="F175" s="122">
        <v>0</v>
      </c>
      <c r="G175" s="122">
        <v>0</v>
      </c>
      <c r="H175" s="122">
        <v>691.64863296784381</v>
      </c>
      <c r="I175" s="122">
        <v>705.04316102013036</v>
      </c>
      <c r="J175" s="122">
        <v>721.8260683751364</v>
      </c>
      <c r="K175" s="122">
        <v>741.08666721316808</v>
      </c>
      <c r="L175" s="122">
        <v>718.54688578047831</v>
      </c>
      <c r="M175" s="122">
        <v>778.98151861677013</v>
      </c>
      <c r="N175" s="122">
        <v>707.39657588274008</v>
      </c>
      <c r="O175" s="122">
        <v>681.30387221998944</v>
      </c>
      <c r="P175" s="122">
        <v>0</v>
      </c>
      <c r="Q175" s="122">
        <v>0</v>
      </c>
      <c r="R175" s="122">
        <v>684.14078530405868</v>
      </c>
      <c r="S175" s="122">
        <v>0</v>
      </c>
      <c r="T175" s="122">
        <v>686.03218223921112</v>
      </c>
      <c r="U175" s="122">
        <v>671.43074119720211</v>
      </c>
      <c r="V175" s="122">
        <v>698.40015312090566</v>
      </c>
      <c r="W175" s="122">
        <v>745.35529316692509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795.45967012153017</v>
      </c>
      <c r="D176" s="98">
        <v>765.40099428218866</v>
      </c>
      <c r="E176" s="98">
        <v>0</v>
      </c>
      <c r="F176" s="98">
        <v>0</v>
      </c>
      <c r="G176" s="98">
        <v>0</v>
      </c>
      <c r="H176" s="98">
        <v>941.82732402840156</v>
      </c>
      <c r="I176" s="98">
        <v>888.94137594045003</v>
      </c>
      <c r="J176" s="98">
        <v>823.7078419286679</v>
      </c>
      <c r="K176" s="98">
        <v>919.94971609135996</v>
      </c>
      <c r="L176" s="98">
        <v>802.18328649877662</v>
      </c>
      <c r="M176" s="98">
        <v>1002.9784691485705</v>
      </c>
      <c r="N176" s="98">
        <v>904.47423845696642</v>
      </c>
      <c r="O176" s="98">
        <v>856.70606877457976</v>
      </c>
      <c r="P176" s="98">
        <v>0</v>
      </c>
      <c r="Q176" s="98">
        <v>0</v>
      </c>
      <c r="R176" s="98">
        <v>0</v>
      </c>
      <c r="S176" s="98">
        <v>0</v>
      </c>
      <c r="T176" s="98">
        <v>927.75558318136132</v>
      </c>
      <c r="U176" s="98">
        <v>887.50186833227076</v>
      </c>
      <c r="V176" s="98">
        <v>964.13769470149373</v>
      </c>
      <c r="W176" s="98">
        <v>1006.2340461348658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624.32162060308201</v>
      </c>
      <c r="D177" s="33">
        <v>613.56339402143715</v>
      </c>
      <c r="E177" s="33">
        <v>0</v>
      </c>
      <c r="F177" s="33">
        <v>0</v>
      </c>
      <c r="G177" s="33">
        <v>0</v>
      </c>
      <c r="H177" s="33">
        <v>667.14066125974171</v>
      </c>
      <c r="I177" s="33">
        <v>687.84828317885763</v>
      </c>
      <c r="J177" s="33">
        <v>704.57759400041482</v>
      </c>
      <c r="K177" s="33">
        <v>707.63776220138891</v>
      </c>
      <c r="L177" s="33">
        <v>703.24733466304906</v>
      </c>
      <c r="M177" s="33">
        <v>739.08463889147936</v>
      </c>
      <c r="N177" s="33">
        <v>685.44038685437545</v>
      </c>
      <c r="O177" s="33">
        <v>655.96241365054675</v>
      </c>
      <c r="P177" s="33">
        <v>0</v>
      </c>
      <c r="Q177" s="33">
        <v>0</v>
      </c>
      <c r="R177" s="33">
        <v>684.14078530405868</v>
      </c>
      <c r="S177" s="33">
        <v>0</v>
      </c>
      <c r="T177" s="33">
        <v>670.63244683402081</v>
      </c>
      <c r="U177" s="33">
        <v>653.15701718565299</v>
      </c>
      <c r="V177" s="33">
        <v>675.68697675356407</v>
      </c>
      <c r="W177" s="33">
        <v>712.21194119422557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2976.9258487367174</v>
      </c>
      <c r="D3" s="117">
        <f t="shared" si="0"/>
        <v>4568.5580709506621</v>
      </c>
      <c r="E3" s="117">
        <f t="shared" si="0"/>
        <v>5117.8245984963805</v>
      </c>
      <c r="F3" s="117">
        <f t="shared" si="0"/>
        <v>4084.4066481373793</v>
      </c>
      <c r="G3" s="117">
        <f t="shared" si="0"/>
        <v>3849.4802008628185</v>
      </c>
      <c r="H3" s="117">
        <f t="shared" si="0"/>
        <v>4198.0111408841703</v>
      </c>
      <c r="I3" s="117">
        <f t="shared" si="0"/>
        <v>3977.1638869018052</v>
      </c>
      <c r="J3" s="117">
        <f t="shared" si="0"/>
        <v>4088.13789274076</v>
      </c>
      <c r="K3" s="117">
        <f t="shared" si="0"/>
        <v>3438.3764422285249</v>
      </c>
      <c r="L3" s="117">
        <f t="shared" si="0"/>
        <v>4232.356139135285</v>
      </c>
      <c r="M3" s="117">
        <f t="shared" si="0"/>
        <v>4887.1536167832382</v>
      </c>
      <c r="N3" s="117">
        <f t="shared" si="0"/>
        <v>5033.775623901367</v>
      </c>
      <c r="O3" s="117">
        <f t="shared" si="0"/>
        <v>4293.7001374138936</v>
      </c>
      <c r="P3" s="117">
        <f t="shared" si="0"/>
        <v>0</v>
      </c>
      <c r="Q3" s="117">
        <f t="shared" si="0"/>
        <v>3593.4362907335867</v>
      </c>
      <c r="R3" s="117">
        <f t="shared" ref="R3:V3" si="1">R4+R7+R9+R19</f>
        <v>4017.0995988815566</v>
      </c>
      <c r="S3" s="117">
        <f t="shared" si="1"/>
        <v>4146.9807475978623</v>
      </c>
      <c r="T3" s="117">
        <f t="shared" si="1"/>
        <v>0</v>
      </c>
      <c r="U3" s="117">
        <f t="shared" si="1"/>
        <v>3328.2960510191519</v>
      </c>
      <c r="V3" s="117">
        <f t="shared" si="1"/>
        <v>3257.2833471852782</v>
      </c>
      <c r="W3" s="117">
        <f t="shared" ref="W3" si="2">W4+W7+W9+W19</f>
        <v>3838.6274878281106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1793.3373978696404</v>
      </c>
      <c r="D4" s="122">
        <f t="shared" si="3"/>
        <v>3301.5043394512368</v>
      </c>
      <c r="E4" s="122">
        <f t="shared" si="3"/>
        <v>3846.0506739761986</v>
      </c>
      <c r="F4" s="122">
        <f t="shared" si="3"/>
        <v>2845.2505933216476</v>
      </c>
      <c r="G4" s="122">
        <f t="shared" si="3"/>
        <v>2572.7898456295707</v>
      </c>
      <c r="H4" s="122">
        <f t="shared" si="3"/>
        <v>2885.3641279673384</v>
      </c>
      <c r="I4" s="122">
        <f t="shared" si="3"/>
        <v>2647.1744557618222</v>
      </c>
      <c r="J4" s="122">
        <f t="shared" si="3"/>
        <v>2640.0584673080602</v>
      </c>
      <c r="K4" s="122">
        <f t="shared" si="3"/>
        <v>1947.4061607256449</v>
      </c>
      <c r="L4" s="122">
        <f t="shared" si="3"/>
        <v>2687.3669465235203</v>
      </c>
      <c r="M4" s="122">
        <f t="shared" si="3"/>
        <v>3301.3998109139366</v>
      </c>
      <c r="N4" s="122">
        <f t="shared" si="3"/>
        <v>3388.4313074885472</v>
      </c>
      <c r="O4" s="122">
        <f t="shared" si="3"/>
        <v>2876.6232774836526</v>
      </c>
      <c r="P4" s="122">
        <f t="shared" si="3"/>
        <v>0</v>
      </c>
      <c r="Q4" s="122">
        <f t="shared" si="3"/>
        <v>2169.6405708513694</v>
      </c>
      <c r="R4" s="122">
        <f t="shared" ref="R4:V4" si="4">SUM(R5:R6)</f>
        <v>2413.5678879799134</v>
      </c>
      <c r="S4" s="122">
        <f t="shared" si="4"/>
        <v>2521.7969760652027</v>
      </c>
      <c r="T4" s="122">
        <f t="shared" si="4"/>
        <v>0</v>
      </c>
      <c r="U4" s="122">
        <f t="shared" si="4"/>
        <v>1790.874664700633</v>
      </c>
      <c r="V4" s="122">
        <f t="shared" si="4"/>
        <v>1683.3975387309936</v>
      </c>
      <c r="W4" s="122">
        <f t="shared" ref="W4" si="5">SUM(W5:W6)</f>
        <v>2178.4321929819489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1777.2456332418433</v>
      </c>
      <c r="D5" s="98">
        <v>3272.048342438934</v>
      </c>
      <c r="E5" s="98">
        <v>3812.1914656586837</v>
      </c>
      <c r="F5" s="98">
        <v>2820.5219331703101</v>
      </c>
      <c r="G5" s="98">
        <v>2550.8290813574267</v>
      </c>
      <c r="H5" s="98">
        <v>2860.9637801086301</v>
      </c>
      <c r="I5" s="98">
        <v>2625.2223326306766</v>
      </c>
      <c r="J5" s="98">
        <v>2618.2611024165681</v>
      </c>
      <c r="K5" s="98">
        <v>1931.514303875713</v>
      </c>
      <c r="L5" s="98">
        <v>2665.4784283564513</v>
      </c>
      <c r="M5" s="98">
        <v>3274.6142143944335</v>
      </c>
      <c r="N5" s="98">
        <v>3361.7248604275801</v>
      </c>
      <c r="O5" s="98">
        <v>2853.9045352004218</v>
      </c>
      <c r="P5" s="98">
        <v>0</v>
      </c>
      <c r="Q5" s="98">
        <v>2152.7848604212177</v>
      </c>
      <c r="R5" s="98">
        <v>2394.950090286316</v>
      </c>
      <c r="S5" s="98">
        <v>2502.3207121890568</v>
      </c>
      <c r="T5" s="98">
        <v>0</v>
      </c>
      <c r="U5" s="98">
        <v>1777.1839291204285</v>
      </c>
      <c r="V5" s="98">
        <v>1670.4767165380972</v>
      </c>
      <c r="W5" s="98">
        <v>2161.6604428205742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16.091764627797051</v>
      </c>
      <c r="D6" s="98">
        <v>29.455997012302568</v>
      </c>
      <c r="E6" s="98">
        <v>33.859208317515012</v>
      </c>
      <c r="F6" s="98">
        <v>24.72866015133728</v>
      </c>
      <c r="G6" s="98">
        <v>21.960764272143802</v>
      </c>
      <c r="H6" s="98">
        <v>24.400347858708113</v>
      </c>
      <c r="I6" s="98">
        <v>21.952123131145562</v>
      </c>
      <c r="J6" s="98">
        <v>21.797364891492048</v>
      </c>
      <c r="K6" s="98">
        <v>15.891856849931759</v>
      </c>
      <c r="L6" s="98">
        <v>21.888518167068906</v>
      </c>
      <c r="M6" s="98">
        <v>26.785596519503091</v>
      </c>
      <c r="N6" s="98">
        <v>26.706447060967253</v>
      </c>
      <c r="O6" s="98">
        <v>22.718742283230736</v>
      </c>
      <c r="P6" s="98">
        <v>0</v>
      </c>
      <c r="Q6" s="98">
        <v>16.855710430151586</v>
      </c>
      <c r="R6" s="98">
        <v>18.617797693597169</v>
      </c>
      <c r="S6" s="98">
        <v>19.476263876146007</v>
      </c>
      <c r="T6" s="98">
        <v>0</v>
      </c>
      <c r="U6" s="98">
        <v>13.690735580204603</v>
      </c>
      <c r="V6" s="98">
        <v>12.920822192896262</v>
      </c>
      <c r="W6" s="98">
        <v>16.771750161374786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66.579619301897935</v>
      </c>
      <c r="D7" s="122">
        <f t="shared" si="6"/>
        <v>58.219250895416153</v>
      </c>
      <c r="E7" s="122">
        <f t="shared" si="6"/>
        <v>65.914753989334969</v>
      </c>
      <c r="F7" s="122">
        <f t="shared" si="6"/>
        <v>42.538061286718296</v>
      </c>
      <c r="G7" s="122">
        <f t="shared" si="6"/>
        <v>44.252082133101936</v>
      </c>
      <c r="H7" s="122">
        <f t="shared" si="6"/>
        <v>48.066518130547102</v>
      </c>
      <c r="I7" s="122">
        <f t="shared" si="6"/>
        <v>67.363449361847955</v>
      </c>
      <c r="J7" s="122">
        <f t="shared" si="6"/>
        <v>87.90791474872232</v>
      </c>
      <c r="K7" s="122">
        <f t="shared" si="6"/>
        <v>118.90182046070196</v>
      </c>
      <c r="L7" s="122">
        <f t="shared" si="6"/>
        <v>123.98117921713779</v>
      </c>
      <c r="M7" s="122">
        <f t="shared" si="6"/>
        <v>83.698146249005802</v>
      </c>
      <c r="N7" s="122">
        <f t="shared" si="6"/>
        <v>247.8619629872934</v>
      </c>
      <c r="O7" s="122">
        <f t="shared" si="6"/>
        <v>79.004012650098502</v>
      </c>
      <c r="P7" s="122">
        <f t="shared" si="6"/>
        <v>0</v>
      </c>
      <c r="Q7" s="122">
        <f t="shared" si="6"/>
        <v>63.347858500724335</v>
      </c>
      <c r="R7" s="122">
        <f t="shared" si="6"/>
        <v>235.97896996796129</v>
      </c>
      <c r="S7" s="122">
        <f t="shared" si="6"/>
        <v>200.69168201134579</v>
      </c>
      <c r="T7" s="122">
        <f t="shared" si="6"/>
        <v>0</v>
      </c>
      <c r="U7" s="122">
        <f t="shared" si="6"/>
        <v>140.96191134535673</v>
      </c>
      <c r="V7" s="122">
        <f t="shared" si="6"/>
        <v>110.03438354829022</v>
      </c>
      <c r="W7" s="122">
        <f t="shared" si="6"/>
        <v>90.962555268509675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66.579619301897935</v>
      </c>
      <c r="D8" s="98">
        <f>IF(RES_hhdet_in_tes!D8=0,0,RES_hhdet_in_tes!D8*1000*11630/RES_hhdet_in_new!D5)</f>
        <v>58.219250895416153</v>
      </c>
      <c r="E8" s="98">
        <f>IF(RES_hhdet_in_tes!E8=0,0,RES_hhdet_in_tes!E8*1000*11630/RES_hhdet_in_new!E5)</f>
        <v>65.914753989334969</v>
      </c>
      <c r="F8" s="98">
        <f>IF(RES_hhdet_in_tes!F8=0,0,RES_hhdet_in_tes!F8*1000*11630/RES_hhdet_in_new!F5)</f>
        <v>42.538061286718296</v>
      </c>
      <c r="G8" s="98">
        <f>IF(RES_hhdet_in_tes!G8=0,0,RES_hhdet_in_tes!G8*1000*11630/RES_hhdet_in_new!G5)</f>
        <v>44.252082133101936</v>
      </c>
      <c r="H8" s="98">
        <f>IF(RES_hhdet_in_tes!H8=0,0,RES_hhdet_in_tes!H8*1000*11630/RES_hhdet_in_new!H5)</f>
        <v>48.066518130547102</v>
      </c>
      <c r="I8" s="98">
        <f>IF(RES_hhdet_in_tes!I8=0,0,RES_hhdet_in_tes!I8*1000*11630/RES_hhdet_in_new!I5)</f>
        <v>67.363449361847955</v>
      </c>
      <c r="J8" s="98">
        <f>IF(RES_hhdet_in_tes!J8=0,0,RES_hhdet_in_tes!J8*1000*11630/RES_hhdet_in_new!J5)</f>
        <v>87.90791474872232</v>
      </c>
      <c r="K8" s="98">
        <f>IF(RES_hhdet_in_tes!K8=0,0,RES_hhdet_in_tes!K8*1000*11630/RES_hhdet_in_new!K5)</f>
        <v>118.90182046070196</v>
      </c>
      <c r="L8" s="98">
        <f>IF(RES_hhdet_in_tes!L8=0,0,RES_hhdet_in_tes!L8*1000*11630/RES_hhdet_in_new!L5)</f>
        <v>123.98117921713779</v>
      </c>
      <c r="M8" s="98">
        <f>IF(RES_hhdet_in_tes!M8=0,0,RES_hhdet_in_tes!M8*1000*11630/RES_hhdet_in_new!M5)</f>
        <v>83.698146249005802</v>
      </c>
      <c r="N8" s="98">
        <f>IF(RES_hhdet_in_tes!N8=0,0,RES_hhdet_in_tes!N8*1000*11630/RES_hhdet_in_new!N5)</f>
        <v>247.8619629872934</v>
      </c>
      <c r="O8" s="98">
        <f>IF(RES_hhdet_in_tes!O8=0,0,RES_hhdet_in_tes!O8*1000*11630/RES_hhdet_in_new!O5)</f>
        <v>79.004012650098502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63.347858500724335</v>
      </c>
      <c r="R8" s="98">
        <f>IF(RES_hhdet_in_tes!R8=0,0,RES_hhdet_in_tes!R8*1000*11630/RES_hhdet_in_new!R5)</f>
        <v>235.97896996796129</v>
      </c>
      <c r="S8" s="98">
        <f>IF(RES_hhdet_in_tes!S8=0,0,RES_hhdet_in_tes!S8*1000*11630/RES_hhdet_in_new!S5)</f>
        <v>200.69168201134579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140.96191134535673</v>
      </c>
      <c r="V8" s="98">
        <f>IF(RES_hhdet_in_tes!V8=0,0,RES_hhdet_in_tes!V8*1000*11630/RES_hhdet_in_new!V5)</f>
        <v>110.03438354829022</v>
      </c>
      <c r="W8" s="98">
        <f>IF(RES_hhdet_in_tes!W8=0,0,RES_hhdet_in_tes!W8*1000*11630/RES_hhdet_in_new!W5)</f>
        <v>90.962555268509675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660.49494304524171</v>
      </c>
      <c r="D9" s="122">
        <v>744.76331554265221</v>
      </c>
      <c r="E9" s="122">
        <v>722.98757509100369</v>
      </c>
      <c r="F9" s="122">
        <v>702.21320425155625</v>
      </c>
      <c r="G9" s="122">
        <v>741.07044658509574</v>
      </c>
      <c r="H9" s="122">
        <v>759.89854238478893</v>
      </c>
      <c r="I9" s="122">
        <v>745.8665271525507</v>
      </c>
      <c r="J9" s="122">
        <v>831.69338324026887</v>
      </c>
      <c r="K9" s="122">
        <v>853.45038148701758</v>
      </c>
      <c r="L9" s="122">
        <v>894.00033024132949</v>
      </c>
      <c r="M9" s="122">
        <v>936.43095668861577</v>
      </c>
      <c r="N9" s="122">
        <v>865.60209522733328</v>
      </c>
      <c r="O9" s="122">
        <v>832.32910083826278</v>
      </c>
      <c r="P9" s="122">
        <v>0</v>
      </c>
      <c r="Q9" s="122">
        <v>809.362277099366</v>
      </c>
      <c r="R9" s="122">
        <v>822.31283780100023</v>
      </c>
      <c r="S9" s="122">
        <v>861.6362423486845</v>
      </c>
      <c r="T9" s="122">
        <v>0</v>
      </c>
      <c r="U9" s="122">
        <v>850.226582512866</v>
      </c>
      <c r="V9" s="122">
        <v>888.78816404555937</v>
      </c>
      <c r="W9" s="122">
        <v>950.07687591633714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580.90801211885992</v>
      </c>
      <c r="D10" s="98">
        <v>744.57961624009147</v>
      </c>
      <c r="E10" s="98">
        <v>788.56116878409159</v>
      </c>
      <c r="F10" s="98">
        <v>695.43830463903305</v>
      </c>
      <c r="G10" s="98">
        <v>720.90326457944434</v>
      </c>
      <c r="H10" s="98">
        <v>775.80104205594841</v>
      </c>
      <c r="I10" s="98">
        <v>785.19945097399159</v>
      </c>
      <c r="J10" s="98">
        <v>852.73622618689512</v>
      </c>
      <c r="K10" s="98">
        <v>660.85006397452287</v>
      </c>
      <c r="L10" s="98">
        <v>887.85805281737635</v>
      </c>
      <c r="M10" s="98">
        <v>1094.3406406055383</v>
      </c>
      <c r="N10" s="98">
        <v>1060.312808142482</v>
      </c>
      <c r="O10" s="98">
        <v>894.17201597687347</v>
      </c>
      <c r="P10" s="98">
        <v>0</v>
      </c>
      <c r="Q10" s="98">
        <v>805.28179595603797</v>
      </c>
      <c r="R10" s="98">
        <v>881.68598216813268</v>
      </c>
      <c r="S10" s="98">
        <v>947.91976220067613</v>
      </c>
      <c r="T10" s="98">
        <v>0</v>
      </c>
      <c r="U10" s="98">
        <v>754.37832486598268</v>
      </c>
      <c r="V10" s="98">
        <v>753.90213573438848</v>
      </c>
      <c r="W10" s="98">
        <v>1080.5458061551856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719.00791855038801</v>
      </c>
      <c r="D11" s="98">
        <v>684.1329328823814</v>
      </c>
      <c r="E11" s="98">
        <v>707.02753320155205</v>
      </c>
      <c r="F11" s="98">
        <v>717.84033423912501</v>
      </c>
      <c r="G11" s="98">
        <v>736.57268873782209</v>
      </c>
      <c r="H11" s="98">
        <v>759.39244366835408</v>
      </c>
      <c r="I11" s="98">
        <v>777.40386573781302</v>
      </c>
      <c r="J11" s="98">
        <v>813.2891221901607</v>
      </c>
      <c r="K11" s="98">
        <v>852.99005748231127</v>
      </c>
      <c r="L11" s="98">
        <v>880.13828755658653</v>
      </c>
      <c r="M11" s="98">
        <v>916.14363351749762</v>
      </c>
      <c r="N11" s="98">
        <v>878.6050819568112</v>
      </c>
      <c r="O11" s="98">
        <v>839.87460294693244</v>
      </c>
      <c r="P11" s="98">
        <v>0</v>
      </c>
      <c r="Q11" s="98">
        <v>850.88291291507073</v>
      </c>
      <c r="R11" s="98">
        <v>791.10523295922894</v>
      </c>
      <c r="S11" s="98">
        <v>819.45631528792205</v>
      </c>
      <c r="T11" s="98">
        <v>0</v>
      </c>
      <c r="U11" s="98">
        <v>829.51377969187615</v>
      </c>
      <c r="V11" s="98">
        <v>902.24799559008409</v>
      </c>
      <c r="W11" s="98">
        <v>945.24555703100032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660.4087102211372</v>
      </c>
      <c r="D15" s="101">
        <v>744.99747239677504</v>
      </c>
      <c r="E15" s="101">
        <v>722.58721396757687</v>
      </c>
      <c r="F15" s="101">
        <v>702.15239729891903</v>
      </c>
      <c r="G15" s="101">
        <v>741.17784938535522</v>
      </c>
      <c r="H15" s="101">
        <v>759.82044425128583</v>
      </c>
      <c r="I15" s="101">
        <v>745.58718147085119</v>
      </c>
      <c r="J15" s="101">
        <v>830.74219122525642</v>
      </c>
      <c r="K15" s="101">
        <v>859.49315854388544</v>
      </c>
      <c r="L15" s="101">
        <v>893.60533059387762</v>
      </c>
      <c r="M15" s="101">
        <v>932.90261211888412</v>
      </c>
      <c r="N15" s="101">
        <v>859.07047804369279</v>
      </c>
      <c r="O15" s="101">
        <v>828.8579631577943</v>
      </c>
      <c r="P15" s="101">
        <v>0</v>
      </c>
      <c r="Q15" s="101">
        <v>809.45930815039765</v>
      </c>
      <c r="R15" s="101">
        <v>822.0005705273029</v>
      </c>
      <c r="S15" s="101">
        <v>861.18910018105464</v>
      </c>
      <c r="T15" s="101">
        <v>0</v>
      </c>
      <c r="U15" s="101">
        <v>852.78138995404447</v>
      </c>
      <c r="V15" s="101">
        <v>892.89947137883951</v>
      </c>
      <c r="W15" s="101">
        <v>943.25203726746554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895.17145681442628</v>
      </c>
      <c r="M16" s="104">
        <v>934.03429631640768</v>
      </c>
      <c r="N16" s="104">
        <v>859.00358183723688</v>
      </c>
      <c r="O16" s="104">
        <v>828.34642297299433</v>
      </c>
      <c r="P16" s="104">
        <v>0</v>
      </c>
      <c r="Q16" s="104">
        <v>806.87624797273065</v>
      </c>
      <c r="R16" s="104">
        <v>819.55438218881795</v>
      </c>
      <c r="S16" s="104">
        <v>859.61649242192846</v>
      </c>
      <c r="T16" s="104">
        <v>0</v>
      </c>
      <c r="U16" s="104">
        <v>853.21341010379035</v>
      </c>
      <c r="V16" s="104">
        <v>892.34552304034844</v>
      </c>
      <c r="W16" s="104">
        <v>942.40359214741022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309.93579267469033</v>
      </c>
      <c r="M17" s="98">
        <v>313.56684605745255</v>
      </c>
      <c r="N17" s="98">
        <v>269.53300851436228</v>
      </c>
      <c r="O17" s="98">
        <v>270.58648174235901</v>
      </c>
      <c r="P17" s="98">
        <v>0</v>
      </c>
      <c r="Q17" s="98">
        <v>249.24870447322928</v>
      </c>
      <c r="R17" s="98">
        <v>270.93520715567485</v>
      </c>
      <c r="S17" s="98">
        <v>301.5465618948046</v>
      </c>
      <c r="T17" s="98">
        <v>0</v>
      </c>
      <c r="U17" s="98">
        <v>274.32465734896249</v>
      </c>
      <c r="V17" s="98">
        <v>290.0248996526214</v>
      </c>
      <c r="W17" s="98">
        <v>308.87274399803738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585.23566413973572</v>
      </c>
      <c r="M18" s="98">
        <v>620.46745025895518</v>
      </c>
      <c r="N18" s="98">
        <v>589.47057332287466</v>
      </c>
      <c r="O18" s="98">
        <v>557.75994123063526</v>
      </c>
      <c r="P18" s="98">
        <v>0</v>
      </c>
      <c r="Q18" s="98">
        <v>557.62754349950148</v>
      </c>
      <c r="R18" s="98">
        <v>548.61917503314316</v>
      </c>
      <c r="S18" s="98">
        <v>558.0699305271238</v>
      </c>
      <c r="T18" s="98">
        <v>0</v>
      </c>
      <c r="U18" s="98">
        <v>578.88875275482781</v>
      </c>
      <c r="V18" s="98">
        <v>602.32062338772698</v>
      </c>
      <c r="W18" s="98">
        <v>633.53084814937279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456.5138885199371</v>
      </c>
      <c r="D19" s="122">
        <v>464.07116506135628</v>
      </c>
      <c r="E19" s="122">
        <v>482.87159543984336</v>
      </c>
      <c r="F19" s="122">
        <v>494.4047892774571</v>
      </c>
      <c r="G19" s="122">
        <v>491.36782651504996</v>
      </c>
      <c r="H19" s="122">
        <v>504.68195240149549</v>
      </c>
      <c r="I19" s="122">
        <v>516.75945462558445</v>
      </c>
      <c r="J19" s="122">
        <v>528.47812744370856</v>
      </c>
      <c r="K19" s="122">
        <v>518.61807955516031</v>
      </c>
      <c r="L19" s="122">
        <v>527.00768315329753</v>
      </c>
      <c r="M19" s="122">
        <v>565.6247029316803</v>
      </c>
      <c r="N19" s="122">
        <v>531.88025819819381</v>
      </c>
      <c r="O19" s="122">
        <v>505.74374644187958</v>
      </c>
      <c r="P19" s="122">
        <v>0</v>
      </c>
      <c r="Q19" s="122">
        <v>551.08558428212689</v>
      </c>
      <c r="R19" s="122">
        <v>545.23990313268166</v>
      </c>
      <c r="S19" s="122">
        <v>562.85584717262986</v>
      </c>
      <c r="T19" s="122">
        <v>0</v>
      </c>
      <c r="U19" s="122">
        <v>546.23289246029628</v>
      </c>
      <c r="V19" s="122">
        <v>575.06326086043498</v>
      </c>
      <c r="W19" s="122">
        <v>619.15586366131492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361.06351127082337</v>
      </c>
      <c r="D20" s="98">
        <v>539.20325939324266</v>
      </c>
      <c r="E20" s="98">
        <v>586.99825040966175</v>
      </c>
      <c r="F20" s="98">
        <v>516.2584413126292</v>
      </c>
      <c r="G20" s="98">
        <v>470.39787964504706</v>
      </c>
      <c r="H20" s="98">
        <v>518.67097759851868</v>
      </c>
      <c r="I20" s="98">
        <v>537.64550152893912</v>
      </c>
      <c r="J20" s="98">
        <v>541.49427285196975</v>
      </c>
      <c r="K20" s="98">
        <v>431.3855296982473</v>
      </c>
      <c r="L20" s="98">
        <v>544.09055997624102</v>
      </c>
      <c r="M20" s="98">
        <v>572.1511847763785</v>
      </c>
      <c r="N20" s="98">
        <v>569.13307123294294</v>
      </c>
      <c r="O20" s="98">
        <v>552.32268291995354</v>
      </c>
      <c r="P20" s="98">
        <v>0</v>
      </c>
      <c r="Q20" s="98">
        <v>0</v>
      </c>
      <c r="R20" s="98">
        <v>479.36440507124689</v>
      </c>
      <c r="S20" s="98">
        <v>628.57170151584285</v>
      </c>
      <c r="T20" s="98">
        <v>0</v>
      </c>
      <c r="U20" s="98">
        <v>508.76991605710384</v>
      </c>
      <c r="V20" s="98">
        <v>528.28003637819745</v>
      </c>
      <c r="W20" s="98">
        <v>668.31724945732356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455.38834962950801</v>
      </c>
      <c r="D21" s="98">
        <v>438.87231073280793</v>
      </c>
      <c r="E21" s="98">
        <v>505.80134467572901</v>
      </c>
      <c r="F21" s="98">
        <v>521.91450345002249</v>
      </c>
      <c r="G21" s="98">
        <v>513.83807081769464</v>
      </c>
      <c r="H21" s="98">
        <v>543.3546585325754</v>
      </c>
      <c r="I21" s="98">
        <v>513.60352175530022</v>
      </c>
      <c r="J21" s="98">
        <v>476.59837731865281</v>
      </c>
      <c r="K21" s="98">
        <v>533.01974827715026</v>
      </c>
      <c r="L21" s="98">
        <v>465.40004007772131</v>
      </c>
      <c r="M21" s="98">
        <v>582.30802482101171</v>
      </c>
      <c r="N21" s="98">
        <v>525.11855787339709</v>
      </c>
      <c r="O21" s="98">
        <v>497.38537177551558</v>
      </c>
      <c r="P21" s="98">
        <v>0</v>
      </c>
      <c r="Q21" s="98">
        <v>658.18181595003705</v>
      </c>
      <c r="R21" s="98">
        <v>551.29121034203285</v>
      </c>
      <c r="S21" s="98">
        <v>540.0996564288796</v>
      </c>
      <c r="T21" s="98">
        <v>0</v>
      </c>
      <c r="U21" s="98">
        <v>530.32665237976778</v>
      </c>
      <c r="V21" s="98">
        <v>580.7378748247495</v>
      </c>
      <c r="W21" s="98">
        <v>610.5562865007339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462.1610073137914</v>
      </c>
      <c r="D22" s="33">
        <v>455.13744892023738</v>
      </c>
      <c r="E22" s="33">
        <v>462.42621360249609</v>
      </c>
      <c r="F22" s="33">
        <v>487.33652135954662</v>
      </c>
      <c r="G22" s="33">
        <v>491.90733183178412</v>
      </c>
      <c r="H22" s="33">
        <v>499.23805034479005</v>
      </c>
      <c r="I22" s="33">
        <v>515.94031301571852</v>
      </c>
      <c r="J22" s="33">
        <v>529.79646011801901</v>
      </c>
      <c r="K22" s="33">
        <v>533.51063417242915</v>
      </c>
      <c r="L22" s="33">
        <v>531.71107079546994</v>
      </c>
      <c r="M22" s="33">
        <v>560.96676962428012</v>
      </c>
      <c r="N22" s="33">
        <v>522.90571691278831</v>
      </c>
      <c r="O22" s="33">
        <v>503.8644419182267</v>
      </c>
      <c r="P22" s="33">
        <v>0</v>
      </c>
      <c r="Q22" s="33">
        <v>537.74385829811695</v>
      </c>
      <c r="R22" s="33">
        <v>544.48329437222776</v>
      </c>
      <c r="S22" s="33">
        <v>564.3713205629964</v>
      </c>
      <c r="T22" s="33">
        <v>0</v>
      </c>
      <c r="U22" s="33">
        <v>550.2437025059802</v>
      </c>
      <c r="V22" s="33">
        <v>577.8941144215097</v>
      </c>
      <c r="W22" s="33">
        <v>615.96746094128696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3823.4141941301928</v>
      </c>
      <c r="D24" s="117">
        <f t="shared" si="7"/>
        <v>0</v>
      </c>
      <c r="E24" s="117">
        <f t="shared" si="7"/>
        <v>3992.7437410281295</v>
      </c>
      <c r="F24" s="117">
        <f t="shared" si="7"/>
        <v>3997.5950077367088</v>
      </c>
      <c r="G24" s="117">
        <f t="shared" si="7"/>
        <v>3966.5826189671584</v>
      </c>
      <c r="H24" s="117">
        <f t="shared" si="7"/>
        <v>3913.5849970868258</v>
      </c>
      <c r="I24" s="117">
        <f t="shared" si="7"/>
        <v>3859.0154324567525</v>
      </c>
      <c r="J24" s="117">
        <f t="shared" si="7"/>
        <v>3894.8081958898788</v>
      </c>
      <c r="K24" s="117">
        <f t="shared" si="7"/>
        <v>2991.2860230693791</v>
      </c>
      <c r="L24" s="117">
        <f t="shared" si="7"/>
        <v>2461.5837993407804</v>
      </c>
      <c r="M24" s="117">
        <f t="shared" si="7"/>
        <v>5740.9776291844419</v>
      </c>
      <c r="N24" s="117">
        <f t="shared" si="7"/>
        <v>4479.0937128698661</v>
      </c>
      <c r="O24" s="117">
        <f t="shared" si="7"/>
        <v>3693.246507264606</v>
      </c>
      <c r="P24" s="117">
        <f t="shared" si="7"/>
        <v>2967.3281695988358</v>
      </c>
      <c r="Q24" s="117">
        <f t="shared" si="7"/>
        <v>5958.4596771624929</v>
      </c>
      <c r="R24" s="117">
        <f t="shared" ref="R24:V24" si="8">R25+R28+R30+R39</f>
        <v>5137.7605026974734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2700.844476595264</v>
      </c>
      <c r="D25" s="122">
        <f t="shared" si="10"/>
        <v>0</v>
      </c>
      <c r="E25" s="122">
        <f t="shared" si="10"/>
        <v>2807.7303134580566</v>
      </c>
      <c r="F25" s="122">
        <f t="shared" si="10"/>
        <v>2808.1060890782428</v>
      </c>
      <c r="G25" s="122">
        <f t="shared" si="10"/>
        <v>2733.4974377500189</v>
      </c>
      <c r="H25" s="122">
        <f t="shared" si="10"/>
        <v>2654.5265024907499</v>
      </c>
      <c r="I25" s="122">
        <f t="shared" si="10"/>
        <v>2597.4879379701829</v>
      </c>
      <c r="J25" s="122">
        <f t="shared" si="10"/>
        <v>2404.6053702922381</v>
      </c>
      <c r="K25" s="122">
        <f t="shared" si="10"/>
        <v>1480.3900664731291</v>
      </c>
      <c r="L25" s="122">
        <f t="shared" si="10"/>
        <v>919.44865695290594</v>
      </c>
      <c r="M25" s="122">
        <f t="shared" si="10"/>
        <v>4159.5503248392715</v>
      </c>
      <c r="N25" s="122">
        <f t="shared" si="10"/>
        <v>2842.1608281707458</v>
      </c>
      <c r="O25" s="122">
        <f t="shared" si="10"/>
        <v>2283.0193412540179</v>
      </c>
      <c r="P25" s="122">
        <f t="shared" si="10"/>
        <v>1523.5266778304785</v>
      </c>
      <c r="Q25" s="122">
        <f t="shared" si="10"/>
        <v>4534.8855705355409</v>
      </c>
      <c r="R25" s="122">
        <f t="shared" ref="R25:V25" si="11">SUM(R26:R27)</f>
        <v>3562.9353315903104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2641.0618763640623</v>
      </c>
      <c r="D26" s="98">
        <v>0</v>
      </c>
      <c r="E26" s="98">
        <v>2746.7401662417774</v>
      </c>
      <c r="F26" s="98">
        <v>2747.8767139769725</v>
      </c>
      <c r="G26" s="98">
        <v>2675.9035293109214</v>
      </c>
      <c r="H26" s="98">
        <v>2599.1088487672901</v>
      </c>
      <c r="I26" s="98">
        <v>2544.2993266599169</v>
      </c>
      <c r="J26" s="98">
        <v>2355.5791125597193</v>
      </c>
      <c r="K26" s="98">
        <v>1450.5533901624876</v>
      </c>
      <c r="L26" s="98">
        <v>900.95243362828364</v>
      </c>
      <c r="M26" s="98">
        <v>4076.1944748146575</v>
      </c>
      <c r="N26" s="98">
        <v>2786.8128498753472</v>
      </c>
      <c r="O26" s="98">
        <v>2238.4705185857192</v>
      </c>
      <c r="P26" s="98">
        <v>1494.1966048156819</v>
      </c>
      <c r="Q26" s="98">
        <v>4447.8225181732541</v>
      </c>
      <c r="R26" s="98">
        <v>3495.0117637688904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59.782600231201855</v>
      </c>
      <c r="D27" s="98">
        <v>0</v>
      </c>
      <c r="E27" s="98">
        <v>60.990147216278963</v>
      </c>
      <c r="F27" s="98">
        <v>60.229375101270406</v>
      </c>
      <c r="G27" s="98">
        <v>57.593908439097568</v>
      </c>
      <c r="H27" s="98">
        <v>55.4176537234598</v>
      </c>
      <c r="I27" s="98">
        <v>53.18861131026609</v>
      </c>
      <c r="J27" s="98">
        <v>49.026257732518665</v>
      </c>
      <c r="K27" s="98">
        <v>29.83667631064149</v>
      </c>
      <c r="L27" s="98">
        <v>18.49622332462226</v>
      </c>
      <c r="M27" s="98">
        <v>83.355850024614455</v>
      </c>
      <c r="N27" s="98">
        <v>55.34797829539874</v>
      </c>
      <c r="O27" s="98">
        <v>44.548822668298705</v>
      </c>
      <c r="P27" s="98">
        <v>29.330073014796579</v>
      </c>
      <c r="Q27" s="98">
        <v>87.063052362286498</v>
      </c>
      <c r="R27" s="98">
        <v>67.923567821420036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129.66417425436538</v>
      </c>
      <c r="K28" s="122">
        <f t="shared" si="13"/>
        <v>117.97879080263179</v>
      </c>
      <c r="L28" s="122">
        <f t="shared" si="13"/>
        <v>126.41808179335423</v>
      </c>
      <c r="M28" s="122">
        <f t="shared" si="13"/>
        <v>84.428337274078913</v>
      </c>
      <c r="N28" s="122">
        <f t="shared" si="13"/>
        <v>254.74236793106724</v>
      </c>
      <c r="O28" s="122">
        <f t="shared" si="13"/>
        <v>78.308682553252353</v>
      </c>
      <c r="P28" s="122">
        <f t="shared" si="13"/>
        <v>119.7582283563284</v>
      </c>
      <c r="Q28" s="122">
        <f t="shared" si="13"/>
        <v>63.16964809608988</v>
      </c>
      <c r="R28" s="122">
        <f t="shared" si="13"/>
        <v>208.34130620763219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129.66417425436538</v>
      </c>
      <c r="K29" s="98">
        <f>IF(RES_hhdet_in_tes!K29=0,0,RES_hhdet_in_tes!K29*1000*11630/RES_hhdet_in_new!K26)</f>
        <v>117.97879080263179</v>
      </c>
      <c r="L29" s="98">
        <f>IF(RES_hhdet_in_tes!L29=0,0,RES_hhdet_in_tes!L29*1000*11630/RES_hhdet_in_new!L26)</f>
        <v>126.41808179335423</v>
      </c>
      <c r="M29" s="98">
        <f>IF(RES_hhdet_in_tes!M29=0,0,RES_hhdet_in_tes!M29*1000*11630/RES_hhdet_in_new!M26)</f>
        <v>84.428337274078913</v>
      </c>
      <c r="N29" s="98">
        <f>IF(RES_hhdet_in_tes!N29=0,0,RES_hhdet_in_tes!N29*1000*11630/RES_hhdet_in_new!N26)</f>
        <v>254.74236793106724</v>
      </c>
      <c r="O29" s="98">
        <f>IF(RES_hhdet_in_tes!O29=0,0,RES_hhdet_in_tes!O29*1000*11630/RES_hhdet_in_new!O26)</f>
        <v>78.308682553252353</v>
      </c>
      <c r="P29" s="98">
        <f>IF(RES_hhdet_in_tes!P29=0,0,RES_hhdet_in_tes!P29*1000*11630/RES_hhdet_in_new!P26)</f>
        <v>119.7582283563284</v>
      </c>
      <c r="Q29" s="98">
        <f>IF(RES_hhdet_in_tes!Q29=0,0,RES_hhdet_in_tes!Q29*1000*11630/RES_hhdet_in_new!Q26)</f>
        <v>63.16964809608988</v>
      </c>
      <c r="R29" s="98">
        <f>IF(RES_hhdet_in_tes!R29=0,0,RES_hhdet_in_tes!R29*1000*11630/RES_hhdet_in_new!R26)</f>
        <v>208.34130620763219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660.4087102211372</v>
      </c>
      <c r="D30" s="122">
        <v>0</v>
      </c>
      <c r="E30" s="122">
        <v>722.5872139675771</v>
      </c>
      <c r="F30" s="122">
        <v>702.15239729891925</v>
      </c>
      <c r="G30" s="122">
        <v>741.17784938535522</v>
      </c>
      <c r="H30" s="122">
        <v>759.82044425128572</v>
      </c>
      <c r="I30" s="122">
        <v>745.58718147085119</v>
      </c>
      <c r="J30" s="122">
        <v>830.74219122525653</v>
      </c>
      <c r="K30" s="122">
        <v>859.49315854388544</v>
      </c>
      <c r="L30" s="122">
        <v>894.20768683255005</v>
      </c>
      <c r="M30" s="122">
        <v>932.98344670442145</v>
      </c>
      <c r="N30" s="122">
        <v>859.0678546630478</v>
      </c>
      <c r="O30" s="122">
        <v>828.89305781658243</v>
      </c>
      <c r="P30" s="122">
        <v>829.40796761413583</v>
      </c>
      <c r="Q30" s="122">
        <v>809.34027311916873</v>
      </c>
      <c r="R30" s="122">
        <v>822.0005705273029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839.87460294693233</v>
      </c>
      <c r="P31" s="98">
        <v>850.54897072495601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660.4087102211372</v>
      </c>
      <c r="D35" s="101">
        <v>0</v>
      </c>
      <c r="E35" s="101">
        <v>722.5872139675771</v>
      </c>
      <c r="F35" s="101">
        <v>702.15239729891925</v>
      </c>
      <c r="G35" s="101">
        <v>741.17784938535522</v>
      </c>
      <c r="H35" s="101">
        <v>759.82044425128572</v>
      </c>
      <c r="I35" s="101">
        <v>745.58718147085119</v>
      </c>
      <c r="J35" s="101">
        <v>830.74219122525653</v>
      </c>
      <c r="K35" s="101">
        <v>859.49315854388544</v>
      </c>
      <c r="L35" s="101">
        <v>893.60533059387762</v>
      </c>
      <c r="M35" s="101">
        <v>932.90261211888424</v>
      </c>
      <c r="N35" s="101">
        <v>859.07047804369302</v>
      </c>
      <c r="O35" s="101">
        <v>828.8579631577943</v>
      </c>
      <c r="P35" s="101">
        <v>829.41265969922586</v>
      </c>
      <c r="Q35" s="101">
        <v>809.45930815039742</v>
      </c>
      <c r="R35" s="101">
        <v>822.0005705273029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895.17145681442594</v>
      </c>
      <c r="M36" s="104">
        <v>934.03429631640745</v>
      </c>
      <c r="N36" s="104">
        <v>859.00358183723688</v>
      </c>
      <c r="O36" s="104">
        <v>828.34642297299433</v>
      </c>
      <c r="P36" s="104">
        <v>828.4347325854543</v>
      </c>
      <c r="Q36" s="104">
        <v>806.87624797273088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309.93579267469033</v>
      </c>
      <c r="M37" s="98">
        <v>313.56684605745249</v>
      </c>
      <c r="N37" s="98">
        <v>269.53300851436222</v>
      </c>
      <c r="O37" s="98">
        <v>270.58648174235907</v>
      </c>
      <c r="P37" s="98">
        <v>278.059609567444</v>
      </c>
      <c r="Q37" s="98">
        <v>249.24870447322928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585.23566413973572</v>
      </c>
      <c r="M38" s="98">
        <v>620.46745025895495</v>
      </c>
      <c r="N38" s="98">
        <v>589.47057332287466</v>
      </c>
      <c r="O38" s="98">
        <v>557.75994123063526</v>
      </c>
      <c r="P38" s="98">
        <v>550.37512301801053</v>
      </c>
      <c r="Q38" s="98">
        <v>557.62754349950137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462.16100731379146</v>
      </c>
      <c r="D39" s="122">
        <v>0</v>
      </c>
      <c r="E39" s="122">
        <v>462.42621360249603</v>
      </c>
      <c r="F39" s="122">
        <v>487.33652135954668</v>
      </c>
      <c r="G39" s="122">
        <v>491.90733183178401</v>
      </c>
      <c r="H39" s="122">
        <v>499.23805034479005</v>
      </c>
      <c r="I39" s="122">
        <v>515.94031301571852</v>
      </c>
      <c r="J39" s="122">
        <v>529.7964601180189</v>
      </c>
      <c r="K39" s="122">
        <v>533.42400724973288</v>
      </c>
      <c r="L39" s="122">
        <v>521.50937376197021</v>
      </c>
      <c r="M39" s="122">
        <v>564.01552036667033</v>
      </c>
      <c r="N39" s="122">
        <v>523.12266210500479</v>
      </c>
      <c r="O39" s="122">
        <v>503.02542564075338</v>
      </c>
      <c r="P39" s="122">
        <v>494.63529579789298</v>
      </c>
      <c r="Q39" s="122">
        <v>551.06418541169342</v>
      </c>
      <c r="R39" s="122">
        <v>544.48329437222776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533.01974827715026</v>
      </c>
      <c r="L40" s="98">
        <v>465.40004007772131</v>
      </c>
      <c r="M40" s="98">
        <v>582.30802482101149</v>
      </c>
      <c r="N40" s="98">
        <v>525.11855787339721</v>
      </c>
      <c r="O40" s="98">
        <v>497.38537177551575</v>
      </c>
      <c r="P40" s="98">
        <v>459.30995261145807</v>
      </c>
      <c r="Q40" s="98">
        <v>658.18181595003705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462.16100731379146</v>
      </c>
      <c r="D41" s="33">
        <v>0</v>
      </c>
      <c r="E41" s="33">
        <v>462.42621360249603</v>
      </c>
      <c r="F41" s="33">
        <v>487.33652135954668</v>
      </c>
      <c r="G41" s="33">
        <v>491.90733183178401</v>
      </c>
      <c r="H41" s="33">
        <v>499.23805034479005</v>
      </c>
      <c r="I41" s="33">
        <v>515.94031301571852</v>
      </c>
      <c r="J41" s="33">
        <v>529.7964601180189</v>
      </c>
      <c r="K41" s="33">
        <v>533.51063417242915</v>
      </c>
      <c r="L41" s="33">
        <v>531.71107079546994</v>
      </c>
      <c r="M41" s="33">
        <v>560.96676962428012</v>
      </c>
      <c r="N41" s="33">
        <v>522.90571691278831</v>
      </c>
      <c r="O41" s="33">
        <v>503.8644419182267</v>
      </c>
      <c r="P41" s="33">
        <v>499.98335572253256</v>
      </c>
      <c r="Q41" s="33">
        <v>537.74385829811695</v>
      </c>
      <c r="R41" s="33">
        <v>544.48329437222776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4982.6227507244403</v>
      </c>
      <c r="L43" s="117">
        <f t="shared" si="14"/>
        <v>5193.1679628524798</v>
      </c>
      <c r="M43" s="117">
        <f t="shared" si="14"/>
        <v>3721.025494520276</v>
      </c>
      <c r="N43" s="117">
        <f t="shared" si="14"/>
        <v>4339.3936577549612</v>
      </c>
      <c r="O43" s="117">
        <f t="shared" si="14"/>
        <v>4645.1401421467517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3471.0204934088665</v>
      </c>
      <c r="L44" s="122">
        <f t="shared" si="17"/>
        <v>3654.0054873569843</v>
      </c>
      <c r="M44" s="122">
        <f t="shared" si="17"/>
        <v>2139.5981901751052</v>
      </c>
      <c r="N44" s="122">
        <f t="shared" si="17"/>
        <v>2709.724175229816</v>
      </c>
      <c r="O44" s="122">
        <f t="shared" si="17"/>
        <v>3233.8910306892203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3401.0634481173015</v>
      </c>
      <c r="L45" s="98">
        <v>3580.4991517802587</v>
      </c>
      <c r="M45" s="98">
        <v>2096.7214338132108</v>
      </c>
      <c r="N45" s="98">
        <v>2656.9552561205955</v>
      </c>
      <c r="O45" s="98">
        <v>3170.7877378473631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69.957045291564896</v>
      </c>
      <c r="L46" s="98">
        <v>73.506335576725618</v>
      </c>
      <c r="M46" s="98">
        <v>42.876756361894493</v>
      </c>
      <c r="N46" s="98">
        <v>52.768919109220448</v>
      </c>
      <c r="O46" s="98">
        <v>63.103292841857026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118.67689015649351</v>
      </c>
      <c r="L47" s="122">
        <f t="shared" si="20"/>
        <v>123.38101075927969</v>
      </c>
      <c r="M47" s="122">
        <f t="shared" si="20"/>
        <v>84.428337274078913</v>
      </c>
      <c r="N47" s="122">
        <f t="shared" si="20"/>
        <v>247.46401456160817</v>
      </c>
      <c r="O47" s="122">
        <f t="shared" si="20"/>
        <v>79.403575987127624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118.67689015649351</v>
      </c>
      <c r="L48" s="98">
        <f>IF(RES_hhdet_in_tes!L48=0,0,RES_hhdet_in_tes!L48*1000*11630/RES_hhdet_in_new!L45)</f>
        <v>123.38101075927969</v>
      </c>
      <c r="M48" s="98">
        <f>IF(RES_hhdet_in_tes!M48=0,0,RES_hhdet_in_tes!M48*1000*11630/RES_hhdet_in_new!M45)</f>
        <v>84.428337274078913</v>
      </c>
      <c r="N48" s="98">
        <f>IF(RES_hhdet_in_tes!N48=0,0,RES_hhdet_in_tes!N48*1000*11630/RES_hhdet_in_new!N45)</f>
        <v>247.46401456160817</v>
      </c>
      <c r="O48" s="98">
        <f>IF(RES_hhdet_in_tes!O48=0,0,RES_hhdet_in_tes!O48*1000*11630/RES_hhdet_in_new!O45)</f>
        <v>79.403575987127624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859.49315854388556</v>
      </c>
      <c r="L49" s="122">
        <v>894.22613738400503</v>
      </c>
      <c r="M49" s="122">
        <v>932.98344670442145</v>
      </c>
      <c r="N49" s="122">
        <v>859.06792961678025</v>
      </c>
      <c r="O49" s="122">
        <v>828.81411685624005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859.49315854388556</v>
      </c>
      <c r="L54" s="101">
        <v>893.60533059387751</v>
      </c>
      <c r="M54" s="101">
        <v>932.90261211888424</v>
      </c>
      <c r="N54" s="101">
        <v>859.0704780436929</v>
      </c>
      <c r="O54" s="101">
        <v>828.8579631577943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895.17145681442605</v>
      </c>
      <c r="M55" s="104">
        <v>934.03429631640745</v>
      </c>
      <c r="N55" s="104">
        <v>859.00358183723688</v>
      </c>
      <c r="O55" s="104">
        <v>828.34642297299433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309.93579267469039</v>
      </c>
      <c r="M56" s="98">
        <v>313.56684605745249</v>
      </c>
      <c r="N56" s="98">
        <v>269.53300851436222</v>
      </c>
      <c r="O56" s="98">
        <v>270.58648174235907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585.23566413973595</v>
      </c>
      <c r="M57" s="98">
        <v>620.46745025895495</v>
      </c>
      <c r="N57" s="98">
        <v>589.47057332287466</v>
      </c>
      <c r="O57" s="98">
        <v>557.75994123063526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533.43220861519535</v>
      </c>
      <c r="L58" s="122">
        <v>521.55532735221118</v>
      </c>
      <c r="M58" s="122">
        <v>564.01552036667033</v>
      </c>
      <c r="N58" s="122">
        <v>523.13753834675686</v>
      </c>
      <c r="O58" s="122">
        <v>503.0314186141639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533.01974827715037</v>
      </c>
      <c r="L59" s="98">
        <v>465.40004007772131</v>
      </c>
      <c r="M59" s="98">
        <v>582.30802482101149</v>
      </c>
      <c r="N59" s="98">
        <v>525.11855787339721</v>
      </c>
      <c r="O59" s="98">
        <v>497.38537177551575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533.51063417242915</v>
      </c>
      <c r="L60" s="33">
        <v>531.71107079546994</v>
      </c>
      <c r="M60" s="33">
        <v>560.96676962428012</v>
      </c>
      <c r="N60" s="33">
        <v>522.90571691278831</v>
      </c>
      <c r="O60" s="33">
        <v>503.8644419182267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4017.2798503689482</v>
      </c>
      <c r="D62" s="117">
        <f t="shared" si="21"/>
        <v>3029.0450348470249</v>
      </c>
      <c r="E62" s="117">
        <f t="shared" si="21"/>
        <v>3279.2273143853417</v>
      </c>
      <c r="F62" s="117">
        <f t="shared" si="21"/>
        <v>3035.2395563552732</v>
      </c>
      <c r="G62" s="117">
        <f t="shared" si="21"/>
        <v>3809.3747211208979</v>
      </c>
      <c r="H62" s="117">
        <f t="shared" si="21"/>
        <v>4198.1282214417752</v>
      </c>
      <c r="I62" s="117">
        <f t="shared" si="21"/>
        <v>4110.6494378866555</v>
      </c>
      <c r="J62" s="117">
        <f t="shared" si="21"/>
        <v>4052.764424223235</v>
      </c>
      <c r="K62" s="117">
        <f t="shared" si="21"/>
        <v>4484.8660726733196</v>
      </c>
      <c r="L62" s="117">
        <f t="shared" si="21"/>
        <v>4286.6150804398503</v>
      </c>
      <c r="M62" s="117">
        <f t="shared" si="21"/>
        <v>4660.2518649857102</v>
      </c>
      <c r="N62" s="117">
        <f t="shared" si="21"/>
        <v>4750.0751767013462</v>
      </c>
      <c r="O62" s="117">
        <f t="shared" si="21"/>
        <v>3954.9528876498844</v>
      </c>
      <c r="P62" s="117">
        <f t="shared" si="21"/>
        <v>3780.5137103970137</v>
      </c>
      <c r="Q62" s="117">
        <f t="shared" si="21"/>
        <v>3769.507316935224</v>
      </c>
      <c r="R62" s="117">
        <f t="shared" ref="R62:V62" si="22">R63+R66+R68+R77</f>
        <v>3955.1593187348449</v>
      </c>
      <c r="S62" s="117">
        <f t="shared" si="22"/>
        <v>3964.5657812153599</v>
      </c>
      <c r="T62" s="117">
        <f t="shared" si="22"/>
        <v>3813.524975251737</v>
      </c>
      <c r="U62" s="117">
        <f t="shared" si="22"/>
        <v>3543.0844340130943</v>
      </c>
      <c r="V62" s="117">
        <f t="shared" si="22"/>
        <v>3706.4336583962795</v>
      </c>
      <c r="W62" s="117">
        <f t="shared" ref="W62" si="23">W63+W66+W68+W77</f>
        <v>3772.1530656605855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2739.627675727721</v>
      </c>
      <c r="D63" s="122">
        <f t="shared" si="24"/>
        <v>1965.8436689615219</v>
      </c>
      <c r="E63" s="122">
        <f t="shared" si="24"/>
        <v>2206.5031689754524</v>
      </c>
      <c r="F63" s="122">
        <f t="shared" si="24"/>
        <v>1972.1596012329082</v>
      </c>
      <c r="G63" s="122">
        <f t="shared" si="24"/>
        <v>2569.8741967007882</v>
      </c>
      <c r="H63" s="122">
        <f t="shared" si="24"/>
        <v>2890.7810768879963</v>
      </c>
      <c r="I63" s="122">
        <f t="shared" si="24"/>
        <v>2750.2667381775514</v>
      </c>
      <c r="J63" s="122">
        <f t="shared" si="24"/>
        <v>2615.4308325469615</v>
      </c>
      <c r="K63" s="122">
        <f t="shared" si="24"/>
        <v>2906.845395357444</v>
      </c>
      <c r="L63" s="122">
        <f t="shared" si="24"/>
        <v>2744.2284968628733</v>
      </c>
      <c r="M63" s="122">
        <f t="shared" si="24"/>
        <v>3082.034146575716</v>
      </c>
      <c r="N63" s="122">
        <f t="shared" si="24"/>
        <v>3115.9906967332308</v>
      </c>
      <c r="O63" s="122">
        <f t="shared" si="24"/>
        <v>2555.3346017438685</v>
      </c>
      <c r="P63" s="122">
        <f t="shared" si="24"/>
        <v>2386.1942491049604</v>
      </c>
      <c r="Q63" s="122">
        <f t="shared" si="24"/>
        <v>2316.0686689513655</v>
      </c>
      <c r="R63" s="122">
        <f t="shared" ref="R63:V63" si="25">SUM(R64:R65)</f>
        <v>2326.6136091541989</v>
      </c>
      <c r="S63" s="122">
        <f t="shared" si="25"/>
        <v>2367.0532135043409</v>
      </c>
      <c r="T63" s="122">
        <f t="shared" si="25"/>
        <v>2263.5160419082777</v>
      </c>
      <c r="U63" s="122">
        <f t="shared" si="25"/>
        <v>1993.1461101450452</v>
      </c>
      <c r="V63" s="122">
        <f t="shared" si="25"/>
        <v>2121.2169547643466</v>
      </c>
      <c r="W63" s="122">
        <f t="shared" ref="W63" si="26">SUM(W64:W65)</f>
        <v>2115.5601051291978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2678.9866178883472</v>
      </c>
      <c r="D64" s="98">
        <v>1922.5746317395378</v>
      </c>
      <c r="E64" s="98">
        <v>2158.573012555531</v>
      </c>
      <c r="F64" s="98">
        <v>1929.859938537038</v>
      </c>
      <c r="G64" s="98">
        <v>2515.7277771209647</v>
      </c>
      <c r="H64" s="98">
        <v>2830.4312161655689</v>
      </c>
      <c r="I64" s="98">
        <v>2693.9496841508089</v>
      </c>
      <c r="J64" s="98">
        <v>2562.1061632843125</v>
      </c>
      <c r="K64" s="98">
        <v>2848.2590760416265</v>
      </c>
      <c r="L64" s="98">
        <v>2689.0238231185208</v>
      </c>
      <c r="M64" s="98">
        <v>3020.2713222245925</v>
      </c>
      <c r="N64" s="98">
        <v>3055.3101807884468</v>
      </c>
      <c r="O64" s="98">
        <v>2505.4720596382344</v>
      </c>
      <c r="P64" s="98">
        <v>2340.2565884311093</v>
      </c>
      <c r="Q64" s="98">
        <v>2271.603598187573</v>
      </c>
      <c r="R64" s="98">
        <v>2282.2591983754082</v>
      </c>
      <c r="S64" s="98">
        <v>2321.8737275333265</v>
      </c>
      <c r="T64" s="98">
        <v>2220.5547137448621</v>
      </c>
      <c r="U64" s="98">
        <v>1955.4853585809906</v>
      </c>
      <c r="V64" s="98">
        <v>2080.9770428694096</v>
      </c>
      <c r="W64" s="98">
        <v>2075.3057378676954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60.641057839373936</v>
      </c>
      <c r="D65" s="98">
        <v>43.269037221984007</v>
      </c>
      <c r="E65" s="98">
        <v>47.930156419921161</v>
      </c>
      <c r="F65" s="98">
        <v>42.299662695870119</v>
      </c>
      <c r="G65" s="98">
        <v>54.146419579823345</v>
      </c>
      <c r="H65" s="98">
        <v>60.349860722427444</v>
      </c>
      <c r="I65" s="98">
        <v>56.317054026742646</v>
      </c>
      <c r="J65" s="98">
        <v>53.324669262648989</v>
      </c>
      <c r="K65" s="98">
        <v>58.586319315817299</v>
      </c>
      <c r="L65" s="98">
        <v>55.204673744352398</v>
      </c>
      <c r="M65" s="98">
        <v>61.762824351123335</v>
      </c>
      <c r="N65" s="98">
        <v>60.680515944783949</v>
      </c>
      <c r="O65" s="98">
        <v>49.862542105634013</v>
      </c>
      <c r="P65" s="98">
        <v>45.937660673851106</v>
      </c>
      <c r="Q65" s="98">
        <v>44.465070763792419</v>
      </c>
      <c r="R65" s="98">
        <v>44.354410778790871</v>
      </c>
      <c r="S65" s="98">
        <v>45.179485971014508</v>
      </c>
      <c r="T65" s="98">
        <v>42.961328163415828</v>
      </c>
      <c r="U65" s="98">
        <v>37.660751564054571</v>
      </c>
      <c r="V65" s="98">
        <v>40.239911894937073</v>
      </c>
      <c r="W65" s="98">
        <v>40.254367261502438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66.322243977608707</v>
      </c>
      <c r="D66" s="122">
        <f t="shared" si="27"/>
        <v>58.25977458551062</v>
      </c>
      <c r="E66" s="122">
        <f t="shared" si="27"/>
        <v>65.893666129768576</v>
      </c>
      <c r="F66" s="122">
        <f t="shared" si="27"/>
        <v>42.549940484417512</v>
      </c>
      <c r="G66" s="122">
        <f t="shared" si="27"/>
        <v>44.246253028055712</v>
      </c>
      <c r="H66" s="122">
        <f t="shared" si="27"/>
        <v>48.060593501170722</v>
      </c>
      <c r="I66" s="122">
        <f t="shared" si="27"/>
        <v>67.298424289833122</v>
      </c>
      <c r="J66" s="122">
        <f t="shared" si="27"/>
        <v>88.219150990590805</v>
      </c>
      <c r="K66" s="122">
        <f t="shared" si="27"/>
        <v>118.92219392763776</v>
      </c>
      <c r="L66" s="122">
        <f t="shared" si="27"/>
        <v>124.30781647390339</v>
      </c>
      <c r="M66" s="122">
        <f t="shared" si="27"/>
        <v>83.546756242301385</v>
      </c>
      <c r="N66" s="122">
        <f t="shared" si="27"/>
        <v>246.05796902432627</v>
      </c>
      <c r="O66" s="122">
        <f t="shared" si="27"/>
        <v>79.063731880435483</v>
      </c>
      <c r="P66" s="122">
        <f t="shared" si="27"/>
        <v>119.83369248330769</v>
      </c>
      <c r="Q66" s="122">
        <f t="shared" si="27"/>
        <v>63.38516872208475</v>
      </c>
      <c r="R66" s="122">
        <f t="shared" si="27"/>
        <v>235.98772211420919</v>
      </c>
      <c r="S66" s="122">
        <f t="shared" si="27"/>
        <v>200.7034527259496</v>
      </c>
      <c r="T66" s="122">
        <f t="shared" si="27"/>
        <v>118.74451835425434</v>
      </c>
      <c r="U66" s="122">
        <f t="shared" si="27"/>
        <v>141.03105545780576</v>
      </c>
      <c r="V66" s="122">
        <f t="shared" si="27"/>
        <v>110.02612488556586</v>
      </c>
      <c r="W66" s="122">
        <f t="shared" si="27"/>
        <v>90.939271261307141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66.322243977608707</v>
      </c>
      <c r="D67" s="98">
        <f>IF(RES_hhdet_in_tes!D67=0,0,RES_hhdet_in_tes!D67*1000*11630/RES_hhdet_in_new!D64)</f>
        <v>58.25977458551062</v>
      </c>
      <c r="E67" s="98">
        <f>IF(RES_hhdet_in_tes!E67=0,0,RES_hhdet_in_tes!E67*1000*11630/RES_hhdet_in_new!E64)</f>
        <v>65.893666129768576</v>
      </c>
      <c r="F67" s="98">
        <f>IF(RES_hhdet_in_tes!F67=0,0,RES_hhdet_in_tes!F67*1000*11630/RES_hhdet_in_new!F64)</f>
        <v>42.549940484417512</v>
      </c>
      <c r="G67" s="98">
        <f>IF(RES_hhdet_in_tes!G67=0,0,RES_hhdet_in_tes!G67*1000*11630/RES_hhdet_in_new!G64)</f>
        <v>44.246253028055712</v>
      </c>
      <c r="H67" s="98">
        <f>IF(RES_hhdet_in_tes!H67=0,0,RES_hhdet_in_tes!H67*1000*11630/RES_hhdet_in_new!H64)</f>
        <v>48.060593501170722</v>
      </c>
      <c r="I67" s="98">
        <f>IF(RES_hhdet_in_tes!I67=0,0,RES_hhdet_in_tes!I67*1000*11630/RES_hhdet_in_new!I64)</f>
        <v>67.298424289833122</v>
      </c>
      <c r="J67" s="98">
        <f>IF(RES_hhdet_in_tes!J67=0,0,RES_hhdet_in_tes!J67*1000*11630/RES_hhdet_in_new!J64)</f>
        <v>88.219150990590805</v>
      </c>
      <c r="K67" s="98">
        <f>IF(RES_hhdet_in_tes!K67=0,0,RES_hhdet_in_tes!K67*1000*11630/RES_hhdet_in_new!K64)</f>
        <v>118.92219392763776</v>
      </c>
      <c r="L67" s="98">
        <f>IF(RES_hhdet_in_tes!L67=0,0,RES_hhdet_in_tes!L67*1000*11630/RES_hhdet_in_new!L64)</f>
        <v>124.30781647390339</v>
      </c>
      <c r="M67" s="98">
        <f>IF(RES_hhdet_in_tes!M67=0,0,RES_hhdet_in_tes!M67*1000*11630/RES_hhdet_in_new!M64)</f>
        <v>83.546756242301385</v>
      </c>
      <c r="N67" s="98">
        <f>IF(RES_hhdet_in_tes!N67=0,0,RES_hhdet_in_tes!N67*1000*11630/RES_hhdet_in_new!N64)</f>
        <v>246.05796902432627</v>
      </c>
      <c r="O67" s="98">
        <f>IF(RES_hhdet_in_tes!O67=0,0,RES_hhdet_in_tes!O67*1000*11630/RES_hhdet_in_new!O64)</f>
        <v>79.063731880435483</v>
      </c>
      <c r="P67" s="98">
        <f>IF(RES_hhdet_in_tes!P67=0,0,RES_hhdet_in_tes!P67*1000*11630/RES_hhdet_in_new!P64)</f>
        <v>119.83369248330769</v>
      </c>
      <c r="Q67" s="98">
        <f>IF(RES_hhdet_in_tes!Q67=0,0,RES_hhdet_in_tes!Q67*1000*11630/RES_hhdet_in_new!Q64)</f>
        <v>63.38516872208475</v>
      </c>
      <c r="R67" s="98">
        <f>IF(RES_hhdet_in_tes!R67=0,0,RES_hhdet_in_tes!R67*1000*11630/RES_hhdet_in_new!R64)</f>
        <v>235.98772211420919</v>
      </c>
      <c r="S67" s="98">
        <f>IF(RES_hhdet_in_tes!S67=0,0,RES_hhdet_in_tes!S67*1000*11630/RES_hhdet_in_new!S64)</f>
        <v>200.7034527259496</v>
      </c>
      <c r="T67" s="98">
        <f>IF(RES_hhdet_in_tes!T67=0,0,RES_hhdet_in_tes!T67*1000*11630/RES_hhdet_in_new!T64)</f>
        <v>118.74451835425434</v>
      </c>
      <c r="U67" s="98">
        <f>IF(RES_hhdet_in_tes!U67=0,0,RES_hhdet_in_tes!U67*1000*11630/RES_hhdet_in_new!U64)</f>
        <v>141.03105545780576</v>
      </c>
      <c r="V67" s="98">
        <f>IF(RES_hhdet_in_tes!V67=0,0,RES_hhdet_in_tes!V67*1000*11630/RES_hhdet_in_new!V64)</f>
        <v>110.02612488556586</v>
      </c>
      <c r="W67" s="98">
        <f>IF(RES_hhdet_in_tes!W67=0,0,RES_hhdet_in_tes!W67*1000*11630/RES_hhdet_in_new!W64)</f>
        <v>90.939271261307141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740.13344680061289</v>
      </c>
      <c r="D68" s="122">
        <v>623.26549256805276</v>
      </c>
      <c r="E68" s="122">
        <v>612.10870550646655</v>
      </c>
      <c r="F68" s="122">
        <v>604.08805806173814</v>
      </c>
      <c r="G68" s="122">
        <v>721.4340080176006</v>
      </c>
      <c r="H68" s="122">
        <v>757.99074197912739</v>
      </c>
      <c r="I68" s="122">
        <v>765.02183195492398</v>
      </c>
      <c r="J68" s="122">
        <v>823.91541300171821</v>
      </c>
      <c r="K68" s="122">
        <v>900.50432048458595</v>
      </c>
      <c r="L68" s="122">
        <v>892.3329142121637</v>
      </c>
      <c r="M68" s="122">
        <v>932.85764820242866</v>
      </c>
      <c r="N68" s="122">
        <v>859.06743730703579</v>
      </c>
      <c r="O68" s="122">
        <v>820.13031063419157</v>
      </c>
      <c r="P68" s="122">
        <v>776.28921528312094</v>
      </c>
      <c r="Q68" s="122">
        <v>855.43623313239016</v>
      </c>
      <c r="R68" s="122">
        <v>846.03620171710907</v>
      </c>
      <c r="S68" s="122">
        <v>840.70116507620912</v>
      </c>
      <c r="T68" s="122">
        <v>872.78148871016367</v>
      </c>
      <c r="U68" s="122">
        <v>857.40903804949915</v>
      </c>
      <c r="V68" s="122">
        <v>896.35315359150638</v>
      </c>
      <c r="W68" s="122">
        <v>948.77385091964925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786.40724495513382</v>
      </c>
      <c r="D69" s="98">
        <v>475.13380627045098</v>
      </c>
      <c r="E69" s="98">
        <v>492.04321903840031</v>
      </c>
      <c r="F69" s="98">
        <v>498.34290536882185</v>
      </c>
      <c r="G69" s="98">
        <v>700.18202040657093</v>
      </c>
      <c r="H69" s="98">
        <v>755.96269020692353</v>
      </c>
      <c r="I69" s="98">
        <v>787.68020597563134</v>
      </c>
      <c r="J69" s="98">
        <v>814.22130611748457</v>
      </c>
      <c r="K69" s="98">
        <v>980.41041003096825</v>
      </c>
      <c r="L69" s="98">
        <v>871.01008975065406</v>
      </c>
      <c r="M69" s="98">
        <v>928.7070135472444</v>
      </c>
      <c r="N69" s="98">
        <v>0</v>
      </c>
      <c r="O69" s="98">
        <v>738.0564128279176</v>
      </c>
      <c r="P69" s="98">
        <v>665.74206333295274</v>
      </c>
      <c r="Q69" s="98">
        <v>884.70639286527876</v>
      </c>
      <c r="R69" s="98">
        <v>867.34007742370522</v>
      </c>
      <c r="S69" s="98">
        <v>814.83539809549609</v>
      </c>
      <c r="T69" s="98">
        <v>881.11980814921549</v>
      </c>
      <c r="U69" s="98">
        <v>863.13407124108778</v>
      </c>
      <c r="V69" s="98">
        <v>901.33410418502444</v>
      </c>
      <c r="W69" s="98">
        <v>964.9497964545202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871.11338873633406</v>
      </c>
      <c r="M70" s="98">
        <v>0</v>
      </c>
      <c r="N70" s="98">
        <v>0</v>
      </c>
      <c r="O70" s="98">
        <v>0</v>
      </c>
      <c r="P70" s="98">
        <v>664.71976809203329</v>
      </c>
      <c r="Q70" s="98">
        <v>886.54402384820503</v>
      </c>
      <c r="R70" s="98">
        <v>867.96922529758558</v>
      </c>
      <c r="S70" s="98">
        <v>814.24505053778694</v>
      </c>
      <c r="T70" s="98">
        <v>880.4232177539551</v>
      </c>
      <c r="U70" s="98">
        <v>863.33939254352413</v>
      </c>
      <c r="V70" s="98">
        <v>900.99574140743948</v>
      </c>
      <c r="W70" s="98">
        <v>965.97745001816963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301.52754910609661</v>
      </c>
      <c r="M71" s="101">
        <v>0</v>
      </c>
      <c r="N71" s="101">
        <v>0</v>
      </c>
      <c r="O71" s="101">
        <v>0</v>
      </c>
      <c r="P71" s="101">
        <v>223.75806178126479</v>
      </c>
      <c r="Q71" s="101">
        <v>274.43704211108519</v>
      </c>
      <c r="R71" s="101">
        <v>287.05891293638007</v>
      </c>
      <c r="S71" s="101">
        <v>285.69071854973538</v>
      </c>
      <c r="T71" s="101">
        <v>287.41389203300076</v>
      </c>
      <c r="U71" s="101">
        <v>277.4777171921524</v>
      </c>
      <c r="V71" s="101">
        <v>292.80891590885909</v>
      </c>
      <c r="W71" s="101">
        <v>316.44782245220125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569.58583963023739</v>
      </c>
      <c r="M72" s="104">
        <v>0</v>
      </c>
      <c r="N72" s="104">
        <v>0</v>
      </c>
      <c r="O72" s="104">
        <v>0</v>
      </c>
      <c r="P72" s="104">
        <v>440.96170631076836</v>
      </c>
      <c r="Q72" s="104">
        <v>612.10698173711978</v>
      </c>
      <c r="R72" s="104">
        <v>580.91031236120557</v>
      </c>
      <c r="S72" s="104">
        <v>528.55433198805167</v>
      </c>
      <c r="T72" s="104">
        <v>593.00932572095428</v>
      </c>
      <c r="U72" s="104">
        <v>585.86167535137179</v>
      </c>
      <c r="V72" s="104">
        <v>608.18682549858056</v>
      </c>
      <c r="W72" s="104">
        <v>649.52962756596844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660.40871022113731</v>
      </c>
      <c r="D73" s="101">
        <v>744.99747239677492</v>
      </c>
      <c r="E73" s="101">
        <v>722.5872139675771</v>
      </c>
      <c r="F73" s="101">
        <v>702.15239729891925</v>
      </c>
      <c r="G73" s="101">
        <v>741.1778493853551</v>
      </c>
      <c r="H73" s="101">
        <v>759.82044425128572</v>
      </c>
      <c r="I73" s="101">
        <v>745.58718147085131</v>
      </c>
      <c r="J73" s="101">
        <v>830.74219122525653</v>
      </c>
      <c r="K73" s="101">
        <v>859.49315854388556</v>
      </c>
      <c r="L73" s="101">
        <v>893.6053305938774</v>
      </c>
      <c r="M73" s="101">
        <v>932.90261211888412</v>
      </c>
      <c r="N73" s="101">
        <v>859.07047804369302</v>
      </c>
      <c r="O73" s="101">
        <v>828.8579631577943</v>
      </c>
      <c r="P73" s="101">
        <v>829.41265969922597</v>
      </c>
      <c r="Q73" s="101">
        <v>809.45930815039765</v>
      </c>
      <c r="R73" s="101">
        <v>822.0005705273029</v>
      </c>
      <c r="S73" s="101">
        <v>861.18910018105441</v>
      </c>
      <c r="T73" s="101">
        <v>864.83811061285542</v>
      </c>
      <c r="U73" s="101">
        <v>852.78138995404436</v>
      </c>
      <c r="V73" s="101">
        <v>892.89947137883928</v>
      </c>
      <c r="W73" s="101">
        <v>943.25203726746554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895.17145681442616</v>
      </c>
      <c r="M74" s="104">
        <v>934.03429631640756</v>
      </c>
      <c r="N74" s="104">
        <v>859.00358183723665</v>
      </c>
      <c r="O74" s="104">
        <v>828.34642297299433</v>
      </c>
      <c r="P74" s="104">
        <v>828.43473258545464</v>
      </c>
      <c r="Q74" s="104">
        <v>806.87624797273088</v>
      </c>
      <c r="R74" s="104">
        <v>819.55438218881795</v>
      </c>
      <c r="S74" s="104">
        <v>859.61649242192846</v>
      </c>
      <c r="T74" s="104">
        <v>865.70990868595175</v>
      </c>
      <c r="U74" s="104">
        <v>853.21341010379035</v>
      </c>
      <c r="V74" s="104">
        <v>892.34552304034844</v>
      </c>
      <c r="W74" s="104">
        <v>942.40359214741034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309.93579267469039</v>
      </c>
      <c r="M75" s="98">
        <v>313.56684605745249</v>
      </c>
      <c r="N75" s="98">
        <v>269.53300851436217</v>
      </c>
      <c r="O75" s="98">
        <v>270.58648174235896</v>
      </c>
      <c r="P75" s="98">
        <v>278.05960956744411</v>
      </c>
      <c r="Q75" s="98">
        <v>249.24870447322931</v>
      </c>
      <c r="R75" s="98">
        <v>270.93520715567479</v>
      </c>
      <c r="S75" s="98">
        <v>301.54656189480454</v>
      </c>
      <c r="T75" s="98">
        <v>282.58299076239166</v>
      </c>
      <c r="U75" s="98">
        <v>274.32465734896243</v>
      </c>
      <c r="V75" s="98">
        <v>290.02489965262146</v>
      </c>
      <c r="W75" s="98">
        <v>308.87274399803738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585.23566413973572</v>
      </c>
      <c r="M76" s="98">
        <v>620.46745025895495</v>
      </c>
      <c r="N76" s="98">
        <v>589.47057332287466</v>
      </c>
      <c r="O76" s="98">
        <v>557.75994123063538</v>
      </c>
      <c r="P76" s="98">
        <v>550.37512301801053</v>
      </c>
      <c r="Q76" s="98">
        <v>557.62754349950148</v>
      </c>
      <c r="R76" s="98">
        <v>548.61917503314316</v>
      </c>
      <c r="S76" s="98">
        <v>558.0699305271238</v>
      </c>
      <c r="T76" s="98">
        <v>583.12691792355997</v>
      </c>
      <c r="U76" s="98">
        <v>578.88875275482792</v>
      </c>
      <c r="V76" s="98">
        <v>602.3206233877271</v>
      </c>
      <c r="W76" s="98">
        <v>633.5308481493729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471.19648386300554</v>
      </c>
      <c r="D77" s="122">
        <v>381.67609873193987</v>
      </c>
      <c r="E77" s="122">
        <v>394.7217737736546</v>
      </c>
      <c r="F77" s="122">
        <v>416.44195657620958</v>
      </c>
      <c r="G77" s="122">
        <v>473.82026337445308</v>
      </c>
      <c r="H77" s="122">
        <v>501.29580907348031</v>
      </c>
      <c r="I77" s="122">
        <v>528.06244346434676</v>
      </c>
      <c r="J77" s="122">
        <v>525.19902768396457</v>
      </c>
      <c r="K77" s="122">
        <v>558.59416290365164</v>
      </c>
      <c r="L77" s="122">
        <v>525.74585289090965</v>
      </c>
      <c r="M77" s="122">
        <v>561.81331396526332</v>
      </c>
      <c r="N77" s="122">
        <v>528.95907363675337</v>
      </c>
      <c r="O77" s="122">
        <v>500.42424339138876</v>
      </c>
      <c r="P77" s="122">
        <v>498.19655352562506</v>
      </c>
      <c r="Q77" s="122">
        <v>534.61724612938349</v>
      </c>
      <c r="R77" s="122">
        <v>546.52178574932748</v>
      </c>
      <c r="S77" s="122">
        <v>556.10794990886006</v>
      </c>
      <c r="T77" s="122">
        <v>558.48292627904118</v>
      </c>
      <c r="U77" s="122">
        <v>551.49823036074417</v>
      </c>
      <c r="V77" s="122">
        <v>578.83742515486074</v>
      </c>
      <c r="W77" s="122">
        <v>616.87983835043144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481.24528488502852</v>
      </c>
      <c r="D78" s="98">
        <v>309.40280272458534</v>
      </c>
      <c r="E78" s="98">
        <v>328.51991289662817</v>
      </c>
      <c r="F78" s="98">
        <v>347.50817491566141</v>
      </c>
      <c r="G78" s="98">
        <v>456.11853858598664</v>
      </c>
      <c r="H78" s="98">
        <v>503.36895866775541</v>
      </c>
      <c r="I78" s="98">
        <v>540.85709155228892</v>
      </c>
      <c r="J78" s="98">
        <v>519.53165657951945</v>
      </c>
      <c r="K78" s="98">
        <v>595.82458785704034</v>
      </c>
      <c r="L78" s="98">
        <v>512.36196297306378</v>
      </c>
      <c r="M78" s="98">
        <v>564.28107058190312</v>
      </c>
      <c r="N78" s="98">
        <v>549.5404864982346</v>
      </c>
      <c r="O78" s="98">
        <v>483.16070169307437</v>
      </c>
      <c r="P78" s="98">
        <v>491.26919075561602</v>
      </c>
      <c r="Q78" s="98">
        <v>522.29861037210469</v>
      </c>
      <c r="R78" s="98">
        <v>551.89648184703879</v>
      </c>
      <c r="S78" s="98">
        <v>531.83238185109974</v>
      </c>
      <c r="T78" s="98">
        <v>568.48956020900482</v>
      </c>
      <c r="U78" s="98">
        <v>555.83287713535753</v>
      </c>
      <c r="V78" s="98">
        <v>583.10141530050942</v>
      </c>
      <c r="W78" s="98">
        <v>623.23999793995438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462.16100731379157</v>
      </c>
      <c r="D79" s="33">
        <v>455.1374489202372</v>
      </c>
      <c r="E79" s="33">
        <v>462.42621360249603</v>
      </c>
      <c r="F79" s="33">
        <v>487.33652135954674</v>
      </c>
      <c r="G79" s="33">
        <v>491.90733183178401</v>
      </c>
      <c r="H79" s="33">
        <v>499.23805034479017</v>
      </c>
      <c r="I79" s="33">
        <v>515.94031301571829</v>
      </c>
      <c r="J79" s="33">
        <v>529.79646011801901</v>
      </c>
      <c r="K79" s="33">
        <v>533.51063417242904</v>
      </c>
      <c r="L79" s="33">
        <v>531.71107079546994</v>
      </c>
      <c r="M79" s="33">
        <v>560.96676962428012</v>
      </c>
      <c r="N79" s="33">
        <v>522.90571691278831</v>
      </c>
      <c r="O79" s="33">
        <v>503.86444191822676</v>
      </c>
      <c r="P79" s="33">
        <v>499.98335572253256</v>
      </c>
      <c r="Q79" s="33">
        <v>537.74385829811706</v>
      </c>
      <c r="R79" s="33">
        <v>544.48329437222776</v>
      </c>
      <c r="S79" s="33">
        <v>564.37132056299652</v>
      </c>
      <c r="T79" s="33">
        <v>554.62758280450646</v>
      </c>
      <c r="U79" s="33">
        <v>550.24370250598031</v>
      </c>
      <c r="V79" s="33">
        <v>577.89411442150981</v>
      </c>
      <c r="W79" s="33">
        <v>615.96746094128719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3699.3873185904408</v>
      </c>
      <c r="D81" s="117">
        <f t="shared" si="28"/>
        <v>4096.2836380308827</v>
      </c>
      <c r="E81" s="117">
        <f t="shared" si="28"/>
        <v>4037.184541924953</v>
      </c>
      <c r="F81" s="117">
        <f t="shared" si="28"/>
        <v>4027.4749635506023</v>
      </c>
      <c r="G81" s="117">
        <f t="shared" si="28"/>
        <v>3986.3892578975419</v>
      </c>
      <c r="H81" s="117">
        <f t="shared" si="28"/>
        <v>4118.4535352509929</v>
      </c>
      <c r="I81" s="117">
        <f t="shared" si="28"/>
        <v>3897.5125885750012</v>
      </c>
      <c r="J81" s="117">
        <f t="shared" si="28"/>
        <v>4042.4238156474862</v>
      </c>
      <c r="K81" s="117">
        <f t="shared" si="28"/>
        <v>4135.8421861528977</v>
      </c>
      <c r="L81" s="117">
        <f t="shared" si="28"/>
        <v>4333.9926415930213</v>
      </c>
      <c r="M81" s="117">
        <f t="shared" si="28"/>
        <v>4546.3784906001138</v>
      </c>
      <c r="N81" s="117">
        <f t="shared" si="28"/>
        <v>4630.6502542661001</v>
      </c>
      <c r="O81" s="117">
        <f t="shared" si="28"/>
        <v>4239.7159649832565</v>
      </c>
      <c r="P81" s="117">
        <f t="shared" si="28"/>
        <v>4033.5717835278288</v>
      </c>
      <c r="Q81" s="117">
        <f t="shared" si="28"/>
        <v>3716.1991696117525</v>
      </c>
      <c r="R81" s="117">
        <f t="shared" ref="R81:V81" si="29">R82+R85+R87+R100</f>
        <v>3992.793547027462</v>
      </c>
      <c r="S81" s="117">
        <f t="shared" si="29"/>
        <v>3957.8915483013861</v>
      </c>
      <c r="T81" s="117">
        <f t="shared" si="29"/>
        <v>3672.8370666597439</v>
      </c>
      <c r="U81" s="117">
        <f t="shared" si="29"/>
        <v>3526.3327526581297</v>
      </c>
      <c r="V81" s="117">
        <f t="shared" si="29"/>
        <v>3787.7612504340095</v>
      </c>
      <c r="W81" s="117">
        <f t="shared" ref="W81" si="30">W82+W85+W87+W100</f>
        <v>3449.2263615305055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2510.3111770558689</v>
      </c>
      <c r="D82" s="122">
        <f t="shared" si="31"/>
        <v>2841.6639746763431</v>
      </c>
      <c r="E82" s="122">
        <f t="shared" si="31"/>
        <v>2780.5439731188417</v>
      </c>
      <c r="F82" s="122">
        <f t="shared" si="31"/>
        <v>2788.188284418085</v>
      </c>
      <c r="G82" s="122">
        <f t="shared" si="31"/>
        <v>2706.9386889129773</v>
      </c>
      <c r="H82" s="122">
        <f t="shared" si="31"/>
        <v>2808.2500235298025</v>
      </c>
      <c r="I82" s="122">
        <f t="shared" si="31"/>
        <v>2568.366484897078</v>
      </c>
      <c r="J82" s="122">
        <f t="shared" si="31"/>
        <v>2601.6891809445124</v>
      </c>
      <c r="K82" s="122">
        <f t="shared" si="31"/>
        <v>2622.3834330802938</v>
      </c>
      <c r="L82" s="122">
        <f t="shared" si="31"/>
        <v>2793.9377959517815</v>
      </c>
      <c r="M82" s="122">
        <f t="shared" si="31"/>
        <v>2967.9192018077738</v>
      </c>
      <c r="N82" s="122">
        <f t="shared" si="31"/>
        <v>2995.9861843713024</v>
      </c>
      <c r="O82" s="122">
        <f t="shared" si="31"/>
        <v>2823.8534373284792</v>
      </c>
      <c r="P82" s="122">
        <f t="shared" si="31"/>
        <v>2594.8369604709269</v>
      </c>
      <c r="Q82" s="122">
        <f t="shared" si="31"/>
        <v>2289.0997811843963</v>
      </c>
      <c r="R82" s="122">
        <f t="shared" ref="R82:V82" si="32">SUM(R83:R84)</f>
        <v>2385.4971892728809</v>
      </c>
      <c r="S82" s="122">
        <f t="shared" si="32"/>
        <v>2333.508495528039</v>
      </c>
      <c r="T82" s="122">
        <f t="shared" si="32"/>
        <v>2135.8361992765726</v>
      </c>
      <c r="U82" s="122">
        <f t="shared" si="32"/>
        <v>1985.9868941414838</v>
      </c>
      <c r="V82" s="122">
        <f t="shared" si="32"/>
        <v>2200.4683641118063</v>
      </c>
      <c r="W82" s="122">
        <f t="shared" ref="W82" si="33">SUM(W83:W84)</f>
        <v>1804.5574719187839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2487.7859474745878</v>
      </c>
      <c r="D83" s="98">
        <v>2816.3106699576988</v>
      </c>
      <c r="E83" s="98">
        <v>2756.0650918968977</v>
      </c>
      <c r="F83" s="98">
        <v>2763.9555645707896</v>
      </c>
      <c r="G83" s="98">
        <v>2683.8328598273465</v>
      </c>
      <c r="H83" s="98">
        <v>2784.5017982073282</v>
      </c>
      <c r="I83" s="98">
        <v>2547.0678896346276</v>
      </c>
      <c r="J83" s="98">
        <v>2580.2086080278377</v>
      </c>
      <c r="K83" s="98">
        <v>2600.9834072589642</v>
      </c>
      <c r="L83" s="98">
        <v>2771.1812616111833</v>
      </c>
      <c r="M83" s="98">
        <v>2943.8392688110789</v>
      </c>
      <c r="N83" s="98">
        <v>2972.3728544355672</v>
      </c>
      <c r="O83" s="98">
        <v>2801.5514560470092</v>
      </c>
      <c r="P83" s="98">
        <v>2574.6217242923408</v>
      </c>
      <c r="Q83" s="98">
        <v>2271.3160046567355</v>
      </c>
      <c r="R83" s="98">
        <v>2367.0959235410519</v>
      </c>
      <c r="S83" s="98">
        <v>2315.4864153814265</v>
      </c>
      <c r="T83" s="98">
        <v>2119.4342239230941</v>
      </c>
      <c r="U83" s="98">
        <v>1970.8045801753706</v>
      </c>
      <c r="V83" s="98">
        <v>2183.5787941679087</v>
      </c>
      <c r="W83" s="98">
        <v>1790.6641833563178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22.525229581281277</v>
      </c>
      <c r="D84" s="98">
        <v>25.353304718644459</v>
      </c>
      <c r="E84" s="98">
        <v>24.478881221944182</v>
      </c>
      <c r="F84" s="98">
        <v>24.232719847295556</v>
      </c>
      <c r="G84" s="98">
        <v>23.105829085631033</v>
      </c>
      <c r="H84" s="98">
        <v>23.748225322474131</v>
      </c>
      <c r="I84" s="98">
        <v>21.298595262450284</v>
      </c>
      <c r="J84" s="98">
        <v>21.480572916674468</v>
      </c>
      <c r="K84" s="98">
        <v>21.400025821329336</v>
      </c>
      <c r="L84" s="98">
        <v>22.756534340598201</v>
      </c>
      <c r="M84" s="98">
        <v>24.079932996694865</v>
      </c>
      <c r="N84" s="98">
        <v>23.613329935735138</v>
      </c>
      <c r="O84" s="98">
        <v>22.301981281469889</v>
      </c>
      <c r="P84" s="98">
        <v>20.215236178585982</v>
      </c>
      <c r="Q84" s="98">
        <v>17.783776527660979</v>
      </c>
      <c r="R84" s="98">
        <v>18.40126573182879</v>
      </c>
      <c r="S84" s="98">
        <v>18.022080146612673</v>
      </c>
      <c r="T84" s="98">
        <v>16.401975353478537</v>
      </c>
      <c r="U84" s="98">
        <v>15.18231396611327</v>
      </c>
      <c r="V84" s="98">
        <v>16.88956994389747</v>
      </c>
      <c r="W84" s="98">
        <v>13.893288562466049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66.591730012472269</v>
      </c>
      <c r="D85" s="122">
        <f t="shared" si="34"/>
        <v>58.219655329983532</v>
      </c>
      <c r="E85" s="122">
        <f t="shared" si="34"/>
        <v>65.914264894116613</v>
      </c>
      <c r="F85" s="122">
        <f t="shared" si="34"/>
        <v>42.543100613745175</v>
      </c>
      <c r="G85" s="122">
        <f t="shared" si="34"/>
        <v>44.25091674628576</v>
      </c>
      <c r="H85" s="122">
        <f t="shared" si="34"/>
        <v>48.071302213423017</v>
      </c>
      <c r="I85" s="122">
        <f t="shared" si="34"/>
        <v>67.289800999397116</v>
      </c>
      <c r="J85" s="122">
        <f t="shared" si="34"/>
        <v>88.201064935218369</v>
      </c>
      <c r="K85" s="122">
        <f t="shared" si="34"/>
        <v>118.89523669727934</v>
      </c>
      <c r="L85" s="122">
        <f t="shared" si="34"/>
        <v>123.98509330618425</v>
      </c>
      <c r="M85" s="122">
        <f t="shared" si="34"/>
        <v>83.699421963098786</v>
      </c>
      <c r="N85" s="122">
        <f t="shared" si="34"/>
        <v>247.86476483073477</v>
      </c>
      <c r="O85" s="122">
        <f t="shared" si="34"/>
        <v>79.010629575158774</v>
      </c>
      <c r="P85" s="122">
        <f t="shared" si="34"/>
        <v>119.83899543340605</v>
      </c>
      <c r="Q85" s="122">
        <f t="shared" si="34"/>
        <v>63.382466139850834</v>
      </c>
      <c r="R85" s="122">
        <f t="shared" si="34"/>
        <v>235.97510547380415</v>
      </c>
      <c r="S85" s="122">
        <f t="shared" si="34"/>
        <v>200.70431172848819</v>
      </c>
      <c r="T85" s="122">
        <f t="shared" si="34"/>
        <v>118.75212385024457</v>
      </c>
      <c r="U85" s="122">
        <f t="shared" si="34"/>
        <v>141.0107558348418</v>
      </c>
      <c r="V85" s="122">
        <f t="shared" si="34"/>
        <v>110.0169345132082</v>
      </c>
      <c r="W85" s="122">
        <f t="shared" si="34"/>
        <v>90.950962428755858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66.591730012472269</v>
      </c>
      <c r="D86" s="98">
        <f>IF(RES_hhdet_in_tes!D86=0,0,RES_hhdet_in_tes!D86*1000*11630/RES_hhdet_in_new!D83)</f>
        <v>58.219655329983532</v>
      </c>
      <c r="E86" s="98">
        <f>IF(RES_hhdet_in_tes!E86=0,0,RES_hhdet_in_tes!E86*1000*11630/RES_hhdet_in_new!E83)</f>
        <v>65.914264894116613</v>
      </c>
      <c r="F86" s="98">
        <f>IF(RES_hhdet_in_tes!F86=0,0,RES_hhdet_in_tes!F86*1000*11630/RES_hhdet_in_new!F83)</f>
        <v>42.543100613745175</v>
      </c>
      <c r="G86" s="98">
        <f>IF(RES_hhdet_in_tes!G86=0,0,RES_hhdet_in_tes!G86*1000*11630/RES_hhdet_in_new!G83)</f>
        <v>44.25091674628576</v>
      </c>
      <c r="H86" s="98">
        <f>IF(RES_hhdet_in_tes!H86=0,0,RES_hhdet_in_tes!H86*1000*11630/RES_hhdet_in_new!H83)</f>
        <v>48.071302213423017</v>
      </c>
      <c r="I86" s="98">
        <f>IF(RES_hhdet_in_tes!I86=0,0,RES_hhdet_in_tes!I86*1000*11630/RES_hhdet_in_new!I83)</f>
        <v>67.289800999397116</v>
      </c>
      <c r="J86" s="98">
        <f>IF(RES_hhdet_in_tes!J86=0,0,RES_hhdet_in_tes!J86*1000*11630/RES_hhdet_in_new!J83)</f>
        <v>88.201064935218369</v>
      </c>
      <c r="K86" s="98">
        <f>IF(RES_hhdet_in_tes!K86=0,0,RES_hhdet_in_tes!K86*1000*11630/RES_hhdet_in_new!K83)</f>
        <v>118.89523669727934</v>
      </c>
      <c r="L86" s="98">
        <f>IF(RES_hhdet_in_tes!L86=0,0,RES_hhdet_in_tes!L86*1000*11630/RES_hhdet_in_new!L83)</f>
        <v>123.98509330618425</v>
      </c>
      <c r="M86" s="98">
        <f>IF(RES_hhdet_in_tes!M86=0,0,RES_hhdet_in_tes!M86*1000*11630/RES_hhdet_in_new!M83)</f>
        <v>83.699421963098786</v>
      </c>
      <c r="N86" s="98">
        <f>IF(RES_hhdet_in_tes!N86=0,0,RES_hhdet_in_tes!N86*1000*11630/RES_hhdet_in_new!N83)</f>
        <v>247.86476483073477</v>
      </c>
      <c r="O86" s="98">
        <f>IF(RES_hhdet_in_tes!O86=0,0,RES_hhdet_in_tes!O86*1000*11630/RES_hhdet_in_new!O83)</f>
        <v>79.010629575158774</v>
      </c>
      <c r="P86" s="98">
        <f>IF(RES_hhdet_in_tes!P86=0,0,RES_hhdet_in_tes!P86*1000*11630/RES_hhdet_in_new!P83)</f>
        <v>119.83899543340605</v>
      </c>
      <c r="Q86" s="98">
        <f>IF(RES_hhdet_in_tes!Q86=0,0,RES_hhdet_in_tes!Q86*1000*11630/RES_hhdet_in_new!Q83)</f>
        <v>63.382466139850834</v>
      </c>
      <c r="R86" s="98">
        <f>IF(RES_hhdet_in_tes!R86=0,0,RES_hhdet_in_tes!R86*1000*11630/RES_hhdet_in_new!R83)</f>
        <v>235.97510547380415</v>
      </c>
      <c r="S86" s="98">
        <f>IF(RES_hhdet_in_tes!S86=0,0,RES_hhdet_in_tes!S86*1000*11630/RES_hhdet_in_new!S83)</f>
        <v>200.70431172848819</v>
      </c>
      <c r="T86" s="98">
        <f>IF(RES_hhdet_in_tes!T86=0,0,RES_hhdet_in_tes!T86*1000*11630/RES_hhdet_in_new!T83)</f>
        <v>118.75212385024457</v>
      </c>
      <c r="U86" s="98">
        <f>IF(RES_hhdet_in_tes!U86=0,0,RES_hhdet_in_tes!U86*1000*11630/RES_hhdet_in_new!U83)</f>
        <v>141.0107558348418</v>
      </c>
      <c r="V86" s="98">
        <f>IF(RES_hhdet_in_tes!V86=0,0,RES_hhdet_in_tes!V86*1000*11630/RES_hhdet_in_new!V83)</f>
        <v>110.0169345132082</v>
      </c>
      <c r="W86" s="98">
        <f>IF(RES_hhdet_in_tes!W86=0,0,RES_hhdet_in_tes!W86*1000*11630/RES_hhdet_in_new!W83)</f>
        <v>90.950962428755858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661.49228546070378</v>
      </c>
      <c r="D87" s="122">
        <v>744.13880880830493</v>
      </c>
      <c r="E87" s="122">
        <v>721.26027967232017</v>
      </c>
      <c r="F87" s="122">
        <v>703.14492052213313</v>
      </c>
      <c r="G87" s="122">
        <v>741.33755928280323</v>
      </c>
      <c r="H87" s="122">
        <v>759.34862677339629</v>
      </c>
      <c r="I87" s="122">
        <v>745.89252318141996</v>
      </c>
      <c r="J87" s="122">
        <v>829.93410617799475</v>
      </c>
      <c r="K87" s="122">
        <v>860.64647391770654</v>
      </c>
      <c r="L87" s="122">
        <v>894.17633601618809</v>
      </c>
      <c r="M87" s="122">
        <v>932.56341917531688</v>
      </c>
      <c r="N87" s="122">
        <v>863.02824162576906</v>
      </c>
      <c r="O87" s="122">
        <v>834.94151308378343</v>
      </c>
      <c r="P87" s="122">
        <v>830.09811476141317</v>
      </c>
      <c r="Q87" s="122">
        <v>808.27494086695947</v>
      </c>
      <c r="R87" s="122">
        <v>821.54648381431662</v>
      </c>
      <c r="S87" s="122">
        <v>860.77810509485596</v>
      </c>
      <c r="T87" s="122">
        <v>864.34403177361264</v>
      </c>
      <c r="U87" s="122">
        <v>851.84024223020458</v>
      </c>
      <c r="V87" s="122">
        <v>894.9134486672956</v>
      </c>
      <c r="W87" s="122">
        <v>941.9345677547069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723.08506286597105</v>
      </c>
      <c r="D88" s="98">
        <v>704.95270446231189</v>
      </c>
      <c r="E88" s="98">
        <v>659.91838492103057</v>
      </c>
      <c r="F88" s="98">
        <v>736.05705669342944</v>
      </c>
      <c r="G88" s="98">
        <v>748.75941499541443</v>
      </c>
      <c r="H88" s="98">
        <v>737.72129736620786</v>
      </c>
      <c r="I88" s="98">
        <v>753.18101086681065</v>
      </c>
      <c r="J88" s="98">
        <v>820.30943499138402</v>
      </c>
      <c r="K88" s="98">
        <v>882.22085427287266</v>
      </c>
      <c r="L88" s="98">
        <v>894.31182301070021</v>
      </c>
      <c r="M88" s="98">
        <v>926.65475291793928</v>
      </c>
      <c r="N88" s="98">
        <v>937.0712051551676</v>
      </c>
      <c r="O88" s="98">
        <v>932.86205444003235</v>
      </c>
      <c r="P88" s="98">
        <v>926.36272264844945</v>
      </c>
      <c r="Q88" s="98">
        <v>725.24639722027052</v>
      </c>
      <c r="R88" s="98">
        <v>810.47171367413455</v>
      </c>
      <c r="S88" s="98">
        <v>855.63358035725309</v>
      </c>
      <c r="T88" s="98">
        <v>840.64075535975383</v>
      </c>
      <c r="U88" s="98">
        <v>818.45849930584075</v>
      </c>
      <c r="V88" s="98">
        <v>984.38866459703627</v>
      </c>
      <c r="W88" s="98">
        <v>880.06910135006729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895.94518112678008</v>
      </c>
      <c r="M89" s="98">
        <v>928.13304024578485</v>
      </c>
      <c r="N89" s="98">
        <v>938.08419554451746</v>
      </c>
      <c r="O89" s="98">
        <v>933.30142434500192</v>
      </c>
      <c r="P89" s="98">
        <v>926.71464754875035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982.92872135374773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310.13158197363299</v>
      </c>
      <c r="M90" s="101">
        <v>311.53646833121758</v>
      </c>
      <c r="N90" s="101">
        <v>294.83700324518986</v>
      </c>
      <c r="O90" s="101">
        <v>305.27879896274175</v>
      </c>
      <c r="P90" s="101">
        <v>311.33255924790529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319.36716314338861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585.81359915314715</v>
      </c>
      <c r="M91" s="104">
        <v>616.59657191456733</v>
      </c>
      <c r="N91" s="104">
        <v>643.24719229932759</v>
      </c>
      <c r="O91" s="104">
        <v>628.02262538226012</v>
      </c>
      <c r="P91" s="104">
        <v>615.38208830084511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663.56155821035918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719.00791855038813</v>
      </c>
      <c r="D92" s="101">
        <v>684.1329328823814</v>
      </c>
      <c r="E92" s="101">
        <v>707.02753320155216</v>
      </c>
      <c r="F92" s="101">
        <v>717.84033423912479</v>
      </c>
      <c r="G92" s="101">
        <v>736.57268873782175</v>
      </c>
      <c r="H92" s="101">
        <v>759.39244366835419</v>
      </c>
      <c r="I92" s="101">
        <v>777.40386573781291</v>
      </c>
      <c r="J92" s="101">
        <v>813.28912219016092</v>
      </c>
      <c r="K92" s="101">
        <v>852.99005748231127</v>
      </c>
      <c r="L92" s="101">
        <v>880.13828755658665</v>
      </c>
      <c r="M92" s="101">
        <v>916.14363351749739</v>
      </c>
      <c r="N92" s="101">
        <v>878.60508195681155</v>
      </c>
      <c r="O92" s="101">
        <v>839.87460294693244</v>
      </c>
      <c r="P92" s="101">
        <v>850.54897072495612</v>
      </c>
      <c r="Q92" s="101">
        <v>850.88291291507073</v>
      </c>
      <c r="R92" s="101">
        <v>791.10523295922906</v>
      </c>
      <c r="S92" s="101">
        <v>819.45631528792228</v>
      </c>
      <c r="T92" s="101">
        <v>846.97210545303369</v>
      </c>
      <c r="U92" s="101">
        <v>829.51377969187615</v>
      </c>
      <c r="V92" s="101">
        <v>902.24799559008386</v>
      </c>
      <c r="W92" s="101">
        <v>945.24555703100043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882.48567298365947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1977.0715004753135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301.63210647546038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9.0224799559008382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580.85356650819904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1968.0490205194128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660.40871022113708</v>
      </c>
      <c r="D96" s="101">
        <v>744.99747239677492</v>
      </c>
      <c r="E96" s="101">
        <v>722.58721396757687</v>
      </c>
      <c r="F96" s="101">
        <v>702.15239729891914</v>
      </c>
      <c r="G96" s="101">
        <v>741.17784938535533</v>
      </c>
      <c r="H96" s="101">
        <v>759.82044425128572</v>
      </c>
      <c r="I96" s="101">
        <v>745.58718147085119</v>
      </c>
      <c r="J96" s="101">
        <v>830.74219122525653</v>
      </c>
      <c r="K96" s="101">
        <v>859.49315854388556</v>
      </c>
      <c r="L96" s="101">
        <v>893.60533059387762</v>
      </c>
      <c r="M96" s="101">
        <v>932.90261211888401</v>
      </c>
      <c r="N96" s="101">
        <v>859.0704780436929</v>
      </c>
      <c r="O96" s="101">
        <v>828.8579631577943</v>
      </c>
      <c r="P96" s="101">
        <v>829.41265969922574</v>
      </c>
      <c r="Q96" s="101">
        <v>809.45930815039742</v>
      </c>
      <c r="R96" s="101">
        <v>822.00057052730301</v>
      </c>
      <c r="S96" s="101">
        <v>861.18910018105441</v>
      </c>
      <c r="T96" s="101">
        <v>864.83811061285553</v>
      </c>
      <c r="U96" s="101">
        <v>852.78138995404458</v>
      </c>
      <c r="V96" s="101">
        <v>892.89947137883939</v>
      </c>
      <c r="W96" s="101">
        <v>943.25203726746577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895.17145681442605</v>
      </c>
      <c r="M97" s="104">
        <v>934.03429631640768</v>
      </c>
      <c r="N97" s="104">
        <v>859.00358183723665</v>
      </c>
      <c r="O97" s="104">
        <v>828.34642297299422</v>
      </c>
      <c r="P97" s="104">
        <v>828.43473258545475</v>
      </c>
      <c r="Q97" s="104">
        <v>806.87624797273099</v>
      </c>
      <c r="R97" s="104">
        <v>819.55438218881807</v>
      </c>
      <c r="S97" s="104">
        <v>859.61649242192834</v>
      </c>
      <c r="T97" s="104">
        <v>865.70990868595152</v>
      </c>
      <c r="U97" s="104">
        <v>853.21341010379024</v>
      </c>
      <c r="V97" s="104">
        <v>892.34552304034844</v>
      </c>
      <c r="W97" s="104">
        <v>942.40359214741034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309.93579267469033</v>
      </c>
      <c r="M98" s="98">
        <v>313.56684605745249</v>
      </c>
      <c r="N98" s="98">
        <v>269.53300851436222</v>
      </c>
      <c r="O98" s="98">
        <v>270.58648174235901</v>
      </c>
      <c r="P98" s="98">
        <v>278.05960956744411</v>
      </c>
      <c r="Q98" s="98">
        <v>249.24870447322928</v>
      </c>
      <c r="R98" s="98">
        <v>270.93520715567485</v>
      </c>
      <c r="S98" s="98">
        <v>301.5465618948046</v>
      </c>
      <c r="T98" s="98">
        <v>282.58299076239172</v>
      </c>
      <c r="U98" s="98">
        <v>274.32465734896249</v>
      </c>
      <c r="V98" s="98">
        <v>290.02489965262134</v>
      </c>
      <c r="W98" s="98">
        <v>308.87274399803744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585.23566413973572</v>
      </c>
      <c r="M99" s="98">
        <v>620.46745025895518</v>
      </c>
      <c r="N99" s="98">
        <v>589.47057332287443</v>
      </c>
      <c r="O99" s="98">
        <v>557.75994123063515</v>
      </c>
      <c r="P99" s="98">
        <v>550.37512301801053</v>
      </c>
      <c r="Q99" s="98">
        <v>557.6275434995016</v>
      </c>
      <c r="R99" s="98">
        <v>548.61917503314328</v>
      </c>
      <c r="S99" s="98">
        <v>558.06993052712369</v>
      </c>
      <c r="T99" s="98">
        <v>583.12691792355986</v>
      </c>
      <c r="U99" s="98">
        <v>578.88875275482781</v>
      </c>
      <c r="V99" s="98">
        <v>602.32062338772698</v>
      </c>
      <c r="W99" s="98">
        <v>633.5308481493729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460.99212606139542</v>
      </c>
      <c r="D100" s="122">
        <v>452.26119921625144</v>
      </c>
      <c r="E100" s="122">
        <v>469.46602423967477</v>
      </c>
      <c r="F100" s="122">
        <v>493.59865799663947</v>
      </c>
      <c r="G100" s="122">
        <v>493.86209295547525</v>
      </c>
      <c r="H100" s="122">
        <v>502.78358273437078</v>
      </c>
      <c r="I100" s="122">
        <v>515.9637794971062</v>
      </c>
      <c r="J100" s="122">
        <v>522.59946358976083</v>
      </c>
      <c r="K100" s="122">
        <v>533.91704245761775</v>
      </c>
      <c r="L100" s="122">
        <v>521.89341631886748</v>
      </c>
      <c r="M100" s="122">
        <v>562.19644765392411</v>
      </c>
      <c r="N100" s="122">
        <v>523.77106343829337</v>
      </c>
      <c r="O100" s="122">
        <v>501.91038499583527</v>
      </c>
      <c r="P100" s="122">
        <v>488.79771286208296</v>
      </c>
      <c r="Q100" s="122">
        <v>555.44198142054609</v>
      </c>
      <c r="R100" s="122">
        <v>549.7747684664605</v>
      </c>
      <c r="S100" s="122">
        <v>562.90063595000254</v>
      </c>
      <c r="T100" s="122">
        <v>553.90471175931407</v>
      </c>
      <c r="U100" s="122">
        <v>547.49486045159938</v>
      </c>
      <c r="V100" s="122">
        <v>582.36250314169968</v>
      </c>
      <c r="W100" s="122">
        <v>611.7833594282589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451.4855643332416</v>
      </c>
      <c r="D101" s="98">
        <v>477.12448479049283</v>
      </c>
      <c r="E101" s="98">
        <v>448.89895654364989</v>
      </c>
      <c r="F101" s="98">
        <v>517.4791502591363</v>
      </c>
      <c r="G101" s="98">
        <v>491.76671036863456</v>
      </c>
      <c r="H101" s="98">
        <v>495.26234261420387</v>
      </c>
      <c r="I101" s="98">
        <v>521.71761576488427</v>
      </c>
      <c r="J101" s="98">
        <v>527.32557521695719</v>
      </c>
      <c r="K101" s="98">
        <v>539.2747006877031</v>
      </c>
      <c r="L101" s="98">
        <v>527.52596155448487</v>
      </c>
      <c r="M101" s="98">
        <v>542.18581052650745</v>
      </c>
      <c r="N101" s="98">
        <v>531.94671220292628</v>
      </c>
      <c r="O101" s="98">
        <v>491.71594347032965</v>
      </c>
      <c r="P101" s="98">
        <v>436.28656407794415</v>
      </c>
      <c r="Q101" s="98">
        <v>592.69926984868721</v>
      </c>
      <c r="R101" s="98">
        <v>578.9207334207166</v>
      </c>
      <c r="S101" s="98">
        <v>565.16508549031869</v>
      </c>
      <c r="T101" s="98">
        <v>548.07398307513461</v>
      </c>
      <c r="U101" s="98">
        <v>532.27297333441311</v>
      </c>
      <c r="V101" s="98">
        <v>647.82370746249637</v>
      </c>
      <c r="W101" s="98">
        <v>577.8860015585833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455.38834962950813</v>
      </c>
      <c r="D102" s="98">
        <v>438.87231073280799</v>
      </c>
      <c r="E102" s="98">
        <v>505.80134467572901</v>
      </c>
      <c r="F102" s="98">
        <v>521.91450345002249</v>
      </c>
      <c r="G102" s="98">
        <v>513.83807081769464</v>
      </c>
      <c r="H102" s="98">
        <v>543.35465853257529</v>
      </c>
      <c r="I102" s="98">
        <v>513.60352175530022</v>
      </c>
      <c r="J102" s="98">
        <v>476.59837731865281</v>
      </c>
      <c r="K102" s="98">
        <v>533.01974827715026</v>
      </c>
      <c r="L102" s="98">
        <v>465.40004007772126</v>
      </c>
      <c r="M102" s="98">
        <v>582.3080248210116</v>
      </c>
      <c r="N102" s="98">
        <v>525.11855787339709</v>
      </c>
      <c r="O102" s="98">
        <v>497.38537177551569</v>
      </c>
      <c r="P102" s="98">
        <v>459.30995261145807</v>
      </c>
      <c r="Q102" s="98">
        <v>658.18181595003693</v>
      </c>
      <c r="R102" s="98">
        <v>551.29121034203297</v>
      </c>
      <c r="S102" s="98">
        <v>540.0996564288796</v>
      </c>
      <c r="T102" s="98">
        <v>549.60787685301364</v>
      </c>
      <c r="U102" s="98">
        <v>530.32665237976778</v>
      </c>
      <c r="V102" s="98">
        <v>580.73787482474961</v>
      </c>
      <c r="W102" s="98">
        <v>610.5562865007339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462.16100731379146</v>
      </c>
      <c r="D103" s="33">
        <v>455.13744892023715</v>
      </c>
      <c r="E103" s="33">
        <v>462.42621360249609</v>
      </c>
      <c r="F103" s="33">
        <v>487.33652135954668</v>
      </c>
      <c r="G103" s="33">
        <v>491.90733183178401</v>
      </c>
      <c r="H103" s="33">
        <v>499.23805034479005</v>
      </c>
      <c r="I103" s="33">
        <v>515.9403130157184</v>
      </c>
      <c r="J103" s="33">
        <v>529.79646011801879</v>
      </c>
      <c r="K103" s="33">
        <v>533.51063417242904</v>
      </c>
      <c r="L103" s="33">
        <v>531.71107079546982</v>
      </c>
      <c r="M103" s="33">
        <v>560.96676962428012</v>
      </c>
      <c r="N103" s="33">
        <v>522.90571691278819</v>
      </c>
      <c r="O103" s="33">
        <v>503.8644419182267</v>
      </c>
      <c r="P103" s="33">
        <v>499.98335572253245</v>
      </c>
      <c r="Q103" s="33">
        <v>537.74385829811695</v>
      </c>
      <c r="R103" s="33">
        <v>544.48329437222787</v>
      </c>
      <c r="S103" s="33">
        <v>564.37132056299652</v>
      </c>
      <c r="T103" s="33">
        <v>554.62758280450657</v>
      </c>
      <c r="U103" s="33">
        <v>550.2437025059802</v>
      </c>
      <c r="V103" s="33">
        <v>577.89411442150981</v>
      </c>
      <c r="W103" s="33">
        <v>615.96746094128707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3886.7170797566928</v>
      </c>
      <c r="D124" s="117">
        <f t="shared" si="42"/>
        <v>0</v>
      </c>
      <c r="E124" s="117">
        <f t="shared" si="42"/>
        <v>4259.665167721867</v>
      </c>
      <c r="F124" s="117">
        <f t="shared" si="42"/>
        <v>3939.4151697073353</v>
      </c>
      <c r="G124" s="117">
        <f t="shared" si="42"/>
        <v>4083.723306892568</v>
      </c>
      <c r="H124" s="117">
        <f t="shared" si="42"/>
        <v>4078.1195817412909</v>
      </c>
      <c r="I124" s="117">
        <f t="shared" si="42"/>
        <v>3916.7296861266759</v>
      </c>
      <c r="J124" s="117">
        <f t="shared" si="42"/>
        <v>3873.8347892798715</v>
      </c>
      <c r="K124" s="117">
        <f t="shared" si="42"/>
        <v>4136.7151210497968</v>
      </c>
      <c r="L124" s="117">
        <f t="shared" si="42"/>
        <v>4231.1496324991376</v>
      </c>
      <c r="M124" s="117">
        <f t="shared" si="42"/>
        <v>4445.607002489849</v>
      </c>
      <c r="N124" s="117">
        <f t="shared" si="42"/>
        <v>4657.6597677174504</v>
      </c>
      <c r="O124" s="117">
        <f t="shared" si="42"/>
        <v>4118.9071200175995</v>
      </c>
      <c r="P124" s="117">
        <f t="shared" si="42"/>
        <v>3902.1228839335622</v>
      </c>
      <c r="Q124" s="117">
        <f t="shared" si="42"/>
        <v>3912.1235384375395</v>
      </c>
      <c r="R124" s="117">
        <f t="shared" ref="R124:V124" si="43">R125+R128+R130+R139</f>
        <v>3923.814603076738</v>
      </c>
      <c r="S124" s="117">
        <f t="shared" si="43"/>
        <v>3962.881958779687</v>
      </c>
      <c r="T124" s="117">
        <f t="shared" si="43"/>
        <v>3655.3175997256785</v>
      </c>
      <c r="U124" s="117">
        <f t="shared" si="43"/>
        <v>3483.7070680863035</v>
      </c>
      <c r="V124" s="117">
        <f t="shared" si="43"/>
        <v>3591.7960998075623</v>
      </c>
      <c r="W124" s="117">
        <f t="shared" ref="W124" si="44">W125+W128+W130+W139</f>
        <v>3533.247428904866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2610.9449406694521</v>
      </c>
      <c r="D125" s="122">
        <f t="shared" si="45"/>
        <v>0</v>
      </c>
      <c r="E125" s="122">
        <f t="shared" si="45"/>
        <v>3031.8198321056889</v>
      </c>
      <c r="F125" s="122">
        <f t="shared" si="45"/>
        <v>2688.5070237396803</v>
      </c>
      <c r="G125" s="122">
        <f t="shared" si="45"/>
        <v>2762.4938971707957</v>
      </c>
      <c r="H125" s="122">
        <f t="shared" si="45"/>
        <v>2775.1864458227128</v>
      </c>
      <c r="I125" s="122">
        <f t="shared" si="45"/>
        <v>2574.6455064357965</v>
      </c>
      <c r="J125" s="122">
        <f t="shared" si="45"/>
        <v>2469.515545746824</v>
      </c>
      <c r="K125" s="122">
        <f t="shared" si="45"/>
        <v>2589.8022105026107</v>
      </c>
      <c r="L125" s="122">
        <f t="shared" si="45"/>
        <v>2706.3727875405853</v>
      </c>
      <c r="M125" s="122">
        <f t="shared" si="45"/>
        <v>2904.1715142031835</v>
      </c>
      <c r="N125" s="122">
        <f t="shared" si="45"/>
        <v>3019.3288083416869</v>
      </c>
      <c r="O125" s="122">
        <f t="shared" si="45"/>
        <v>2728.6690042477885</v>
      </c>
      <c r="P125" s="122">
        <f t="shared" si="45"/>
        <v>2488.08788216319</v>
      </c>
      <c r="Q125" s="122">
        <f t="shared" si="45"/>
        <v>2421.674668235516</v>
      </c>
      <c r="R125" s="122">
        <f t="shared" ref="R125:V125" si="46">SUM(R126:R127)</f>
        <v>2331.5984190675035</v>
      </c>
      <c r="S125" s="122">
        <f t="shared" si="46"/>
        <v>2333.4727863774556</v>
      </c>
      <c r="T125" s="122">
        <f t="shared" si="46"/>
        <v>2111.3697135959128</v>
      </c>
      <c r="U125" s="122">
        <f t="shared" si="46"/>
        <v>1948.8300353166201</v>
      </c>
      <c r="V125" s="122">
        <f t="shared" si="46"/>
        <v>2025.5658866166057</v>
      </c>
      <c r="W125" s="122">
        <f t="shared" ref="W125" si="47">SUM(W126:W127)</f>
        <v>1877.0199239615702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2599.1780356359309</v>
      </c>
      <c r="D126" s="98">
        <v>0</v>
      </c>
      <c r="E126" s="98">
        <v>3018.4153174135831</v>
      </c>
      <c r="F126" s="98">
        <v>2676.7728469449571</v>
      </c>
      <c r="G126" s="98">
        <v>2750.6533449861936</v>
      </c>
      <c r="H126" s="98">
        <v>2763.4023089384118</v>
      </c>
      <c r="I126" s="98">
        <v>2563.9257261452162</v>
      </c>
      <c r="J126" s="98">
        <v>2459.2786381678739</v>
      </c>
      <c r="K126" s="98">
        <v>2579.1918444550115</v>
      </c>
      <c r="L126" s="98">
        <v>2695.3060583940755</v>
      </c>
      <c r="M126" s="98">
        <v>2892.3421649798547</v>
      </c>
      <c r="N126" s="98">
        <v>3007.3830780543053</v>
      </c>
      <c r="O126" s="98">
        <v>2717.8511651394028</v>
      </c>
      <c r="P126" s="98">
        <v>2478.3581817751678</v>
      </c>
      <c r="Q126" s="98">
        <v>2412.2311167820922</v>
      </c>
      <c r="R126" s="98">
        <v>2322.5708501023646</v>
      </c>
      <c r="S126" s="98">
        <v>2324.4269529485246</v>
      </c>
      <c r="T126" s="98">
        <v>2103.2314214169537</v>
      </c>
      <c r="U126" s="98">
        <v>1941.3523227166968</v>
      </c>
      <c r="V126" s="98">
        <v>2017.762380978357</v>
      </c>
      <c r="W126" s="98">
        <v>1869.7664130680671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11.76690503352099</v>
      </c>
      <c r="D127" s="98">
        <v>0</v>
      </c>
      <c r="E127" s="98">
        <v>13.404514692105851</v>
      </c>
      <c r="F127" s="98">
        <v>11.73417679472314</v>
      </c>
      <c r="G127" s="98">
        <v>11.840552184601934</v>
      </c>
      <c r="H127" s="98">
        <v>11.784136884300963</v>
      </c>
      <c r="I127" s="98">
        <v>10.719780290580387</v>
      </c>
      <c r="J127" s="98">
        <v>10.236907578950094</v>
      </c>
      <c r="K127" s="98">
        <v>10.610366047599294</v>
      </c>
      <c r="L127" s="98">
        <v>11.066729146509548</v>
      </c>
      <c r="M127" s="98">
        <v>11.829349223328794</v>
      </c>
      <c r="N127" s="98">
        <v>11.945730287381481</v>
      </c>
      <c r="O127" s="98">
        <v>10.81783910838563</v>
      </c>
      <c r="P127" s="98">
        <v>9.7297003880223603</v>
      </c>
      <c r="Q127" s="98">
        <v>9.4435514534240408</v>
      </c>
      <c r="R127" s="98">
        <v>9.0275689651391335</v>
      </c>
      <c r="S127" s="98">
        <v>9.0458334289308162</v>
      </c>
      <c r="T127" s="98">
        <v>8.1382921789589524</v>
      </c>
      <c r="U127" s="98">
        <v>7.4777125999233771</v>
      </c>
      <c r="V127" s="98">
        <v>7.8035056382486774</v>
      </c>
      <c r="W127" s="98">
        <v>7.2535108935030941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66.586236085727535</v>
      </c>
      <c r="D128" s="122">
        <f t="shared" si="48"/>
        <v>0</v>
      </c>
      <c r="E128" s="122">
        <f t="shared" si="48"/>
        <v>65.905001368247483</v>
      </c>
      <c r="F128" s="122">
        <f t="shared" si="48"/>
        <v>42.543928784332792</v>
      </c>
      <c r="G128" s="122">
        <f t="shared" si="48"/>
        <v>44.25059300519149</v>
      </c>
      <c r="H128" s="122">
        <f t="shared" si="48"/>
        <v>48.073021515492364</v>
      </c>
      <c r="I128" s="122">
        <f t="shared" si="48"/>
        <v>67.286140063460508</v>
      </c>
      <c r="J128" s="122">
        <f t="shared" si="48"/>
        <v>88.212444816272694</v>
      </c>
      <c r="K128" s="122">
        <f t="shared" si="48"/>
        <v>118.89228716492853</v>
      </c>
      <c r="L128" s="122">
        <f t="shared" si="48"/>
        <v>123.98677966426433</v>
      </c>
      <c r="M128" s="122">
        <f t="shared" si="48"/>
        <v>83.704203019160758</v>
      </c>
      <c r="N128" s="122">
        <f t="shared" si="48"/>
        <v>247.8702400486028</v>
      </c>
      <c r="O128" s="122">
        <f t="shared" si="48"/>
        <v>79.011578641025338</v>
      </c>
      <c r="P128" s="122">
        <f t="shared" si="48"/>
        <v>119.84255742885657</v>
      </c>
      <c r="Q128" s="122">
        <f t="shared" si="48"/>
        <v>63.385658228702518</v>
      </c>
      <c r="R128" s="122">
        <f t="shared" si="48"/>
        <v>235.98306757628907</v>
      </c>
      <c r="S128" s="122">
        <f t="shared" si="48"/>
        <v>200.70126051976001</v>
      </c>
      <c r="T128" s="122">
        <f t="shared" si="48"/>
        <v>118.74901102720223</v>
      </c>
      <c r="U128" s="122">
        <f t="shared" si="48"/>
        <v>141.0061912915757</v>
      </c>
      <c r="V128" s="122">
        <f t="shared" si="48"/>
        <v>110.01467825724382</v>
      </c>
      <c r="W128" s="122">
        <f t="shared" si="48"/>
        <v>90.942058586485246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66.586236085727535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65.905001368247483</v>
      </c>
      <c r="F129" s="98">
        <f>IF(RES_hhdet_in_tes!F129=0,0,RES_hhdet_in_tes!F129*1000*11630/RES_hhdet_in_new!F126)</f>
        <v>42.543928784332792</v>
      </c>
      <c r="G129" s="98">
        <f>IF(RES_hhdet_in_tes!G129=0,0,RES_hhdet_in_tes!G129*1000*11630/RES_hhdet_in_new!G126)</f>
        <v>44.25059300519149</v>
      </c>
      <c r="H129" s="98">
        <f>IF(RES_hhdet_in_tes!H129=0,0,RES_hhdet_in_tes!H129*1000*11630/RES_hhdet_in_new!H126)</f>
        <v>48.073021515492364</v>
      </c>
      <c r="I129" s="98">
        <f>IF(RES_hhdet_in_tes!I129=0,0,RES_hhdet_in_tes!I129*1000*11630/RES_hhdet_in_new!I126)</f>
        <v>67.286140063460508</v>
      </c>
      <c r="J129" s="98">
        <f>IF(RES_hhdet_in_tes!J129=0,0,RES_hhdet_in_tes!J129*1000*11630/RES_hhdet_in_new!J126)</f>
        <v>88.212444816272694</v>
      </c>
      <c r="K129" s="98">
        <f>IF(RES_hhdet_in_tes!K129=0,0,RES_hhdet_in_tes!K129*1000*11630/RES_hhdet_in_new!K126)</f>
        <v>118.89228716492853</v>
      </c>
      <c r="L129" s="98">
        <f>IF(RES_hhdet_in_tes!L129=0,0,RES_hhdet_in_tes!L129*1000*11630/RES_hhdet_in_new!L126)</f>
        <v>123.98677966426433</v>
      </c>
      <c r="M129" s="98">
        <f>IF(RES_hhdet_in_tes!M129=0,0,RES_hhdet_in_tes!M129*1000*11630/RES_hhdet_in_new!M126)</f>
        <v>83.704203019160758</v>
      </c>
      <c r="N129" s="98">
        <f>IF(RES_hhdet_in_tes!N129=0,0,RES_hhdet_in_tes!N129*1000*11630/RES_hhdet_in_new!N126)</f>
        <v>247.8702400486028</v>
      </c>
      <c r="O129" s="98">
        <f>IF(RES_hhdet_in_tes!O129=0,0,RES_hhdet_in_tes!O129*1000*11630/RES_hhdet_in_new!O126)</f>
        <v>79.011578641025338</v>
      </c>
      <c r="P129" s="98">
        <f>IF(RES_hhdet_in_tes!P129=0,0,RES_hhdet_in_tes!P129*1000*11630/RES_hhdet_in_new!P126)</f>
        <v>119.84255742885657</v>
      </c>
      <c r="Q129" s="98">
        <f>IF(RES_hhdet_in_tes!Q129=0,0,RES_hhdet_in_tes!Q129*1000*11630/RES_hhdet_in_new!Q126)</f>
        <v>63.385658228702518</v>
      </c>
      <c r="R129" s="98">
        <f>IF(RES_hhdet_in_tes!R129=0,0,RES_hhdet_in_tes!R129*1000*11630/RES_hhdet_in_new!R126)</f>
        <v>235.98306757628907</v>
      </c>
      <c r="S129" s="98">
        <f>IF(RES_hhdet_in_tes!S129=0,0,RES_hhdet_in_tes!S129*1000*11630/RES_hhdet_in_new!S126)</f>
        <v>200.70126051976001</v>
      </c>
      <c r="T129" s="98">
        <f>IF(RES_hhdet_in_tes!T129=0,0,RES_hhdet_in_tes!T129*1000*11630/RES_hhdet_in_new!T126)</f>
        <v>118.74901102720223</v>
      </c>
      <c r="U129" s="98">
        <f>IF(RES_hhdet_in_tes!U129=0,0,RES_hhdet_in_tes!U129*1000*11630/RES_hhdet_in_new!U126)</f>
        <v>141.0061912915757</v>
      </c>
      <c r="V129" s="98">
        <f>IF(RES_hhdet_in_tes!V129=0,0,RES_hhdet_in_tes!V129*1000*11630/RES_hhdet_in_new!V126)</f>
        <v>110.01467825724382</v>
      </c>
      <c r="W129" s="98">
        <f>IF(RES_hhdet_in_tes!W129=0,0,RES_hhdet_in_tes!W129*1000*11630/RES_hhdet_in_new!W126)</f>
        <v>90.942058586485246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747.8877724004667</v>
      </c>
      <c r="D130" s="122">
        <v>0</v>
      </c>
      <c r="E130" s="122">
        <v>691.30424328948175</v>
      </c>
      <c r="F130" s="122">
        <v>716.3806999829111</v>
      </c>
      <c r="G130" s="122">
        <v>782.9895476136453</v>
      </c>
      <c r="H130" s="122">
        <v>751.68962770939947</v>
      </c>
      <c r="I130" s="122">
        <v>759.05755987098473</v>
      </c>
      <c r="J130" s="122">
        <v>794.01500633880528</v>
      </c>
      <c r="K130" s="122">
        <v>894.58734227574405</v>
      </c>
      <c r="L130" s="122">
        <v>879.33197586503206</v>
      </c>
      <c r="M130" s="122">
        <v>893.53839992987218</v>
      </c>
      <c r="N130" s="122">
        <v>867.33310652927059</v>
      </c>
      <c r="O130" s="122">
        <v>808.18026008695142</v>
      </c>
      <c r="P130" s="122">
        <v>799.57426316608814</v>
      </c>
      <c r="Q130" s="122">
        <v>875.96556663369688</v>
      </c>
      <c r="R130" s="122">
        <v>810.97026929840365</v>
      </c>
      <c r="S130" s="122">
        <v>866.05405572050006</v>
      </c>
      <c r="T130" s="122">
        <v>870.87231324981008</v>
      </c>
      <c r="U130" s="122">
        <v>845.18065494909354</v>
      </c>
      <c r="V130" s="122">
        <v>878.09754963672572</v>
      </c>
      <c r="W130" s="122">
        <v>949.92811835758027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766.47333283589649</v>
      </c>
      <c r="D131" s="98">
        <v>0</v>
      </c>
      <c r="E131" s="98">
        <v>691.30424328948175</v>
      </c>
      <c r="F131" s="98">
        <v>716.3806999829111</v>
      </c>
      <c r="G131" s="98">
        <v>782.9895476136453</v>
      </c>
      <c r="H131" s="98">
        <v>751.49603683935459</v>
      </c>
      <c r="I131" s="98">
        <v>761.67734578017166</v>
      </c>
      <c r="J131" s="98">
        <v>792.40853822160011</v>
      </c>
      <c r="K131" s="98">
        <v>896.76778764668177</v>
      </c>
      <c r="L131" s="98">
        <v>879.30069883798035</v>
      </c>
      <c r="M131" s="98">
        <v>893.11854898534273</v>
      </c>
      <c r="N131" s="98">
        <v>867.68793284835454</v>
      </c>
      <c r="O131" s="98">
        <v>806.26921821532505</v>
      </c>
      <c r="P131" s="98">
        <v>792.73012638202158</v>
      </c>
      <c r="Q131" s="98">
        <v>877.48222547473245</v>
      </c>
      <c r="R131" s="98">
        <v>810.17764248436242</v>
      </c>
      <c r="S131" s="98">
        <v>866.33452192714105</v>
      </c>
      <c r="T131" s="98">
        <v>872.66020201014555</v>
      </c>
      <c r="U131" s="98">
        <v>843.68333137529601</v>
      </c>
      <c r="V131" s="98">
        <v>876.37331840528418</v>
      </c>
      <c r="W131" s="98">
        <v>950.27300422444637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882.45943797768916</v>
      </c>
      <c r="M132" s="98">
        <v>895.72362913985546</v>
      </c>
      <c r="N132" s="98">
        <v>869.10617380614724</v>
      </c>
      <c r="O132" s="98">
        <v>806.53671345183432</v>
      </c>
      <c r="P132" s="98">
        <v>792.85948706464899</v>
      </c>
      <c r="Q132" s="98">
        <v>878.18376526284908</v>
      </c>
      <c r="R132" s="98">
        <v>0</v>
      </c>
      <c r="S132" s="98">
        <v>0</v>
      </c>
      <c r="T132" s="98">
        <v>0</v>
      </c>
      <c r="U132" s="98">
        <v>841.34230295036764</v>
      </c>
      <c r="V132" s="98">
        <v>872.73609464170147</v>
      </c>
      <c r="W132" s="98">
        <v>946.43798688680715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305.39554279684006</v>
      </c>
      <c r="M133" s="101">
        <v>300.22158258713438</v>
      </c>
      <c r="N133" s="101">
        <v>272.75851706927608</v>
      </c>
      <c r="O133" s="101">
        <v>263.37900432100093</v>
      </c>
      <c r="P133" s="101">
        <v>265.99657706949569</v>
      </c>
      <c r="Q133" s="101">
        <v>271.7104907737139</v>
      </c>
      <c r="R133" s="101">
        <v>0</v>
      </c>
      <c r="S133" s="101">
        <v>0</v>
      </c>
      <c r="T133" s="101">
        <v>0</v>
      </c>
      <c r="U133" s="101">
        <v>270.55311494747048</v>
      </c>
      <c r="V133" s="101">
        <v>283.85653279104429</v>
      </c>
      <c r="W133" s="101">
        <v>310.13442137940007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577.06389518084916</v>
      </c>
      <c r="M134" s="104">
        <v>595.50204655272114</v>
      </c>
      <c r="N134" s="104">
        <v>596.34765673687116</v>
      </c>
      <c r="O134" s="104">
        <v>543.15770913083338</v>
      </c>
      <c r="P134" s="104">
        <v>526.86290999515336</v>
      </c>
      <c r="Q134" s="104">
        <v>606.47327448913495</v>
      </c>
      <c r="R134" s="104">
        <v>0</v>
      </c>
      <c r="S134" s="104">
        <v>0</v>
      </c>
      <c r="T134" s="104">
        <v>0</v>
      </c>
      <c r="U134" s="104">
        <v>570.78918800289716</v>
      </c>
      <c r="V134" s="104">
        <v>588.87956185065718</v>
      </c>
      <c r="W134" s="104">
        <v>636.30356550740703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660.40871022113708</v>
      </c>
      <c r="D135" s="101">
        <v>0</v>
      </c>
      <c r="E135" s="101">
        <v>0</v>
      </c>
      <c r="F135" s="101">
        <v>0</v>
      </c>
      <c r="G135" s="101">
        <v>0</v>
      </c>
      <c r="H135" s="101">
        <v>759.82044425128572</v>
      </c>
      <c r="I135" s="101">
        <v>745.58718147085131</v>
      </c>
      <c r="J135" s="101">
        <v>830.74219122525665</v>
      </c>
      <c r="K135" s="101">
        <v>859.49315854388556</v>
      </c>
      <c r="L135" s="101">
        <v>0</v>
      </c>
      <c r="M135" s="101">
        <v>932.90261211888401</v>
      </c>
      <c r="N135" s="101">
        <v>859.07047804369302</v>
      </c>
      <c r="O135" s="101">
        <v>828.85796315779442</v>
      </c>
      <c r="P135" s="101">
        <v>829.41265969922574</v>
      </c>
      <c r="Q135" s="101">
        <v>809.45930815039765</v>
      </c>
      <c r="R135" s="101">
        <v>822.00057052730301</v>
      </c>
      <c r="S135" s="101">
        <v>861.1891001810543</v>
      </c>
      <c r="T135" s="101">
        <v>864.83811061285576</v>
      </c>
      <c r="U135" s="101">
        <v>852.78138995404436</v>
      </c>
      <c r="V135" s="101">
        <v>892.89947137883962</v>
      </c>
      <c r="W135" s="101">
        <v>943.25203726746577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934.03429631640756</v>
      </c>
      <c r="N136" s="104">
        <v>859.00358183723699</v>
      </c>
      <c r="O136" s="104">
        <v>828.34642297299422</v>
      </c>
      <c r="P136" s="104">
        <v>828.43473258545453</v>
      </c>
      <c r="Q136" s="104">
        <v>806.87624797273088</v>
      </c>
      <c r="R136" s="104">
        <v>819.55438218881795</v>
      </c>
      <c r="S136" s="104">
        <v>859.61649242192834</v>
      </c>
      <c r="T136" s="104">
        <v>865.70990868595175</v>
      </c>
      <c r="U136" s="104">
        <v>853.21341010379035</v>
      </c>
      <c r="V136" s="104">
        <v>892.34552304034821</v>
      </c>
      <c r="W136" s="104">
        <v>942.40359214741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313.56684605745261</v>
      </c>
      <c r="N137" s="98">
        <v>269.53300851436217</v>
      </c>
      <c r="O137" s="98">
        <v>270.58648174235896</v>
      </c>
      <c r="P137" s="98">
        <v>278.059609567444</v>
      </c>
      <c r="Q137" s="98">
        <v>249.24870447322931</v>
      </c>
      <c r="R137" s="98">
        <v>270.93520715567479</v>
      </c>
      <c r="S137" s="98">
        <v>301.54656189480465</v>
      </c>
      <c r="T137" s="98">
        <v>282.5829907623916</v>
      </c>
      <c r="U137" s="98">
        <v>274.32465734896249</v>
      </c>
      <c r="V137" s="98">
        <v>290.02489965262134</v>
      </c>
      <c r="W137" s="98">
        <v>308.87274399803744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620.46745025895495</v>
      </c>
      <c r="N138" s="98">
        <v>589.47057332287466</v>
      </c>
      <c r="O138" s="98">
        <v>557.75994123063504</v>
      </c>
      <c r="P138" s="98">
        <v>550.37512301801053</v>
      </c>
      <c r="Q138" s="98">
        <v>557.6275434995016</v>
      </c>
      <c r="R138" s="98">
        <v>548.61917503314316</v>
      </c>
      <c r="S138" s="98">
        <v>558.06993052712369</v>
      </c>
      <c r="T138" s="98">
        <v>583.12691792355997</v>
      </c>
      <c r="U138" s="98">
        <v>578.88875275482792</v>
      </c>
      <c r="V138" s="98">
        <v>602.32062338772698</v>
      </c>
      <c r="W138" s="98">
        <v>633.53084814937279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461.29813060104664</v>
      </c>
      <c r="D139" s="122">
        <v>0</v>
      </c>
      <c r="E139" s="122">
        <v>470.63609095844845</v>
      </c>
      <c r="F139" s="122">
        <v>491.98351720041086</v>
      </c>
      <c r="G139" s="122">
        <v>493.9892691029354</v>
      </c>
      <c r="H139" s="122">
        <v>503.17048669368637</v>
      </c>
      <c r="I139" s="122">
        <v>515.74047975643418</v>
      </c>
      <c r="J139" s="122">
        <v>522.09179237796945</v>
      </c>
      <c r="K139" s="122">
        <v>533.43328110651385</v>
      </c>
      <c r="L139" s="122">
        <v>521.45808942925544</v>
      </c>
      <c r="M139" s="122">
        <v>564.19288533763336</v>
      </c>
      <c r="N139" s="122">
        <v>523.12761279789004</v>
      </c>
      <c r="O139" s="122">
        <v>503.04627704183457</v>
      </c>
      <c r="P139" s="122">
        <v>494.61818117542725</v>
      </c>
      <c r="Q139" s="122">
        <v>551.09764533962402</v>
      </c>
      <c r="R139" s="122">
        <v>545.26284713454163</v>
      </c>
      <c r="S139" s="122">
        <v>562.65385616197125</v>
      </c>
      <c r="T139" s="122">
        <v>554.326561852753</v>
      </c>
      <c r="U139" s="122">
        <v>548.69018652901434</v>
      </c>
      <c r="V139" s="122">
        <v>578.11798529698694</v>
      </c>
      <c r="W139" s="122">
        <v>615.35732799923005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455.38834962950813</v>
      </c>
      <c r="D140" s="98">
        <v>0</v>
      </c>
      <c r="E140" s="98">
        <v>505.80134467572907</v>
      </c>
      <c r="F140" s="98">
        <v>521.91450345002261</v>
      </c>
      <c r="G140" s="98">
        <v>513.83807081769464</v>
      </c>
      <c r="H140" s="98">
        <v>543.3546585325754</v>
      </c>
      <c r="I140" s="98">
        <v>513.60352175530022</v>
      </c>
      <c r="J140" s="98">
        <v>476.59837731865269</v>
      </c>
      <c r="K140" s="98">
        <v>533.01974827715037</v>
      </c>
      <c r="L140" s="98">
        <v>465.4000400777212</v>
      </c>
      <c r="M140" s="98">
        <v>582.3080248210116</v>
      </c>
      <c r="N140" s="98">
        <v>525.11855787339709</v>
      </c>
      <c r="O140" s="98">
        <v>497.38537177551581</v>
      </c>
      <c r="P140" s="98">
        <v>459.30995261145802</v>
      </c>
      <c r="Q140" s="98">
        <v>658.18181595003693</v>
      </c>
      <c r="R140" s="98">
        <v>551.29121034203285</v>
      </c>
      <c r="S140" s="98">
        <v>540.09965642887948</v>
      </c>
      <c r="T140" s="98">
        <v>549.60787685301352</v>
      </c>
      <c r="U140" s="98">
        <v>530.32665237976778</v>
      </c>
      <c r="V140" s="98">
        <v>580.73787482474972</v>
      </c>
      <c r="W140" s="98">
        <v>610.55628650073402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462.16100731379152</v>
      </c>
      <c r="D141" s="33">
        <v>0</v>
      </c>
      <c r="E141" s="33">
        <v>462.42621360249598</v>
      </c>
      <c r="F141" s="33">
        <v>487.33652135954679</v>
      </c>
      <c r="G141" s="33">
        <v>491.90733183178401</v>
      </c>
      <c r="H141" s="33">
        <v>499.23805034479011</v>
      </c>
      <c r="I141" s="33">
        <v>515.9403130157184</v>
      </c>
      <c r="J141" s="33">
        <v>529.7964601180189</v>
      </c>
      <c r="K141" s="33">
        <v>533.51063417242904</v>
      </c>
      <c r="L141" s="33">
        <v>531.71107079546994</v>
      </c>
      <c r="M141" s="33">
        <v>560.96676962428023</v>
      </c>
      <c r="N141" s="33">
        <v>522.90571691278831</v>
      </c>
      <c r="O141" s="33">
        <v>503.8644419182267</v>
      </c>
      <c r="P141" s="33">
        <v>499.98335572253262</v>
      </c>
      <c r="Q141" s="33">
        <v>537.74385829811683</v>
      </c>
      <c r="R141" s="33">
        <v>544.48329437222776</v>
      </c>
      <c r="S141" s="33">
        <v>564.3713205629964</v>
      </c>
      <c r="T141" s="33">
        <v>554.62758280450657</v>
      </c>
      <c r="U141" s="33">
        <v>550.24370250598031</v>
      </c>
      <c r="V141" s="33">
        <v>577.89411442151004</v>
      </c>
      <c r="W141" s="33">
        <v>615.96746094128707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0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0</v>
      </c>
      <c r="H147" s="98">
        <f>IF(RES_hhdet_in_tes!H147=0,0,RES_hhdet_in_tes!H147*1000*11630/RES_hhdet_in_new!H145)</f>
        <v>0</v>
      </c>
      <c r="I147" s="98">
        <f>IF(RES_hhdet_in_tes!I147=0,0,RES_hhdet_in_tes!I147*1000*11630/RES_hhdet_in_new!I145)</f>
        <v>0</v>
      </c>
      <c r="J147" s="98">
        <f>IF(RES_hhdet_in_tes!J147=0,0,RES_hhdet_in_tes!J147*1000*11630/RES_hhdet_in_new!J145)</f>
        <v>0</v>
      </c>
      <c r="K147" s="98">
        <f>IF(RES_hhdet_in_tes!K147=0,0,RES_hhdet_in_tes!K147*1000*11630/RES_hhdet_in_new!K145)</f>
        <v>0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0</v>
      </c>
      <c r="N147" s="98">
        <f>IF(RES_hhdet_in_tes!N147=0,0,RES_hhdet_in_tes!N147*1000*11630/RES_hhdet_in_new!N145)</f>
        <v>0</v>
      </c>
      <c r="O147" s="98">
        <f>IF(RES_hhdet_in_tes!O147=0,0,RES_hhdet_in_tes!O147*1000*11630/RES_hhdet_in_new!O145)</f>
        <v>0</v>
      </c>
      <c r="P147" s="98">
        <f>IF(RES_hhdet_in_tes!P147=0,0,RES_hhdet_in_tes!P147*1000*11630/RES_hhdet_in_new!P145)</f>
        <v>0</v>
      </c>
      <c r="Q147" s="98">
        <f>IF(RES_hhdet_in_tes!Q147=0,0,RES_hhdet_in_tes!Q147*1000*11630/RES_hhdet_in_new!Q145)</f>
        <v>0</v>
      </c>
      <c r="R147" s="98">
        <f>IF(RES_hhdet_in_tes!R147=0,0,RES_hhdet_in_tes!R147*1000*11630/RES_hhdet_in_new!R145)</f>
        <v>0</v>
      </c>
      <c r="S147" s="98">
        <f>IF(RES_hhdet_in_tes!S147=0,0,RES_hhdet_in_tes!S147*1000*11630/RES_hhdet_in_new!S145)</f>
        <v>0</v>
      </c>
      <c r="T147" s="98">
        <f>IF(RES_hhdet_in_tes!T147=0,0,RES_hhdet_in_tes!T147*1000*11630/RES_hhdet_in_new!T145)</f>
        <v>0</v>
      </c>
      <c r="U147" s="98">
        <f>IF(RES_hhdet_in_tes!U147=0,0,RES_hhdet_in_tes!U147*1000*11630/RES_hhdet_in_new!U145)</f>
        <v>0</v>
      </c>
      <c r="V147" s="98">
        <f>IF(RES_hhdet_in_tes!V147=0,0,RES_hhdet_in_tes!V147*1000*11630/RES_hhdet_in_new!V145)</f>
        <v>0</v>
      </c>
      <c r="W147" s="98">
        <f>IF(RES_hhdet_in_tes!W147=0,0,RES_hhdet_in_tes!W147*1000*11630/RES_hhdet_in_new!W145)</f>
        <v>0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4324.9265038343519</v>
      </c>
      <c r="D161" s="117">
        <f t="shared" si="54"/>
        <v>3869.8634738585474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4130.3320108529833</v>
      </c>
      <c r="I161" s="117">
        <f t="shared" si="54"/>
        <v>3830.3461960744762</v>
      </c>
      <c r="J161" s="117">
        <f t="shared" si="54"/>
        <v>4183.924078797364</v>
      </c>
      <c r="K161" s="117">
        <f t="shared" si="54"/>
        <v>4172.3123538016753</v>
      </c>
      <c r="L161" s="117">
        <f t="shared" si="54"/>
        <v>4428.1702989496434</v>
      </c>
      <c r="M161" s="117">
        <f t="shared" si="54"/>
        <v>4757.1018727728724</v>
      </c>
      <c r="N161" s="117">
        <f t="shared" si="54"/>
        <v>4875.7093946497307</v>
      </c>
      <c r="O161" s="117">
        <f t="shared" si="54"/>
        <v>4250.5116733433524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3864.6947056207478</v>
      </c>
      <c r="S161" s="117">
        <f t="shared" si="55"/>
        <v>0</v>
      </c>
      <c r="T161" s="117">
        <f t="shared" si="55"/>
        <v>3611.089637457455</v>
      </c>
      <c r="U161" s="117">
        <f t="shared" si="55"/>
        <v>3558.3697422597506</v>
      </c>
      <c r="V161" s="117">
        <f t="shared" si="55"/>
        <v>3588.8722867019856</v>
      </c>
      <c r="W161" s="117">
        <f t="shared" ref="W161" si="56">W162+W164+W166+W175</f>
        <v>3627.5161907087972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3127.951260261787</v>
      </c>
      <c r="D162" s="122">
        <f t="shared" si="57"/>
        <v>2615.5144331375545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2764.1598883158053</v>
      </c>
      <c r="I162" s="122">
        <f t="shared" si="57"/>
        <v>2320.8613117510363</v>
      </c>
      <c r="J162" s="122">
        <f t="shared" si="57"/>
        <v>2640.7575694058096</v>
      </c>
      <c r="K162" s="122">
        <f t="shared" si="57"/>
        <v>2618.8386656819234</v>
      </c>
      <c r="L162" s="122">
        <f t="shared" si="57"/>
        <v>2788.7492791667969</v>
      </c>
      <c r="M162" s="122">
        <f t="shared" si="57"/>
        <v>3097.8459013234142</v>
      </c>
      <c r="N162" s="122">
        <f t="shared" si="57"/>
        <v>3039.713179411408</v>
      </c>
      <c r="O162" s="122">
        <f t="shared" si="57"/>
        <v>2727.4806522677263</v>
      </c>
      <c r="P162" s="122">
        <f t="shared" si="57"/>
        <v>0</v>
      </c>
      <c r="Q162" s="122">
        <f t="shared" si="57"/>
        <v>0</v>
      </c>
      <c r="R162" s="122">
        <f t="shared" si="57"/>
        <v>2185.698881409769</v>
      </c>
      <c r="S162" s="122">
        <f t="shared" si="57"/>
        <v>0</v>
      </c>
      <c r="T162" s="122">
        <f t="shared" si="57"/>
        <v>1969.5266748379588</v>
      </c>
      <c r="U162" s="122">
        <f t="shared" si="57"/>
        <v>1928.7891315075503</v>
      </c>
      <c r="V162" s="122">
        <f t="shared" si="57"/>
        <v>1896.666417516499</v>
      </c>
      <c r="W162" s="122">
        <f t="shared" si="57"/>
        <v>1853.9183623800836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3127.951260261787</v>
      </c>
      <c r="D163" s="33">
        <v>2615.5144331375545</v>
      </c>
      <c r="E163" s="33">
        <v>0</v>
      </c>
      <c r="F163" s="33">
        <v>0</v>
      </c>
      <c r="G163" s="33">
        <v>0</v>
      </c>
      <c r="H163" s="33">
        <v>2764.1598883158053</v>
      </c>
      <c r="I163" s="33">
        <v>2320.8613117510363</v>
      </c>
      <c r="J163" s="33">
        <v>2640.7575694058096</v>
      </c>
      <c r="K163" s="33">
        <v>2618.8386656819234</v>
      </c>
      <c r="L163" s="33">
        <v>2788.7492791667969</v>
      </c>
      <c r="M163" s="33">
        <v>3097.8459013234142</v>
      </c>
      <c r="N163" s="33">
        <v>3039.713179411408</v>
      </c>
      <c r="O163" s="33">
        <v>2727.4806522677263</v>
      </c>
      <c r="P163" s="33">
        <v>0</v>
      </c>
      <c r="Q163" s="33">
        <v>0</v>
      </c>
      <c r="R163" s="33">
        <v>2185.698881409769</v>
      </c>
      <c r="S163" s="33">
        <v>0</v>
      </c>
      <c r="T163" s="33">
        <v>1969.5266748379588</v>
      </c>
      <c r="U163" s="33">
        <v>1928.7891315075503</v>
      </c>
      <c r="V163" s="33">
        <v>1896.666417516499</v>
      </c>
      <c r="W163" s="33">
        <v>1853.9183623800836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74.965951183137364</v>
      </c>
      <c r="D164" s="122">
        <f t="shared" si="58"/>
        <v>58.466882622751534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103.18016649567676</v>
      </c>
      <c r="I164" s="122">
        <f t="shared" si="58"/>
        <v>248.02593803657018</v>
      </c>
      <c r="J164" s="122">
        <f t="shared" si="58"/>
        <v>190.38485411026406</v>
      </c>
      <c r="K164" s="122">
        <f t="shared" si="58"/>
        <v>160.57126131288436</v>
      </c>
      <c r="L164" s="122">
        <f t="shared" si="58"/>
        <v>223.79560571012456</v>
      </c>
      <c r="M164" s="122">
        <f t="shared" si="58"/>
        <v>162.16366663278814</v>
      </c>
      <c r="N164" s="122">
        <f t="shared" si="58"/>
        <v>453.72331738993819</v>
      </c>
      <c r="O164" s="122">
        <f t="shared" si="58"/>
        <v>191.1274654404632</v>
      </c>
      <c r="P164" s="122">
        <f t="shared" si="58"/>
        <v>0</v>
      </c>
      <c r="Q164" s="122">
        <f t="shared" si="58"/>
        <v>0</v>
      </c>
      <c r="R164" s="122">
        <f t="shared" si="58"/>
        <v>312.51195931144827</v>
      </c>
      <c r="S164" s="122">
        <f t="shared" si="58"/>
        <v>0</v>
      </c>
      <c r="T164" s="122">
        <f t="shared" si="58"/>
        <v>222.30454261502391</v>
      </c>
      <c r="U164" s="122">
        <f t="shared" si="58"/>
        <v>228.14130027143455</v>
      </c>
      <c r="V164" s="122">
        <f t="shared" si="58"/>
        <v>221.19815033916925</v>
      </c>
      <c r="W164" s="122">
        <f t="shared" si="58"/>
        <v>215.05651036579022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74.965951183137364</v>
      </c>
      <c r="D165" s="98">
        <f>IF(RES_hhdet_in_tes!D165=0,0,RES_hhdet_in_tes!D165*1000*11630/RES_hhdet_in_new!D163)</f>
        <v>58.466882622751534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</v>
      </c>
      <c r="G165" s="98">
        <f>IF(RES_hhdet_in_tes!G165=0,0,RES_hhdet_in_tes!G165*1000*11630/RES_hhdet_in_new!G163)</f>
        <v>0</v>
      </c>
      <c r="H165" s="98">
        <f>IF(RES_hhdet_in_tes!H165=0,0,RES_hhdet_in_tes!H165*1000*11630/RES_hhdet_in_new!H163)</f>
        <v>103.18016649567676</v>
      </c>
      <c r="I165" s="98">
        <f>IF(RES_hhdet_in_tes!I165=0,0,RES_hhdet_in_tes!I165*1000*11630/RES_hhdet_in_new!I163)</f>
        <v>248.02593803657018</v>
      </c>
      <c r="J165" s="98">
        <f>IF(RES_hhdet_in_tes!J165=0,0,RES_hhdet_in_tes!J165*1000*11630/RES_hhdet_in_new!J163)</f>
        <v>190.38485411026406</v>
      </c>
      <c r="K165" s="98">
        <f>IF(RES_hhdet_in_tes!K165=0,0,RES_hhdet_in_tes!K165*1000*11630/RES_hhdet_in_new!K163)</f>
        <v>160.57126131288436</v>
      </c>
      <c r="L165" s="98">
        <f>IF(RES_hhdet_in_tes!L165=0,0,RES_hhdet_in_tes!L165*1000*11630/RES_hhdet_in_new!L163)</f>
        <v>223.79560571012456</v>
      </c>
      <c r="M165" s="98">
        <f>IF(RES_hhdet_in_tes!M165=0,0,RES_hhdet_in_tes!M165*1000*11630/RES_hhdet_in_new!M163)</f>
        <v>162.16366663278814</v>
      </c>
      <c r="N165" s="98">
        <f>IF(RES_hhdet_in_tes!N165=0,0,RES_hhdet_in_tes!N165*1000*11630/RES_hhdet_in_new!N163)</f>
        <v>453.72331738993819</v>
      </c>
      <c r="O165" s="98">
        <f>IF(RES_hhdet_in_tes!O165=0,0,RES_hhdet_in_tes!O165*1000*11630/RES_hhdet_in_new!O163)</f>
        <v>191.1274654404632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312.51195931144827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222.30454261502391</v>
      </c>
      <c r="U165" s="98">
        <f>IF(RES_hhdet_in_tes!U165=0,0,RES_hhdet_in_tes!U165*1000*11630/RES_hhdet_in_new!U163)</f>
        <v>228.14130027143455</v>
      </c>
      <c r="V165" s="98">
        <f>IF(RES_hhdet_in_tes!V165=0,0,RES_hhdet_in_tes!V165*1000*11630/RES_hhdet_in_new!V163)</f>
        <v>221.19815033916925</v>
      </c>
      <c r="W165" s="98">
        <f>IF(RES_hhdet_in_tes!W165=0,0,RES_hhdet_in_tes!W165*1000*11630/RES_hhdet_in_new!W163)</f>
        <v>215.05651036579022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660.71187106763682</v>
      </c>
      <c r="D166" s="122">
        <v>744.83297364133068</v>
      </c>
      <c r="E166" s="122">
        <v>0</v>
      </c>
      <c r="F166" s="122">
        <v>0</v>
      </c>
      <c r="G166" s="122">
        <v>0</v>
      </c>
      <c r="H166" s="122">
        <v>759.81775322965666</v>
      </c>
      <c r="I166" s="122">
        <v>745.71844540647487</v>
      </c>
      <c r="J166" s="122">
        <v>830.68756953003879</v>
      </c>
      <c r="K166" s="122">
        <v>859.46912975739338</v>
      </c>
      <c r="L166" s="122">
        <v>894.168745092682</v>
      </c>
      <c r="M166" s="122">
        <v>932.89905016641853</v>
      </c>
      <c r="N166" s="122">
        <v>859.14536337604818</v>
      </c>
      <c r="O166" s="122">
        <v>828.85701796147384</v>
      </c>
      <c r="P166" s="122">
        <v>0</v>
      </c>
      <c r="Q166" s="122">
        <v>0</v>
      </c>
      <c r="R166" s="122">
        <v>822.00057052730301</v>
      </c>
      <c r="S166" s="122">
        <v>0</v>
      </c>
      <c r="T166" s="122">
        <v>864.93147970364294</v>
      </c>
      <c r="U166" s="122">
        <v>852.74869811246015</v>
      </c>
      <c r="V166" s="122">
        <v>892.88968114236707</v>
      </c>
      <c r="W166" s="122">
        <v>943.18382632685291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719.00791855038824</v>
      </c>
      <c r="D167" s="98">
        <v>684.1329328823814</v>
      </c>
      <c r="E167" s="98">
        <v>0</v>
      </c>
      <c r="F167" s="98">
        <v>0</v>
      </c>
      <c r="G167" s="98">
        <v>0</v>
      </c>
      <c r="H167" s="98">
        <v>759.3924436683543</v>
      </c>
      <c r="I167" s="98">
        <v>777.40386573781291</v>
      </c>
      <c r="J167" s="98">
        <v>813.28912219016104</v>
      </c>
      <c r="K167" s="98">
        <v>852.99005748231116</v>
      </c>
      <c r="L167" s="98">
        <v>880.13828755658665</v>
      </c>
      <c r="M167" s="98">
        <v>916.14363351749739</v>
      </c>
      <c r="N167" s="98">
        <v>878.60508195681132</v>
      </c>
      <c r="O167" s="98">
        <v>839.87460294693244</v>
      </c>
      <c r="P167" s="98">
        <v>0</v>
      </c>
      <c r="Q167" s="98">
        <v>0</v>
      </c>
      <c r="R167" s="98">
        <v>0</v>
      </c>
      <c r="S167" s="98">
        <v>0</v>
      </c>
      <c r="T167" s="98">
        <v>846.97210545303346</v>
      </c>
      <c r="U167" s="98">
        <v>829.51377969187615</v>
      </c>
      <c r="V167" s="98">
        <v>902.24799559008386</v>
      </c>
      <c r="W167" s="98">
        <v>945.24555703100043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660.40871022113731</v>
      </c>
      <c r="D171" s="101">
        <v>744.99747239677504</v>
      </c>
      <c r="E171" s="101">
        <v>0</v>
      </c>
      <c r="F171" s="101">
        <v>0</v>
      </c>
      <c r="G171" s="101">
        <v>0</v>
      </c>
      <c r="H171" s="101">
        <v>759.82044425128583</v>
      </c>
      <c r="I171" s="101">
        <v>745.58718147085108</v>
      </c>
      <c r="J171" s="101">
        <v>830.74219122525653</v>
      </c>
      <c r="K171" s="101">
        <v>859.49315854388556</v>
      </c>
      <c r="L171" s="101">
        <v>893.60533059387728</v>
      </c>
      <c r="M171" s="101">
        <v>932.90261211888389</v>
      </c>
      <c r="N171" s="101">
        <v>859.07047804369279</v>
      </c>
      <c r="O171" s="101">
        <v>828.85796315779442</v>
      </c>
      <c r="P171" s="101">
        <v>0</v>
      </c>
      <c r="Q171" s="101">
        <v>0</v>
      </c>
      <c r="R171" s="101">
        <v>822.00057052730301</v>
      </c>
      <c r="S171" s="101">
        <v>0</v>
      </c>
      <c r="T171" s="101">
        <v>864.83811061285564</v>
      </c>
      <c r="U171" s="101">
        <v>852.78138995404424</v>
      </c>
      <c r="V171" s="101">
        <v>892.89947137883951</v>
      </c>
      <c r="W171" s="101">
        <v>943.25203726746543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895.17145681442605</v>
      </c>
      <c r="M172" s="104">
        <v>934.03429631640756</v>
      </c>
      <c r="N172" s="104">
        <v>859.00358183723654</v>
      </c>
      <c r="O172" s="104">
        <v>828.34642297299411</v>
      </c>
      <c r="P172" s="104">
        <v>0</v>
      </c>
      <c r="Q172" s="104">
        <v>0</v>
      </c>
      <c r="R172" s="104">
        <v>0</v>
      </c>
      <c r="S172" s="104">
        <v>0</v>
      </c>
      <c r="T172" s="104">
        <v>865.70990868595175</v>
      </c>
      <c r="U172" s="104">
        <v>853.21341010379035</v>
      </c>
      <c r="V172" s="104">
        <v>892.34552304034844</v>
      </c>
      <c r="W172" s="104">
        <v>942.40359214741022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309.93579267469033</v>
      </c>
      <c r="M173" s="98">
        <v>313.56684605745249</v>
      </c>
      <c r="N173" s="98">
        <v>269.53300851436222</v>
      </c>
      <c r="O173" s="98">
        <v>270.58648174235901</v>
      </c>
      <c r="P173" s="98">
        <v>0</v>
      </c>
      <c r="Q173" s="98">
        <v>0</v>
      </c>
      <c r="R173" s="98">
        <v>0</v>
      </c>
      <c r="S173" s="98">
        <v>0</v>
      </c>
      <c r="T173" s="98">
        <v>282.58299076239172</v>
      </c>
      <c r="U173" s="98">
        <v>274.32465734896249</v>
      </c>
      <c r="V173" s="98">
        <v>290.0248996526214</v>
      </c>
      <c r="W173" s="98">
        <v>308.87274399803732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585.23566413973572</v>
      </c>
      <c r="M174" s="33">
        <v>620.46745025895495</v>
      </c>
      <c r="N174" s="33">
        <v>589.47057332287466</v>
      </c>
      <c r="O174" s="33">
        <v>557.75994123063515</v>
      </c>
      <c r="P174" s="33">
        <v>0</v>
      </c>
      <c r="Q174" s="33">
        <v>0</v>
      </c>
      <c r="R174" s="33">
        <v>0</v>
      </c>
      <c r="S174" s="33">
        <v>0</v>
      </c>
      <c r="T174" s="33">
        <v>583.12691792356009</v>
      </c>
      <c r="U174" s="33">
        <v>578.88875275482781</v>
      </c>
      <c r="V174" s="33">
        <v>602.32062338772698</v>
      </c>
      <c r="W174" s="33">
        <v>633.5308481493729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461.29742132179075</v>
      </c>
      <c r="D175" s="122">
        <v>451.04918445691038</v>
      </c>
      <c r="E175" s="122">
        <v>0</v>
      </c>
      <c r="F175" s="122">
        <v>0</v>
      </c>
      <c r="G175" s="122">
        <v>0</v>
      </c>
      <c r="H175" s="122">
        <v>503.174202811844</v>
      </c>
      <c r="I175" s="122">
        <v>515.74050088039508</v>
      </c>
      <c r="J175" s="122">
        <v>522.09408575125178</v>
      </c>
      <c r="K175" s="122">
        <v>533.43329704947405</v>
      </c>
      <c r="L175" s="122">
        <v>521.45666898003958</v>
      </c>
      <c r="M175" s="122">
        <v>564.19325465025156</v>
      </c>
      <c r="N175" s="122">
        <v>523.12753447233604</v>
      </c>
      <c r="O175" s="122">
        <v>503.04653767368865</v>
      </c>
      <c r="P175" s="122">
        <v>0</v>
      </c>
      <c r="Q175" s="122">
        <v>0</v>
      </c>
      <c r="R175" s="122">
        <v>544.48329437222776</v>
      </c>
      <c r="S175" s="122">
        <v>0</v>
      </c>
      <c r="T175" s="122">
        <v>554.32694030082916</v>
      </c>
      <c r="U175" s="122">
        <v>548.69061236830589</v>
      </c>
      <c r="V175" s="122">
        <v>578.11803770395045</v>
      </c>
      <c r="W175" s="122">
        <v>615.35749163607068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455.38834962950818</v>
      </c>
      <c r="D176" s="98">
        <v>438.87231073280793</v>
      </c>
      <c r="E176" s="98">
        <v>0</v>
      </c>
      <c r="F176" s="98">
        <v>0</v>
      </c>
      <c r="G176" s="98">
        <v>0</v>
      </c>
      <c r="H176" s="98">
        <v>543.35465853257551</v>
      </c>
      <c r="I176" s="98">
        <v>513.60352175530022</v>
      </c>
      <c r="J176" s="98">
        <v>476.59837731865287</v>
      </c>
      <c r="K176" s="98">
        <v>533.01974827715026</v>
      </c>
      <c r="L176" s="98">
        <v>465.40004007772126</v>
      </c>
      <c r="M176" s="98">
        <v>582.30802482101171</v>
      </c>
      <c r="N176" s="98">
        <v>525.11855787339709</v>
      </c>
      <c r="O176" s="98">
        <v>497.38537177551575</v>
      </c>
      <c r="P176" s="98">
        <v>0</v>
      </c>
      <c r="Q176" s="98">
        <v>0</v>
      </c>
      <c r="R176" s="98">
        <v>0</v>
      </c>
      <c r="S176" s="98">
        <v>0</v>
      </c>
      <c r="T176" s="98">
        <v>549.60787685301375</v>
      </c>
      <c r="U176" s="98">
        <v>530.32665237976778</v>
      </c>
      <c r="V176" s="98">
        <v>580.73787482474961</v>
      </c>
      <c r="W176" s="98">
        <v>610.55628650073413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462.16100731379152</v>
      </c>
      <c r="D177" s="33">
        <v>455.13744892023715</v>
      </c>
      <c r="E177" s="33">
        <v>0</v>
      </c>
      <c r="F177" s="33">
        <v>0</v>
      </c>
      <c r="G177" s="33">
        <v>0</v>
      </c>
      <c r="H177" s="33">
        <v>499.23805034479017</v>
      </c>
      <c r="I177" s="33">
        <v>515.94031301571829</v>
      </c>
      <c r="J177" s="33">
        <v>529.79646011801901</v>
      </c>
      <c r="K177" s="33">
        <v>533.51063417242892</v>
      </c>
      <c r="L177" s="33">
        <v>531.71107079546994</v>
      </c>
      <c r="M177" s="33">
        <v>560.96676962428012</v>
      </c>
      <c r="N177" s="33">
        <v>522.90571691278831</v>
      </c>
      <c r="O177" s="33">
        <v>503.8644419182267</v>
      </c>
      <c r="P177" s="33">
        <v>0</v>
      </c>
      <c r="Q177" s="33">
        <v>0</v>
      </c>
      <c r="R177" s="33">
        <v>544.48329437222776</v>
      </c>
      <c r="S177" s="33">
        <v>0</v>
      </c>
      <c r="T177" s="33">
        <v>554.62758280450646</v>
      </c>
      <c r="U177" s="33">
        <v>550.2437025059802</v>
      </c>
      <c r="V177" s="33">
        <v>577.89411442150993</v>
      </c>
      <c r="W177" s="33">
        <v>615.96746094128719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1161.5660873328623</v>
      </c>
      <c r="D3" s="117">
        <f t="shared" si="0"/>
        <v>2141.6381677070576</v>
      </c>
      <c r="E3" s="117">
        <f t="shared" si="0"/>
        <v>2442.2385368937494</v>
      </c>
      <c r="F3" s="117">
        <f t="shared" si="0"/>
        <v>1797.8363297939725</v>
      </c>
      <c r="G3" s="117">
        <f t="shared" si="0"/>
        <v>1610.6885187212176</v>
      </c>
      <c r="H3" s="117">
        <f t="shared" si="0"/>
        <v>1786.1787994358672</v>
      </c>
      <c r="I3" s="117">
        <f t="shared" si="0"/>
        <v>1624.9319367352959</v>
      </c>
      <c r="J3" s="117">
        <f t="shared" si="0"/>
        <v>1717.0858156182476</v>
      </c>
      <c r="K3" s="117">
        <f t="shared" si="0"/>
        <v>1225.3590329202866</v>
      </c>
      <c r="L3" s="117">
        <f t="shared" si="0"/>
        <v>1656.8261199165399</v>
      </c>
      <c r="M3" s="117">
        <f t="shared" si="0"/>
        <v>1988.0451812750769</v>
      </c>
      <c r="N3" s="117">
        <f t="shared" si="0"/>
        <v>2039.252326022842</v>
      </c>
      <c r="O3" s="117">
        <f t="shared" si="0"/>
        <v>1679.2912141467459</v>
      </c>
      <c r="P3" s="117">
        <f t="shared" si="0"/>
        <v>0</v>
      </c>
      <c r="Q3" s="117">
        <f t="shared" si="0"/>
        <v>1198.4727856770385</v>
      </c>
      <c r="R3" s="117">
        <f t="shared" ref="R3:V3" si="1">R4+R7+R9+R19</f>
        <v>1296.4506062345743</v>
      </c>
      <c r="S3" s="117">
        <f t="shared" si="1"/>
        <v>1278.8484058380634</v>
      </c>
      <c r="T3" s="117">
        <f t="shared" si="1"/>
        <v>0</v>
      </c>
      <c r="U3" s="117">
        <f t="shared" si="1"/>
        <v>878.46856585654939</v>
      </c>
      <c r="V3" s="117">
        <f t="shared" si="1"/>
        <v>788.58526813743003</v>
      </c>
      <c r="W3" s="117">
        <f t="shared" ref="W3" si="2">W4+W7+W9+W19</f>
        <v>1050.8271296008027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1126.2127550547866</v>
      </c>
      <c r="D4" s="122">
        <f t="shared" si="3"/>
        <v>2049.3415611832352</v>
      </c>
      <c r="E4" s="122">
        <f t="shared" si="3"/>
        <v>2365.0696049809731</v>
      </c>
      <c r="F4" s="122">
        <f t="shared" si="3"/>
        <v>1737.2824127071212</v>
      </c>
      <c r="G4" s="122">
        <f t="shared" si="3"/>
        <v>1557.6122031119951</v>
      </c>
      <c r="H4" s="122">
        <f t="shared" si="3"/>
        <v>1733.365436318584</v>
      </c>
      <c r="I4" s="122">
        <f t="shared" si="3"/>
        <v>1589.7483804325032</v>
      </c>
      <c r="J4" s="122">
        <f t="shared" si="3"/>
        <v>1563.4922966302975</v>
      </c>
      <c r="K4" s="122">
        <f t="shared" si="3"/>
        <v>1145.5036223662928</v>
      </c>
      <c r="L4" s="122">
        <f t="shared" si="3"/>
        <v>1539.5949324900148</v>
      </c>
      <c r="M4" s="122">
        <f t="shared" si="3"/>
        <v>1881.5296449202187</v>
      </c>
      <c r="N4" s="122">
        <f t="shared" si="3"/>
        <v>1935.0492962233175</v>
      </c>
      <c r="O4" s="122">
        <f t="shared" si="3"/>
        <v>1610.1249734166709</v>
      </c>
      <c r="P4" s="122">
        <f t="shared" si="3"/>
        <v>0</v>
      </c>
      <c r="Q4" s="122">
        <f t="shared" si="3"/>
        <v>1168.4288581802696</v>
      </c>
      <c r="R4" s="122">
        <f t="shared" ref="R4:V4" si="4">SUM(R5:R6)</f>
        <v>1267.1392234539983</v>
      </c>
      <c r="S4" s="122">
        <f t="shared" si="4"/>
        <v>1258.5934468012026</v>
      </c>
      <c r="T4" s="122">
        <f t="shared" si="4"/>
        <v>0</v>
      </c>
      <c r="U4" s="122">
        <f t="shared" si="4"/>
        <v>835.94553185797577</v>
      </c>
      <c r="V4" s="122">
        <f t="shared" si="4"/>
        <v>744.05585377909517</v>
      </c>
      <c r="W4" s="122">
        <f t="shared" ref="W4" si="5">SUM(W5:W6)</f>
        <v>974.92413095709514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1126.2127550547866</v>
      </c>
      <c r="D5" s="98">
        <v>2049.3415611832352</v>
      </c>
      <c r="E5" s="98">
        <v>2365.0696049809731</v>
      </c>
      <c r="F5" s="98">
        <v>1737.2824127071212</v>
      </c>
      <c r="G5" s="98">
        <v>1557.6122031119951</v>
      </c>
      <c r="H5" s="98">
        <v>1733.365436318584</v>
      </c>
      <c r="I5" s="98">
        <v>1589.7483804325032</v>
      </c>
      <c r="J5" s="98">
        <v>1563.4922966302975</v>
      </c>
      <c r="K5" s="98">
        <v>1145.5036223662928</v>
      </c>
      <c r="L5" s="98">
        <v>1539.5949324900148</v>
      </c>
      <c r="M5" s="98">
        <v>1881.5296449202187</v>
      </c>
      <c r="N5" s="98">
        <v>1935.0492962233175</v>
      </c>
      <c r="O5" s="98">
        <v>1610.1249734166709</v>
      </c>
      <c r="P5" s="98">
        <v>0</v>
      </c>
      <c r="Q5" s="98">
        <v>1168.4288581802696</v>
      </c>
      <c r="R5" s="98">
        <v>1267.1392234539983</v>
      </c>
      <c r="S5" s="98">
        <v>1258.5934468012026</v>
      </c>
      <c r="T5" s="98">
        <v>0</v>
      </c>
      <c r="U5" s="98">
        <v>835.94553185797577</v>
      </c>
      <c r="V5" s="98">
        <v>744.05585377909517</v>
      </c>
      <c r="W5" s="98">
        <v>974.92413095709514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2.703989903905323</v>
      </c>
      <c r="D9" s="122">
        <v>5.8856834775413578</v>
      </c>
      <c r="E9" s="122">
        <v>5.1219942708744046</v>
      </c>
      <c r="F9" s="122">
        <v>3.7590591845698293</v>
      </c>
      <c r="G9" s="122">
        <v>3.6761229449637014</v>
      </c>
      <c r="H9" s="122">
        <v>4.3143088350345922</v>
      </c>
      <c r="I9" s="122">
        <v>3.0973771233413907</v>
      </c>
      <c r="J9" s="122">
        <v>24.515849276680377</v>
      </c>
      <c r="K9" s="122">
        <v>12.847517131873539</v>
      </c>
      <c r="L9" s="122">
        <v>14.664661570606032</v>
      </c>
      <c r="M9" s="122">
        <v>15.250168048406771</v>
      </c>
      <c r="N9" s="122">
        <v>20.49539745289896</v>
      </c>
      <c r="O9" s="122">
        <v>27.424250008047217</v>
      </c>
      <c r="P9" s="122">
        <v>0</v>
      </c>
      <c r="Q9" s="122">
        <v>1.5163292957865051</v>
      </c>
      <c r="R9" s="122">
        <v>4.6360665916346129</v>
      </c>
      <c r="S9" s="122">
        <v>4.3755905400555761</v>
      </c>
      <c r="T9" s="122">
        <v>0</v>
      </c>
      <c r="U9" s="122">
        <v>9.9565038795108443</v>
      </c>
      <c r="V9" s="122">
        <v>10.655309940155737</v>
      </c>
      <c r="W9" s="122">
        <v>25.187086160518398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353.75769937411081</v>
      </c>
      <c r="D10" s="98">
        <v>448.74182154184638</v>
      </c>
      <c r="E10" s="98">
        <v>471.38913567492813</v>
      </c>
      <c r="F10" s="98">
        <v>413.30391549432272</v>
      </c>
      <c r="G10" s="98">
        <v>425.33780849290554</v>
      </c>
      <c r="H10" s="98">
        <v>454.80708216987028</v>
      </c>
      <c r="I10" s="98">
        <v>460.75600332562522</v>
      </c>
      <c r="J10" s="98">
        <v>494.15768671505521</v>
      </c>
      <c r="K10" s="98">
        <v>380.90497399407565</v>
      </c>
      <c r="L10" s="98">
        <v>499.16103868996402</v>
      </c>
      <c r="M10" s="98">
        <v>612.9465077869861</v>
      </c>
      <c r="N10" s="98">
        <v>595.81006021762778</v>
      </c>
      <c r="O10" s="98">
        <v>493.14322504787026</v>
      </c>
      <c r="P10" s="98">
        <v>0</v>
      </c>
      <c r="Q10" s="98">
        <v>428.69704308887265</v>
      </c>
      <c r="R10" s="98">
        <v>459.07583211280496</v>
      </c>
      <c r="S10" s="98">
        <v>471.08781073315492</v>
      </c>
      <c r="T10" s="98">
        <v>0</v>
      </c>
      <c r="U10" s="98">
        <v>353.23831478004763</v>
      </c>
      <c r="V10" s="98">
        <v>335.17340426011543</v>
      </c>
      <c r="W10" s="98">
        <v>487.32765744608071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319.27373044908916</v>
      </c>
      <c r="D11" s="98">
        <v>302.80097152383229</v>
      </c>
      <c r="E11" s="98">
        <v>311.75415827374417</v>
      </c>
      <c r="F11" s="98">
        <v>315.30983938455125</v>
      </c>
      <c r="G11" s="98">
        <v>322.14607907484191</v>
      </c>
      <c r="H11" s="98">
        <v>330.55950386232746</v>
      </c>
      <c r="I11" s="98">
        <v>336.6303089217223</v>
      </c>
      <c r="J11" s="98">
        <v>350.00587543096179</v>
      </c>
      <c r="K11" s="98">
        <v>364.38000379635531</v>
      </c>
      <c r="L11" s="98">
        <v>372.70901650503799</v>
      </c>
      <c r="M11" s="98">
        <v>380.9907089799114</v>
      </c>
      <c r="N11" s="98">
        <v>354.76050773274721</v>
      </c>
      <c r="O11" s="98">
        <v>325.2121296124302</v>
      </c>
      <c r="P11" s="98">
        <v>0</v>
      </c>
      <c r="Q11" s="98">
        <v>300.79254406872133</v>
      </c>
      <c r="R11" s="98">
        <v>272.05457533274671</v>
      </c>
      <c r="S11" s="98">
        <v>274.60713967752218</v>
      </c>
      <c r="T11" s="98">
        <v>0</v>
      </c>
      <c r="U11" s="98">
        <v>266.66931962573517</v>
      </c>
      <c r="V11" s="98">
        <v>286.21469001704003</v>
      </c>
      <c r="W11" s="98">
        <v>298.00021565851074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32.64934237417048</v>
      </c>
      <c r="D19" s="122">
        <v>86.410923046280942</v>
      </c>
      <c r="E19" s="122">
        <v>72.046937641901707</v>
      </c>
      <c r="F19" s="122">
        <v>56.794857902281272</v>
      </c>
      <c r="G19" s="122">
        <v>49.400192664258753</v>
      </c>
      <c r="H19" s="122">
        <v>48.499054282248579</v>
      </c>
      <c r="I19" s="122">
        <v>32.086179179451499</v>
      </c>
      <c r="J19" s="122">
        <v>129.07766971126969</v>
      </c>
      <c r="K19" s="122">
        <v>67.007893422120219</v>
      </c>
      <c r="L19" s="122">
        <v>102.56652585591915</v>
      </c>
      <c r="M19" s="122">
        <v>91.265368306451421</v>
      </c>
      <c r="N19" s="122">
        <v>83.707632346625488</v>
      </c>
      <c r="O19" s="122">
        <v>41.741990722027815</v>
      </c>
      <c r="P19" s="122">
        <v>0</v>
      </c>
      <c r="Q19" s="122">
        <v>28.527598200982276</v>
      </c>
      <c r="R19" s="122">
        <v>24.675316188941352</v>
      </c>
      <c r="S19" s="122">
        <v>15.879368496805171</v>
      </c>
      <c r="T19" s="122">
        <v>0</v>
      </c>
      <c r="U19" s="122">
        <v>32.566530119062818</v>
      </c>
      <c r="V19" s="122">
        <v>33.874104418179201</v>
      </c>
      <c r="W19" s="122">
        <v>50.71591248318915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224.86702636521292</v>
      </c>
      <c r="D20" s="98">
        <v>334.20298824607863</v>
      </c>
      <c r="E20" s="98">
        <v>363.00186822554593</v>
      </c>
      <c r="F20" s="98">
        <v>319.33266083197492</v>
      </c>
      <c r="G20" s="98">
        <v>290.69016652977427</v>
      </c>
      <c r="H20" s="98">
        <v>320.561049326297</v>
      </c>
      <c r="I20" s="98">
        <v>334.84940009939561</v>
      </c>
      <c r="J20" s="98">
        <v>335.36820723450995</v>
      </c>
      <c r="K20" s="98">
        <v>267.64610611237225</v>
      </c>
      <c r="L20" s="98">
        <v>331.68355553514385</v>
      </c>
      <c r="M20" s="98">
        <v>350.21003694594037</v>
      </c>
      <c r="N20" s="98">
        <v>352.29076942302049</v>
      </c>
      <c r="O20" s="98">
        <v>338.10340551616684</v>
      </c>
      <c r="P20" s="98">
        <v>0</v>
      </c>
      <c r="Q20" s="98">
        <v>0</v>
      </c>
      <c r="R20" s="98">
        <v>287.10433358259695</v>
      </c>
      <c r="S20" s="98">
        <v>366.33361152662684</v>
      </c>
      <c r="T20" s="98">
        <v>0</v>
      </c>
      <c r="U20" s="98">
        <v>289.46242127422266</v>
      </c>
      <c r="V20" s="98">
        <v>288.8206800238425</v>
      </c>
      <c r="W20" s="98">
        <v>373.41012027253197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180.69661866480683</v>
      </c>
      <c r="D21" s="98">
        <v>173.86848986114197</v>
      </c>
      <c r="E21" s="98">
        <v>200.07277450710791</v>
      </c>
      <c r="F21" s="98">
        <v>206.12708170850379</v>
      </c>
      <c r="G21" s="98">
        <v>202.62803583397113</v>
      </c>
      <c r="H21" s="98">
        <v>213.9454949262917</v>
      </c>
      <c r="I21" s="98">
        <v>201.9319229586327</v>
      </c>
      <c r="J21" s="98">
        <v>187.11347337251624</v>
      </c>
      <c r="K21" s="98">
        <v>208.97577750731332</v>
      </c>
      <c r="L21" s="98">
        <v>182.22395536106211</v>
      </c>
      <c r="M21" s="98">
        <v>227.83658905178922</v>
      </c>
      <c r="N21" s="98">
        <v>205.46036800788451</v>
      </c>
      <c r="O21" s="98">
        <v>194.60935058283351</v>
      </c>
      <c r="P21" s="98">
        <v>0</v>
      </c>
      <c r="Q21" s="98">
        <v>257.52332705368889</v>
      </c>
      <c r="R21" s="98">
        <v>214.73789705958552</v>
      </c>
      <c r="S21" s="98">
        <v>208.85399418778715</v>
      </c>
      <c r="T21" s="98">
        <v>0</v>
      </c>
      <c r="U21" s="98">
        <v>201.60492441035862</v>
      </c>
      <c r="V21" s="98">
        <v>219.01351872839126</v>
      </c>
      <c r="W21" s="98">
        <v>228.57612591999609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1264.0260348079944</v>
      </c>
      <c r="D24" s="117">
        <f t="shared" si="7"/>
        <v>0</v>
      </c>
      <c r="E24" s="117">
        <f t="shared" si="7"/>
        <v>1284.3226066853522</v>
      </c>
      <c r="F24" s="117">
        <f t="shared" si="7"/>
        <v>1270.0519104273067</v>
      </c>
      <c r="G24" s="117">
        <f t="shared" si="7"/>
        <v>1222.3016538229529</v>
      </c>
      <c r="H24" s="117">
        <f t="shared" si="7"/>
        <v>1173.1695470375369</v>
      </c>
      <c r="I24" s="117">
        <f t="shared" si="7"/>
        <v>1134.6058465392832</v>
      </c>
      <c r="J24" s="117">
        <f t="shared" si="7"/>
        <v>1037.2363503269403</v>
      </c>
      <c r="K24" s="117">
        <f t="shared" si="7"/>
        <v>667.06101072750971</v>
      </c>
      <c r="L24" s="117">
        <f t="shared" si="7"/>
        <v>413.89460727474329</v>
      </c>
      <c r="M24" s="117">
        <f t="shared" si="7"/>
        <v>1739.6115806931216</v>
      </c>
      <c r="N24" s="117">
        <f t="shared" si="7"/>
        <v>1150.3942747127528</v>
      </c>
      <c r="O24" s="117">
        <f t="shared" si="7"/>
        <v>898.11582389067553</v>
      </c>
      <c r="P24" s="117">
        <f t="shared" si="7"/>
        <v>579.71208015642208</v>
      </c>
      <c r="Q24" s="117">
        <f t="shared" si="7"/>
        <v>1621.3175530783501</v>
      </c>
      <c r="R24" s="117">
        <f t="shared" ref="R24:V24" si="8">R25+R28+R30+R39</f>
        <v>1230.0772443630499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1264.0260348079944</v>
      </c>
      <c r="D25" s="122">
        <f t="shared" si="10"/>
        <v>0</v>
      </c>
      <c r="E25" s="122">
        <f t="shared" si="10"/>
        <v>1284.3226066853522</v>
      </c>
      <c r="F25" s="122">
        <f t="shared" si="10"/>
        <v>1270.0519104273067</v>
      </c>
      <c r="G25" s="122">
        <f t="shared" si="10"/>
        <v>1222.3016538229529</v>
      </c>
      <c r="H25" s="122">
        <f t="shared" si="10"/>
        <v>1173.1695470375369</v>
      </c>
      <c r="I25" s="122">
        <f t="shared" si="10"/>
        <v>1134.6058465392832</v>
      </c>
      <c r="J25" s="122">
        <f t="shared" si="10"/>
        <v>1037.2363503269403</v>
      </c>
      <c r="K25" s="122">
        <f t="shared" si="10"/>
        <v>630.18293234386624</v>
      </c>
      <c r="L25" s="122">
        <f t="shared" si="10"/>
        <v>385.86015260381066</v>
      </c>
      <c r="M25" s="122">
        <f t="shared" si="10"/>
        <v>1707.063496542866</v>
      </c>
      <c r="N25" s="122">
        <f t="shared" si="10"/>
        <v>1130.2511013786466</v>
      </c>
      <c r="O25" s="122">
        <f t="shared" si="10"/>
        <v>870.57495741511127</v>
      </c>
      <c r="P25" s="122">
        <f t="shared" si="10"/>
        <v>554.99679768611247</v>
      </c>
      <c r="Q25" s="122">
        <f t="shared" si="10"/>
        <v>1592.8357104549007</v>
      </c>
      <c r="R25" s="122">
        <f t="shared" ref="R25:V25" si="11">SUM(R26:R27)</f>
        <v>1230.0772443630499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1264.0260348079944</v>
      </c>
      <c r="D26" s="98">
        <v>0</v>
      </c>
      <c r="E26" s="98">
        <v>1284.3226066853522</v>
      </c>
      <c r="F26" s="98">
        <v>1270.0519104273067</v>
      </c>
      <c r="G26" s="98">
        <v>1222.3016538229529</v>
      </c>
      <c r="H26" s="98">
        <v>1173.1695470375369</v>
      </c>
      <c r="I26" s="98">
        <v>1134.6058465392832</v>
      </c>
      <c r="J26" s="98">
        <v>1037.2363503269403</v>
      </c>
      <c r="K26" s="98">
        <v>630.18293234386624</v>
      </c>
      <c r="L26" s="98">
        <v>385.86015260381066</v>
      </c>
      <c r="M26" s="98">
        <v>1707.063496542866</v>
      </c>
      <c r="N26" s="98">
        <v>1130.2511013786466</v>
      </c>
      <c r="O26" s="98">
        <v>870.57495741511127</v>
      </c>
      <c r="P26" s="98">
        <v>554.99679768611247</v>
      </c>
      <c r="Q26" s="98">
        <v>1592.8357104549007</v>
      </c>
      <c r="R26" s="98">
        <v>1230.0772443630499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2.33965560872252</v>
      </c>
      <c r="P30" s="122">
        <v>1.0853595534038394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325.21212961243026</v>
      </c>
      <c r="P31" s="98">
        <v>313.66891093370958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36.878078383643526</v>
      </c>
      <c r="L39" s="122">
        <v>28.034454670932636</v>
      </c>
      <c r="M39" s="122">
        <v>32.548084150255598</v>
      </c>
      <c r="N39" s="122">
        <v>20.143173334106326</v>
      </c>
      <c r="O39" s="122">
        <v>25.201210866841755</v>
      </c>
      <c r="P39" s="122">
        <v>23.629922916905812</v>
      </c>
      <c r="Q39" s="122">
        <v>28.481842623449463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208.97577750731332</v>
      </c>
      <c r="L40" s="98">
        <v>182.22395536106214</v>
      </c>
      <c r="M40" s="98">
        <v>227.83658905178919</v>
      </c>
      <c r="N40" s="98">
        <v>205.46036800788451</v>
      </c>
      <c r="O40" s="98">
        <v>194.60935058283357</v>
      </c>
      <c r="P40" s="98">
        <v>179.71178218383631</v>
      </c>
      <c r="Q40" s="98">
        <v>257.52332705368889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1810.9079420057242</v>
      </c>
      <c r="L43" s="117">
        <f t="shared" si="14"/>
        <v>1866.4218315290805</v>
      </c>
      <c r="M43" s="117">
        <f t="shared" si="14"/>
        <v>1079.7594109162499</v>
      </c>
      <c r="N43" s="117">
        <f t="shared" si="14"/>
        <v>1297.214911604879</v>
      </c>
      <c r="O43" s="117">
        <f t="shared" si="14"/>
        <v>1471.4297949731549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1777.5212793270409</v>
      </c>
      <c r="L44" s="122">
        <f t="shared" si="17"/>
        <v>1838.5136581854945</v>
      </c>
      <c r="M44" s="122">
        <f t="shared" si="17"/>
        <v>1047.2113267659943</v>
      </c>
      <c r="N44" s="122">
        <f t="shared" si="17"/>
        <v>1275.6904920992911</v>
      </c>
      <c r="O44" s="122">
        <f t="shared" si="17"/>
        <v>1446.408592755362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1777.5212793270409</v>
      </c>
      <c r="L45" s="98">
        <v>1838.5136581854945</v>
      </c>
      <c r="M45" s="98">
        <v>1047.2113267659943</v>
      </c>
      <c r="N45" s="98">
        <v>1275.6904920992911</v>
      </c>
      <c r="O45" s="98">
        <v>1446.408592755362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33.386662678683194</v>
      </c>
      <c r="L58" s="122">
        <v>27.908173343586093</v>
      </c>
      <c r="M58" s="122">
        <v>32.548084150255598</v>
      </c>
      <c r="N58" s="122">
        <v>21.524419505587904</v>
      </c>
      <c r="O58" s="122">
        <v>25.021202217792887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208.97577750731332</v>
      </c>
      <c r="L59" s="98">
        <v>182.22395536106214</v>
      </c>
      <c r="M59" s="98">
        <v>227.83658905178919</v>
      </c>
      <c r="N59" s="98">
        <v>205.46036800788454</v>
      </c>
      <c r="O59" s="98">
        <v>194.60935058283357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1303.7025096937382</v>
      </c>
      <c r="D62" s="117">
        <f t="shared" si="21"/>
        <v>863.75152969058172</v>
      </c>
      <c r="E62" s="117">
        <f t="shared" si="21"/>
        <v>950.77576067063967</v>
      </c>
      <c r="F62" s="117">
        <f t="shared" si="21"/>
        <v>858.90681682919148</v>
      </c>
      <c r="G62" s="117">
        <f t="shared" si="21"/>
        <v>1113.8230085327693</v>
      </c>
      <c r="H62" s="117">
        <f t="shared" si="21"/>
        <v>1225.4503361196137</v>
      </c>
      <c r="I62" s="117">
        <f t="shared" si="21"/>
        <v>1167.5078724308496</v>
      </c>
      <c r="J62" s="117">
        <f t="shared" si="21"/>
        <v>1085.938971343588</v>
      </c>
      <c r="K62" s="117">
        <f t="shared" si="21"/>
        <v>1169.4494704377169</v>
      </c>
      <c r="L62" s="117">
        <f t="shared" si="21"/>
        <v>979.76182867160696</v>
      </c>
      <c r="M62" s="117">
        <f t="shared" si="21"/>
        <v>1051.8378432127288</v>
      </c>
      <c r="N62" s="117">
        <f t="shared" si="21"/>
        <v>1024.2439022043384</v>
      </c>
      <c r="O62" s="117">
        <f t="shared" si="21"/>
        <v>831.72600498383986</v>
      </c>
      <c r="P62" s="117">
        <f t="shared" si="21"/>
        <v>807.65499652046174</v>
      </c>
      <c r="Q62" s="117">
        <f t="shared" si="21"/>
        <v>862.0451783750907</v>
      </c>
      <c r="R62" s="117">
        <f t="shared" ref="R62:V62" si="22">R63+R66+R68+R77</f>
        <v>845.5268404698445</v>
      </c>
      <c r="S62" s="117">
        <f t="shared" si="22"/>
        <v>812.15522598384473</v>
      </c>
      <c r="T62" s="117">
        <f t="shared" si="22"/>
        <v>801.20535329785002</v>
      </c>
      <c r="U62" s="117">
        <f t="shared" si="22"/>
        <v>696.82630197905632</v>
      </c>
      <c r="V62" s="117">
        <f t="shared" si="22"/>
        <v>717.33469114251761</v>
      </c>
      <c r="W62" s="117">
        <f t="shared" ref="W62" si="23">W63+W66+W68+W77</f>
        <v>671.11897197805126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1026.0455852895013</v>
      </c>
      <c r="D63" s="122">
        <f t="shared" si="24"/>
        <v>724.74522251904625</v>
      </c>
      <c r="E63" s="122">
        <f t="shared" si="24"/>
        <v>801.08702056726986</v>
      </c>
      <c r="F63" s="122">
        <f t="shared" si="24"/>
        <v>705.4004908818672</v>
      </c>
      <c r="G63" s="122">
        <f t="shared" si="24"/>
        <v>905.88509389392016</v>
      </c>
      <c r="H63" s="122">
        <f t="shared" si="24"/>
        <v>1004.313904461522</v>
      </c>
      <c r="I63" s="122">
        <f t="shared" si="24"/>
        <v>942.10466821924012</v>
      </c>
      <c r="J63" s="122">
        <f t="shared" si="24"/>
        <v>883.09403366230538</v>
      </c>
      <c r="K63" s="122">
        <f t="shared" si="24"/>
        <v>967.46087316213357</v>
      </c>
      <c r="L63" s="122">
        <f t="shared" si="24"/>
        <v>899.95691322027221</v>
      </c>
      <c r="M63" s="122">
        <f t="shared" si="24"/>
        <v>992.16743261023021</v>
      </c>
      <c r="N63" s="122">
        <f t="shared" si="24"/>
        <v>980.44389380507914</v>
      </c>
      <c r="O63" s="122">
        <f t="shared" si="24"/>
        <v>781.36960998627467</v>
      </c>
      <c r="P63" s="122">
        <f t="shared" si="24"/>
        <v>707.70132779301593</v>
      </c>
      <c r="Q63" s="122">
        <f t="shared" si="24"/>
        <v>669.68137975020193</v>
      </c>
      <c r="R63" s="122">
        <f t="shared" ref="R63:V63" si="25">SUM(R64:R65)</f>
        <v>663.29786877198455</v>
      </c>
      <c r="S63" s="122">
        <f t="shared" si="25"/>
        <v>667.46924875813488</v>
      </c>
      <c r="T63" s="122">
        <f t="shared" si="25"/>
        <v>632.80690442326943</v>
      </c>
      <c r="U63" s="122">
        <f t="shared" si="25"/>
        <v>553.22937333264167</v>
      </c>
      <c r="V63" s="122">
        <f t="shared" si="25"/>
        <v>585.00856520177217</v>
      </c>
      <c r="W63" s="122">
        <f t="shared" ref="W63" si="26">SUM(W64:W65)</f>
        <v>580.79199909506826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1026.0455852895013</v>
      </c>
      <c r="D64" s="98">
        <v>724.74522251904625</v>
      </c>
      <c r="E64" s="98">
        <v>801.08702056726986</v>
      </c>
      <c r="F64" s="98">
        <v>705.4004908818672</v>
      </c>
      <c r="G64" s="98">
        <v>905.88509389392016</v>
      </c>
      <c r="H64" s="98">
        <v>1004.313904461522</v>
      </c>
      <c r="I64" s="98">
        <v>942.10466821924012</v>
      </c>
      <c r="J64" s="98">
        <v>883.09403366230538</v>
      </c>
      <c r="K64" s="98">
        <v>967.46087316213357</v>
      </c>
      <c r="L64" s="98">
        <v>899.95691322027221</v>
      </c>
      <c r="M64" s="98">
        <v>992.16743261023021</v>
      </c>
      <c r="N64" s="98">
        <v>980.44389380507914</v>
      </c>
      <c r="O64" s="98">
        <v>781.36960998627467</v>
      </c>
      <c r="P64" s="98">
        <v>707.70132779301593</v>
      </c>
      <c r="Q64" s="98">
        <v>669.68137975020193</v>
      </c>
      <c r="R64" s="98">
        <v>663.29786877198455</v>
      </c>
      <c r="S64" s="98">
        <v>667.46924875813488</v>
      </c>
      <c r="T64" s="98">
        <v>632.80690442326943</v>
      </c>
      <c r="U64" s="98">
        <v>553.22937333264167</v>
      </c>
      <c r="V64" s="98">
        <v>585.00856520177217</v>
      </c>
      <c r="W64" s="98">
        <v>580.79199909506826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196.58839655418024</v>
      </c>
      <c r="D68" s="122">
        <v>83.604445048631078</v>
      </c>
      <c r="E68" s="122">
        <v>90.779081209017662</v>
      </c>
      <c r="F68" s="122">
        <v>91.118689864476991</v>
      </c>
      <c r="G68" s="122">
        <v>126.44272422969534</v>
      </c>
      <c r="H68" s="122">
        <v>132.62588440993991</v>
      </c>
      <c r="I68" s="122">
        <v>132.66323192009017</v>
      </c>
      <c r="J68" s="122">
        <v>120.95498217390286</v>
      </c>
      <c r="K68" s="122">
        <v>117.70217942230666</v>
      </c>
      <c r="L68" s="122">
        <v>24.369524014267625</v>
      </c>
      <c r="M68" s="122">
        <v>9.1251515648712793</v>
      </c>
      <c r="N68" s="122">
        <v>0</v>
      </c>
      <c r="O68" s="122">
        <v>22.201528301891067</v>
      </c>
      <c r="P68" s="122">
        <v>64.627429490729739</v>
      </c>
      <c r="Q68" s="122">
        <v>155.28504078330911</v>
      </c>
      <c r="R68" s="122">
        <v>129.25202045468686</v>
      </c>
      <c r="S68" s="122">
        <v>97.890861577893645</v>
      </c>
      <c r="T68" s="122">
        <v>114.09004561609481</v>
      </c>
      <c r="U68" s="122">
        <v>101.12344302281043</v>
      </c>
      <c r="V68" s="122">
        <v>96.659757147927294</v>
      </c>
      <c r="W68" s="122">
        <v>64.124727274957877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310.69215119751561</v>
      </c>
      <c r="D69" s="98">
        <v>185.33997456563998</v>
      </c>
      <c r="E69" s="98">
        <v>189.43568599402445</v>
      </c>
      <c r="F69" s="98">
        <v>189.37418057444125</v>
      </c>
      <c r="G69" s="98">
        <v>262.54385869398317</v>
      </c>
      <c r="H69" s="98">
        <v>279.62912313926057</v>
      </c>
      <c r="I69" s="98">
        <v>287.33198349371378</v>
      </c>
      <c r="J69" s="98">
        <v>292.71250629142821</v>
      </c>
      <c r="K69" s="98">
        <v>347.03293826114259</v>
      </c>
      <c r="L69" s="98">
        <v>303.27719415045175</v>
      </c>
      <c r="M69" s="98">
        <v>315.57815828513179</v>
      </c>
      <c r="N69" s="98">
        <v>0</v>
      </c>
      <c r="O69" s="98">
        <v>232.06439582924028</v>
      </c>
      <c r="P69" s="98">
        <v>199.38484048180172</v>
      </c>
      <c r="Q69" s="98">
        <v>254.2330290771705</v>
      </c>
      <c r="R69" s="98">
        <v>242.77804160075442</v>
      </c>
      <c r="S69" s="98">
        <v>222.80851441338922</v>
      </c>
      <c r="T69" s="98">
        <v>236.13975718817429</v>
      </c>
      <c r="U69" s="98">
        <v>227.56975432743624</v>
      </c>
      <c r="V69" s="98">
        <v>234.79092380168714</v>
      </c>
      <c r="W69" s="98">
        <v>249.81580891434857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104.98894344397105</v>
      </c>
      <c r="M70" s="98">
        <v>0</v>
      </c>
      <c r="N70" s="98">
        <v>0</v>
      </c>
      <c r="O70" s="98">
        <v>0</v>
      </c>
      <c r="P70" s="98">
        <v>67.01389008142354</v>
      </c>
      <c r="Q70" s="98">
        <v>78.863407193107918</v>
      </c>
      <c r="R70" s="98">
        <v>80.35095174403051</v>
      </c>
      <c r="S70" s="98">
        <v>78.119243138600297</v>
      </c>
      <c r="T70" s="98">
        <v>77.026808442476153</v>
      </c>
      <c r="U70" s="98">
        <v>73.158432782012525</v>
      </c>
      <c r="V70" s="98">
        <v>76.274575148549886</v>
      </c>
      <c r="W70" s="98">
        <v>81.925162361342345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104.98894344397105</v>
      </c>
      <c r="M71" s="101">
        <v>0</v>
      </c>
      <c r="N71" s="101">
        <v>0</v>
      </c>
      <c r="O71" s="101">
        <v>0</v>
      </c>
      <c r="P71" s="101">
        <v>67.01389008142354</v>
      </c>
      <c r="Q71" s="101">
        <v>78.863407193107918</v>
      </c>
      <c r="R71" s="101">
        <v>80.35095174403051</v>
      </c>
      <c r="S71" s="101">
        <v>78.119243138600297</v>
      </c>
      <c r="T71" s="101">
        <v>77.026808442476153</v>
      </c>
      <c r="U71" s="101">
        <v>73.158432782012525</v>
      </c>
      <c r="V71" s="101">
        <v>76.274575148549886</v>
      </c>
      <c r="W71" s="101">
        <v>81.925162361342345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81.068527850056725</v>
      </c>
      <c r="D77" s="122">
        <v>55.401862122904447</v>
      </c>
      <c r="E77" s="122">
        <v>58.909658894352063</v>
      </c>
      <c r="F77" s="122">
        <v>62.38763608284728</v>
      </c>
      <c r="G77" s="122">
        <v>81.495190409153693</v>
      </c>
      <c r="H77" s="122">
        <v>88.510547248151582</v>
      </c>
      <c r="I77" s="122">
        <v>92.739972291519308</v>
      </c>
      <c r="J77" s="122">
        <v>81.88995550737971</v>
      </c>
      <c r="K77" s="122">
        <v>84.286417853276632</v>
      </c>
      <c r="L77" s="122">
        <v>55.435391437067075</v>
      </c>
      <c r="M77" s="122">
        <v>50.545259037627282</v>
      </c>
      <c r="N77" s="122">
        <v>43.800008399259212</v>
      </c>
      <c r="O77" s="122">
        <v>28.154866695674205</v>
      </c>
      <c r="P77" s="122">
        <v>35.326239236716077</v>
      </c>
      <c r="Q77" s="122">
        <v>37.078757841579701</v>
      </c>
      <c r="R77" s="122">
        <v>52.97695124317304</v>
      </c>
      <c r="S77" s="122">
        <v>46.795115647816203</v>
      </c>
      <c r="T77" s="122">
        <v>54.308403258485782</v>
      </c>
      <c r="U77" s="122">
        <v>42.473485623604176</v>
      </c>
      <c r="V77" s="122">
        <v>35.666368792818155</v>
      </c>
      <c r="W77" s="122">
        <v>26.20224560802513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171.22885321600765</v>
      </c>
      <c r="D78" s="98">
        <v>109.90773725729831</v>
      </c>
      <c r="E78" s="98">
        <v>116.51192327016106</v>
      </c>
      <c r="F78" s="98">
        <v>123.04977142701598</v>
      </c>
      <c r="G78" s="98">
        <v>161.25413175499651</v>
      </c>
      <c r="H78" s="98">
        <v>177.68310307706719</v>
      </c>
      <c r="I78" s="98">
        <v>190.62501932875398</v>
      </c>
      <c r="J78" s="98">
        <v>182.83777241255203</v>
      </c>
      <c r="K78" s="98">
        <v>209.38919697583117</v>
      </c>
      <c r="L78" s="98">
        <v>179.8132747628724</v>
      </c>
      <c r="M78" s="98">
        <v>197.88945755297473</v>
      </c>
      <c r="N78" s="98">
        <v>192.72003695674053</v>
      </c>
      <c r="O78" s="98">
        <v>169.4411068412393</v>
      </c>
      <c r="P78" s="98">
        <v>172.28469771432299</v>
      </c>
      <c r="Q78" s="98">
        <v>183.16649995120895</v>
      </c>
      <c r="R78" s="98">
        <v>192.65623383127385</v>
      </c>
      <c r="S78" s="98">
        <v>184.26662240041111</v>
      </c>
      <c r="T78" s="98">
        <v>195.26713088367919</v>
      </c>
      <c r="U78" s="98">
        <v>189.22794529208281</v>
      </c>
      <c r="V78" s="98">
        <v>196.88688679052927</v>
      </c>
      <c r="W78" s="98">
        <v>208.85742974634545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23.975218321358863</v>
      </c>
      <c r="D81" s="117">
        <f t="shared" si="28"/>
        <v>42.655084359198305</v>
      </c>
      <c r="E81" s="117">
        <f t="shared" si="28"/>
        <v>37.469744355000124</v>
      </c>
      <c r="F81" s="117">
        <f t="shared" si="28"/>
        <v>27.756112787454665</v>
      </c>
      <c r="G81" s="117">
        <f t="shared" si="28"/>
        <v>20.131806023271658</v>
      </c>
      <c r="H81" s="117">
        <f t="shared" si="28"/>
        <v>20.14992785853908</v>
      </c>
      <c r="I81" s="117">
        <f t="shared" si="28"/>
        <v>17.984467297366322</v>
      </c>
      <c r="J81" s="117">
        <f t="shared" si="28"/>
        <v>25.487396114131389</v>
      </c>
      <c r="K81" s="117">
        <f t="shared" si="28"/>
        <v>31.475246258976231</v>
      </c>
      <c r="L81" s="117">
        <f t="shared" si="28"/>
        <v>27.469739094742767</v>
      </c>
      <c r="M81" s="117">
        <f t="shared" si="28"/>
        <v>33.096329023348495</v>
      </c>
      <c r="N81" s="117">
        <f t="shared" si="28"/>
        <v>20.442826927740654</v>
      </c>
      <c r="O81" s="117">
        <f t="shared" si="28"/>
        <v>23.312943425010577</v>
      </c>
      <c r="P81" s="117">
        <f t="shared" si="28"/>
        <v>22.116673919701544</v>
      </c>
      <c r="Q81" s="117">
        <f t="shared" si="28"/>
        <v>25.814817373375757</v>
      </c>
      <c r="R81" s="117">
        <f t="shared" ref="R81:V81" si="29">R82+R85+R87+R100</f>
        <v>21.466853017853989</v>
      </c>
      <c r="S81" s="117">
        <f t="shared" si="29"/>
        <v>13.767658767681301</v>
      </c>
      <c r="T81" s="117">
        <f t="shared" si="29"/>
        <v>12.438891936114301</v>
      </c>
      <c r="U81" s="117">
        <f t="shared" si="29"/>
        <v>15.409997631933861</v>
      </c>
      <c r="V81" s="117">
        <f t="shared" si="29"/>
        <v>16.943826913295002</v>
      </c>
      <c r="W81" s="117">
        <f t="shared" ref="W81" si="30">W82+W85+W87+W100</f>
        <v>24.050752399585413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1.6756617047375864</v>
      </c>
      <c r="D87" s="122">
        <v>1.1357015719739096</v>
      </c>
      <c r="E87" s="122">
        <v>1.6505450747413899</v>
      </c>
      <c r="F87" s="122">
        <v>1.8080337215882818</v>
      </c>
      <c r="G87" s="122">
        <v>1.9964785777103964</v>
      </c>
      <c r="H87" s="122">
        <v>2.0107608206438834</v>
      </c>
      <c r="I87" s="122">
        <v>1.3645054170840574</v>
      </c>
      <c r="J87" s="122">
        <v>1.0140199191626127</v>
      </c>
      <c r="K87" s="122">
        <v>1.2786207793984323</v>
      </c>
      <c r="L87" s="122">
        <v>1.3148133726558802</v>
      </c>
      <c r="M87" s="122">
        <v>1.7839352356690359</v>
      </c>
      <c r="N87" s="122">
        <v>1.3439783511693806</v>
      </c>
      <c r="O87" s="122">
        <v>1.2022629560533464</v>
      </c>
      <c r="P87" s="122">
        <v>0.77708497455706382</v>
      </c>
      <c r="Q87" s="122">
        <v>0.24416107095310283</v>
      </c>
      <c r="R87" s="122">
        <v>0.17663969830066881</v>
      </c>
      <c r="S87" s="122">
        <v>0.4397389665008124</v>
      </c>
      <c r="T87" s="122">
        <v>0.65225176295716403</v>
      </c>
      <c r="U87" s="122">
        <v>0.82714209688356566</v>
      </c>
      <c r="V87" s="122">
        <v>0.75732685205394668</v>
      </c>
      <c r="W87" s="122">
        <v>0.73851486374035202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319.27373044908916</v>
      </c>
      <c r="D92" s="101">
        <v>302.80097152383223</v>
      </c>
      <c r="E92" s="101">
        <v>311.75415827374422</v>
      </c>
      <c r="F92" s="101">
        <v>315.30983938455125</v>
      </c>
      <c r="G92" s="101">
        <v>322.14607907484179</v>
      </c>
      <c r="H92" s="101">
        <v>330.55950386232752</v>
      </c>
      <c r="I92" s="101">
        <v>336.63030892172242</v>
      </c>
      <c r="J92" s="101">
        <v>350.00587543096185</v>
      </c>
      <c r="K92" s="101">
        <v>364.38000379635531</v>
      </c>
      <c r="L92" s="101">
        <v>372.70901650503805</v>
      </c>
      <c r="M92" s="101">
        <v>380.9907089799114</v>
      </c>
      <c r="N92" s="101">
        <v>354.76050773274721</v>
      </c>
      <c r="O92" s="101">
        <v>325.2121296124302</v>
      </c>
      <c r="P92" s="101">
        <v>313.66891093370964</v>
      </c>
      <c r="Q92" s="101">
        <v>300.79254406872127</v>
      </c>
      <c r="R92" s="101">
        <v>272.05457533274677</v>
      </c>
      <c r="S92" s="101">
        <v>274.60713967752224</v>
      </c>
      <c r="T92" s="101">
        <v>277.41137147585465</v>
      </c>
      <c r="U92" s="101">
        <v>266.66931962573517</v>
      </c>
      <c r="V92" s="101">
        <v>286.21469001704003</v>
      </c>
      <c r="W92" s="101">
        <v>298.00021565851074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127.73107060586072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2.8621469001703996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127.73107060586072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2.8621469001703996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22.299556616621278</v>
      </c>
      <c r="D100" s="122">
        <v>41.519382787224394</v>
      </c>
      <c r="E100" s="122">
        <v>35.819199280258736</v>
      </c>
      <c r="F100" s="122">
        <v>25.948079065866384</v>
      </c>
      <c r="G100" s="122">
        <v>18.135327445561263</v>
      </c>
      <c r="H100" s="122">
        <v>18.139167037895195</v>
      </c>
      <c r="I100" s="122">
        <v>16.619961880282265</v>
      </c>
      <c r="J100" s="122">
        <v>24.473376194968775</v>
      </c>
      <c r="K100" s="122">
        <v>30.196625479577797</v>
      </c>
      <c r="L100" s="122">
        <v>26.154925722086887</v>
      </c>
      <c r="M100" s="122">
        <v>31.312393787679458</v>
      </c>
      <c r="N100" s="122">
        <v>19.098848576571275</v>
      </c>
      <c r="O100" s="122">
        <v>22.110680468957231</v>
      </c>
      <c r="P100" s="122">
        <v>21.339588945144481</v>
      </c>
      <c r="Q100" s="122">
        <v>25.570656302422655</v>
      </c>
      <c r="R100" s="122">
        <v>21.29021331955332</v>
      </c>
      <c r="S100" s="122">
        <v>13.327919801180489</v>
      </c>
      <c r="T100" s="122">
        <v>11.786640173157137</v>
      </c>
      <c r="U100" s="122">
        <v>14.582855535050294</v>
      </c>
      <c r="V100" s="122">
        <v>16.186500061241055</v>
      </c>
      <c r="W100" s="122">
        <v>23.31223753584506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180.69661866480686</v>
      </c>
      <c r="D102" s="98">
        <v>173.868489861142</v>
      </c>
      <c r="E102" s="98">
        <v>200.07277450710791</v>
      </c>
      <c r="F102" s="98">
        <v>206.12708170850385</v>
      </c>
      <c r="G102" s="98">
        <v>202.62803583397113</v>
      </c>
      <c r="H102" s="98">
        <v>213.9454949262917</v>
      </c>
      <c r="I102" s="98">
        <v>201.93192295863267</v>
      </c>
      <c r="J102" s="98">
        <v>187.11347337251624</v>
      </c>
      <c r="K102" s="98">
        <v>208.97577750731332</v>
      </c>
      <c r="L102" s="98">
        <v>182.22395536106214</v>
      </c>
      <c r="M102" s="98">
        <v>227.83658905178922</v>
      </c>
      <c r="N102" s="98">
        <v>205.46036800788448</v>
      </c>
      <c r="O102" s="98">
        <v>194.60935058283354</v>
      </c>
      <c r="P102" s="98">
        <v>179.71178218383628</v>
      </c>
      <c r="Q102" s="98">
        <v>257.52332705368889</v>
      </c>
      <c r="R102" s="98">
        <v>214.73789705958552</v>
      </c>
      <c r="S102" s="98">
        <v>208.85399418778715</v>
      </c>
      <c r="T102" s="98">
        <v>210.74895827547812</v>
      </c>
      <c r="U102" s="98">
        <v>201.60492441035862</v>
      </c>
      <c r="V102" s="98">
        <v>219.01351872839132</v>
      </c>
      <c r="W102" s="98">
        <v>228.57612591999609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23.021819732513958</v>
      </c>
      <c r="D124" s="117">
        <f t="shared" si="42"/>
        <v>0</v>
      </c>
      <c r="E124" s="117">
        <f t="shared" si="42"/>
        <v>37.8690023597904</v>
      </c>
      <c r="F124" s="117">
        <f t="shared" si="42"/>
        <v>27.70178111847413</v>
      </c>
      <c r="G124" s="117">
        <f t="shared" si="42"/>
        <v>19.235961918746916</v>
      </c>
      <c r="H124" s="117">
        <f t="shared" si="42"/>
        <v>19.070528662348362</v>
      </c>
      <c r="I124" s="117">
        <f t="shared" si="42"/>
        <v>17.268429149792063</v>
      </c>
      <c r="J124" s="117">
        <f t="shared" si="42"/>
        <v>27.09960709409275</v>
      </c>
      <c r="K124" s="117">
        <f t="shared" si="42"/>
        <v>32.930090776007887</v>
      </c>
      <c r="L124" s="117">
        <f t="shared" si="42"/>
        <v>28.175384978517492</v>
      </c>
      <c r="M124" s="117">
        <f t="shared" si="42"/>
        <v>34.441610544506453</v>
      </c>
      <c r="N124" s="117">
        <f t="shared" si="42"/>
        <v>20.602840883732295</v>
      </c>
      <c r="O124" s="117">
        <f t="shared" si="42"/>
        <v>24.574905311605381</v>
      </c>
      <c r="P124" s="117">
        <f t="shared" si="42"/>
        <v>23.705542340644293</v>
      </c>
      <c r="Q124" s="117">
        <f t="shared" si="42"/>
        <v>28.553387443136668</v>
      </c>
      <c r="R124" s="117">
        <f t="shared" ref="R124:V124" si="43">R125+R128+R130+R139</f>
        <v>24.588952268024087</v>
      </c>
      <c r="S124" s="117">
        <f t="shared" si="43"/>
        <v>14.778521079040434</v>
      </c>
      <c r="T124" s="117">
        <f t="shared" si="43"/>
        <v>12.63816100269346</v>
      </c>
      <c r="U124" s="117">
        <f t="shared" si="43"/>
        <v>15.725043072231538</v>
      </c>
      <c r="V124" s="117">
        <f t="shared" si="43"/>
        <v>17.241518702899373</v>
      </c>
      <c r="W124" s="117">
        <f t="shared" ref="W124" si="44">W125+W128+W130+W139</f>
        <v>25.772930760904501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23.021819732513958</v>
      </c>
      <c r="D139" s="122">
        <v>0</v>
      </c>
      <c r="E139" s="122">
        <v>37.8690023597904</v>
      </c>
      <c r="F139" s="122">
        <v>27.70178111847413</v>
      </c>
      <c r="G139" s="122">
        <v>19.235961918746916</v>
      </c>
      <c r="H139" s="122">
        <v>19.070528662348362</v>
      </c>
      <c r="I139" s="122">
        <v>17.268429149792063</v>
      </c>
      <c r="J139" s="122">
        <v>27.09960709409275</v>
      </c>
      <c r="K139" s="122">
        <v>32.930090776007887</v>
      </c>
      <c r="L139" s="122">
        <v>28.175384978517492</v>
      </c>
      <c r="M139" s="122">
        <v>34.441610544506453</v>
      </c>
      <c r="N139" s="122">
        <v>20.602840883732295</v>
      </c>
      <c r="O139" s="122">
        <v>24.574905311605381</v>
      </c>
      <c r="P139" s="122">
        <v>23.705542340644293</v>
      </c>
      <c r="Q139" s="122">
        <v>28.553387443136668</v>
      </c>
      <c r="R139" s="122">
        <v>24.588952268024087</v>
      </c>
      <c r="S139" s="122">
        <v>14.778521079040434</v>
      </c>
      <c r="T139" s="122">
        <v>12.63816100269346</v>
      </c>
      <c r="U139" s="122">
        <v>15.725043072231538</v>
      </c>
      <c r="V139" s="122">
        <v>17.241518702899373</v>
      </c>
      <c r="W139" s="122">
        <v>25.772930760904501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180.69661866480689</v>
      </c>
      <c r="D140" s="98">
        <v>0</v>
      </c>
      <c r="E140" s="98">
        <v>200.07277450710791</v>
      </c>
      <c r="F140" s="98">
        <v>206.12708170850385</v>
      </c>
      <c r="G140" s="98">
        <v>202.62803583397113</v>
      </c>
      <c r="H140" s="98">
        <v>213.94549492629176</v>
      </c>
      <c r="I140" s="98">
        <v>201.9319229586327</v>
      </c>
      <c r="J140" s="98">
        <v>187.11347337251624</v>
      </c>
      <c r="K140" s="98">
        <v>208.97577750731335</v>
      </c>
      <c r="L140" s="98">
        <v>182.22395536106214</v>
      </c>
      <c r="M140" s="98">
        <v>227.83658905178922</v>
      </c>
      <c r="N140" s="98">
        <v>205.46036800788451</v>
      </c>
      <c r="O140" s="98">
        <v>194.60935058283357</v>
      </c>
      <c r="P140" s="98">
        <v>179.71178218383628</v>
      </c>
      <c r="Q140" s="98">
        <v>257.52332705368889</v>
      </c>
      <c r="R140" s="98">
        <v>214.73789705958549</v>
      </c>
      <c r="S140" s="98">
        <v>208.85399418778709</v>
      </c>
      <c r="T140" s="98">
        <v>210.74895827547806</v>
      </c>
      <c r="U140" s="98">
        <v>201.60492441035859</v>
      </c>
      <c r="V140" s="98">
        <v>219.01351872839135</v>
      </c>
      <c r="W140" s="98">
        <v>228.57612591999609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24.692494412108516</v>
      </c>
      <c r="D161" s="117">
        <f t="shared" si="54"/>
        <v>44.52046088813524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21.166918284174798</v>
      </c>
      <c r="I161" s="117">
        <f t="shared" si="54"/>
        <v>18.655416566075974</v>
      </c>
      <c r="J161" s="117">
        <f t="shared" si="54"/>
        <v>28.186930444346906</v>
      </c>
      <c r="K161" s="117">
        <f t="shared" si="54"/>
        <v>34.269678154792288</v>
      </c>
      <c r="L161" s="117">
        <f t="shared" si="54"/>
        <v>29.570838951790247</v>
      </c>
      <c r="M161" s="117">
        <f t="shared" si="54"/>
        <v>36.334084811717275</v>
      </c>
      <c r="N161" s="117">
        <f t="shared" si="54"/>
        <v>22.002581869238142</v>
      </c>
      <c r="O161" s="117">
        <f t="shared" si="54"/>
        <v>25.86274266736454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13.29098115189422</v>
      </c>
      <c r="U161" s="117">
        <f t="shared" si="55"/>
        <v>16.557463789569493</v>
      </c>
      <c r="V161" s="117">
        <f t="shared" si="55"/>
        <v>18.034025069798602</v>
      </c>
      <c r="W161" s="117">
        <f t="shared" ref="W161" si="56">W162+W164+W166+W175</f>
        <v>26.513689287257478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1.6517508878985139</v>
      </c>
      <c r="D166" s="122">
        <v>0.81838100411846559</v>
      </c>
      <c r="E166" s="122">
        <v>0</v>
      </c>
      <c r="F166" s="122">
        <v>0</v>
      </c>
      <c r="G166" s="122">
        <v>0</v>
      </c>
      <c r="H166" s="122">
        <v>2.0783681380565504</v>
      </c>
      <c r="I166" s="122">
        <v>1.3888128262674198</v>
      </c>
      <c r="J166" s="122">
        <v>1.0953898259246049</v>
      </c>
      <c r="K166" s="122">
        <v>1.3463744804859914</v>
      </c>
      <c r="L166" s="122">
        <v>1.3915505522025382</v>
      </c>
      <c r="M166" s="122">
        <v>1.8885315315814575</v>
      </c>
      <c r="N166" s="122">
        <v>1.4070134453977838</v>
      </c>
      <c r="O166" s="122">
        <v>1.2956658550296025</v>
      </c>
      <c r="P166" s="122">
        <v>0</v>
      </c>
      <c r="Q166" s="122">
        <v>0</v>
      </c>
      <c r="R166" s="122">
        <v>0</v>
      </c>
      <c r="S166" s="122">
        <v>0</v>
      </c>
      <c r="T166" s="122">
        <v>0.66870903563621553</v>
      </c>
      <c r="U166" s="122">
        <v>0.83673115977859946</v>
      </c>
      <c r="V166" s="122">
        <v>0.78847022043261705</v>
      </c>
      <c r="W166" s="122">
        <v>0.74767079197475805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319.27373044908921</v>
      </c>
      <c r="D167" s="98">
        <v>302.80097152383229</v>
      </c>
      <c r="E167" s="98">
        <v>0</v>
      </c>
      <c r="F167" s="98">
        <v>0</v>
      </c>
      <c r="G167" s="98">
        <v>0</v>
      </c>
      <c r="H167" s="98">
        <v>330.55950386232752</v>
      </c>
      <c r="I167" s="98">
        <v>336.6303089217223</v>
      </c>
      <c r="J167" s="98">
        <v>350.00587543096185</v>
      </c>
      <c r="K167" s="98">
        <v>364.38000379635525</v>
      </c>
      <c r="L167" s="98">
        <v>372.70901650503794</v>
      </c>
      <c r="M167" s="98">
        <v>380.9907089799114</v>
      </c>
      <c r="N167" s="98">
        <v>354.7605077327471</v>
      </c>
      <c r="O167" s="98">
        <v>325.21212961243026</v>
      </c>
      <c r="P167" s="98">
        <v>0</v>
      </c>
      <c r="Q167" s="98">
        <v>0</v>
      </c>
      <c r="R167" s="98">
        <v>0</v>
      </c>
      <c r="S167" s="98">
        <v>0</v>
      </c>
      <c r="T167" s="98">
        <v>277.41137147585465</v>
      </c>
      <c r="U167" s="98">
        <v>266.66931962573511</v>
      </c>
      <c r="V167" s="98">
        <v>286.21469001703997</v>
      </c>
      <c r="W167" s="98">
        <v>298.00021565851068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23.040743524210001</v>
      </c>
      <c r="D175" s="122">
        <v>43.702079884016776</v>
      </c>
      <c r="E175" s="122">
        <v>0</v>
      </c>
      <c r="F175" s="122">
        <v>0</v>
      </c>
      <c r="G175" s="122">
        <v>0</v>
      </c>
      <c r="H175" s="122">
        <v>19.088550146118248</v>
      </c>
      <c r="I175" s="122">
        <v>17.266603739808556</v>
      </c>
      <c r="J175" s="122">
        <v>27.0915406184223</v>
      </c>
      <c r="K175" s="122">
        <v>32.923303674306297</v>
      </c>
      <c r="L175" s="122">
        <v>28.179288399587708</v>
      </c>
      <c r="M175" s="122">
        <v>34.445553280135819</v>
      </c>
      <c r="N175" s="122">
        <v>20.595568423840358</v>
      </c>
      <c r="O175" s="122">
        <v>24.567076812334935</v>
      </c>
      <c r="P175" s="122">
        <v>0</v>
      </c>
      <c r="Q175" s="122">
        <v>0</v>
      </c>
      <c r="R175" s="122">
        <v>0</v>
      </c>
      <c r="S175" s="122">
        <v>0</v>
      </c>
      <c r="T175" s="122">
        <v>12.622272116258005</v>
      </c>
      <c r="U175" s="122">
        <v>15.720732629790895</v>
      </c>
      <c r="V175" s="122">
        <v>17.245554849365984</v>
      </c>
      <c r="W175" s="122">
        <v>25.766018495282719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180.69661866480683</v>
      </c>
      <c r="D176" s="98">
        <v>173.86848986114202</v>
      </c>
      <c r="E176" s="98">
        <v>0</v>
      </c>
      <c r="F176" s="98">
        <v>0</v>
      </c>
      <c r="G176" s="98">
        <v>0</v>
      </c>
      <c r="H176" s="98">
        <v>213.94549492629176</v>
      </c>
      <c r="I176" s="98">
        <v>201.93192295863267</v>
      </c>
      <c r="J176" s="98">
        <v>187.11347337251627</v>
      </c>
      <c r="K176" s="98">
        <v>208.97577750731335</v>
      </c>
      <c r="L176" s="98">
        <v>182.22395536106211</v>
      </c>
      <c r="M176" s="98">
        <v>227.8365890517893</v>
      </c>
      <c r="N176" s="98">
        <v>205.46036800788454</v>
      </c>
      <c r="O176" s="98">
        <v>194.60935058283354</v>
      </c>
      <c r="P176" s="98">
        <v>0</v>
      </c>
      <c r="Q176" s="98">
        <v>0</v>
      </c>
      <c r="R176" s="98">
        <v>0</v>
      </c>
      <c r="S176" s="98">
        <v>0</v>
      </c>
      <c r="T176" s="98">
        <v>210.74895827547809</v>
      </c>
      <c r="U176" s="98">
        <v>201.60492441035865</v>
      </c>
      <c r="V176" s="98">
        <v>219.01351872839135</v>
      </c>
      <c r="W176" s="98">
        <v>228.57612591999614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74.276130709601716</v>
      </c>
      <c r="D3" s="118">
        <f t="shared" si="0"/>
        <v>115.28472685183883</v>
      </c>
      <c r="E3" s="118">
        <f t="shared" si="0"/>
        <v>129.05105467871078</v>
      </c>
      <c r="F3" s="118">
        <f t="shared" si="0"/>
        <v>101.79843202763604</v>
      </c>
      <c r="G3" s="118">
        <f t="shared" si="0"/>
        <v>94.965637832228566</v>
      </c>
      <c r="H3" s="118">
        <f t="shared" si="0"/>
        <v>102.56814965508615</v>
      </c>
      <c r="I3" s="118">
        <f t="shared" si="0"/>
        <v>93.954445540616391</v>
      </c>
      <c r="J3" s="118">
        <f t="shared" si="0"/>
        <v>97.932651134684676</v>
      </c>
      <c r="K3" s="118">
        <f t="shared" si="0"/>
        <v>80.24122345188367</v>
      </c>
      <c r="L3" s="118">
        <f t="shared" si="0"/>
        <v>97.158974521187304</v>
      </c>
      <c r="M3" s="118">
        <f t="shared" si="0"/>
        <v>112.8387497346195</v>
      </c>
      <c r="N3" s="118">
        <f t="shared" si="0"/>
        <v>103.15276228615922</v>
      </c>
      <c r="O3" s="118">
        <f t="shared" si="0"/>
        <v>88.126303542149941</v>
      </c>
      <c r="P3" s="118">
        <f t="shared" si="0"/>
        <v>0</v>
      </c>
      <c r="Q3" s="118">
        <f t="shared" si="0"/>
        <v>71.945840741535505</v>
      </c>
      <c r="R3" s="118">
        <f t="shared" ref="R3:V3" si="1">R4+R7+R9+R19</f>
        <v>74.519180975651082</v>
      </c>
      <c r="S3" s="118">
        <f t="shared" si="1"/>
        <v>75.056632717135969</v>
      </c>
      <c r="T3" s="118">
        <f t="shared" si="1"/>
        <v>0</v>
      </c>
      <c r="U3" s="118">
        <f t="shared" si="1"/>
        <v>57.008537992137818</v>
      </c>
      <c r="V3" s="118">
        <f t="shared" si="1"/>
        <v>55.555408605339004</v>
      </c>
      <c r="W3" s="118">
        <f t="shared" ref="W3" si="2">W4+W7+W9+W19</f>
        <v>63.688996388670503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47.094730033230164</v>
      </c>
      <c r="D4" s="123">
        <f t="shared" si="3"/>
        <v>85.508422830701377</v>
      </c>
      <c r="E4" s="123">
        <f t="shared" si="3"/>
        <v>99.446212140389846</v>
      </c>
      <c r="F4" s="123">
        <f t="shared" si="3"/>
        <v>72.933683675459704</v>
      </c>
      <c r="G4" s="123">
        <f t="shared" si="3"/>
        <v>65.360381638793498</v>
      </c>
      <c r="H4" s="123">
        <f t="shared" si="3"/>
        <v>72.399434773726924</v>
      </c>
      <c r="I4" s="123">
        <f t="shared" si="3"/>
        <v>64.602408191432744</v>
      </c>
      <c r="J4" s="123">
        <f t="shared" si="3"/>
        <v>64.8283970486074</v>
      </c>
      <c r="K4" s="123">
        <f t="shared" si="3"/>
        <v>47.30181968899435</v>
      </c>
      <c r="L4" s="123">
        <f t="shared" si="3"/>
        <v>64.963250007624126</v>
      </c>
      <c r="M4" s="123">
        <f t="shared" si="3"/>
        <v>77.984543368323585</v>
      </c>
      <c r="N4" s="123">
        <f t="shared" si="3"/>
        <v>72.827556085901236</v>
      </c>
      <c r="O4" s="123">
        <f t="shared" si="3"/>
        <v>60.923596166295155</v>
      </c>
      <c r="P4" s="123">
        <f t="shared" si="3"/>
        <v>0</v>
      </c>
      <c r="Q4" s="123">
        <f t="shared" si="3"/>
        <v>45.243857677511151</v>
      </c>
      <c r="R4" s="123">
        <f t="shared" ref="R4:V4" si="4">SUM(R5:R6)</f>
        <v>48.191657111542376</v>
      </c>
      <c r="S4" s="123">
        <f t="shared" si="4"/>
        <v>48.673401650542807</v>
      </c>
      <c r="T4" s="123">
        <f t="shared" si="4"/>
        <v>0</v>
      </c>
      <c r="U4" s="123">
        <f t="shared" si="4"/>
        <v>32.232216308046276</v>
      </c>
      <c r="V4" s="123">
        <f t="shared" si="4"/>
        <v>29.841976148943676</v>
      </c>
      <c r="W4" s="123">
        <f t="shared" ref="W4" si="5">SUM(W5:W6)</f>
        <v>37.095428405972619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46.855487270099061</v>
      </c>
      <c r="D5" s="99">
        <v>85.073113250471465</v>
      </c>
      <c r="E5" s="99">
        <v>98.94258853819133</v>
      </c>
      <c r="F5" s="99">
        <v>72.565990754896049</v>
      </c>
      <c r="G5" s="99">
        <v>65.033973449580827</v>
      </c>
      <c r="H5" s="99">
        <v>72.038049293976385</v>
      </c>
      <c r="I5" s="99">
        <v>64.283332384594829</v>
      </c>
      <c r="J5" s="99">
        <v>64.506636455876688</v>
      </c>
      <c r="K5" s="99">
        <v>47.067574672374121</v>
      </c>
      <c r="L5" s="99">
        <v>64.639060523181968</v>
      </c>
      <c r="M5" s="99">
        <v>77.593099624875137</v>
      </c>
      <c r="N5" s="99">
        <v>72.469127395293853</v>
      </c>
      <c r="O5" s="99">
        <v>60.62045927139026</v>
      </c>
      <c r="P5" s="99">
        <v>0</v>
      </c>
      <c r="Q5" s="99">
        <v>45.017380073523441</v>
      </c>
      <c r="R5" s="99">
        <v>47.946684796766689</v>
      </c>
      <c r="S5" s="99">
        <v>48.418683809934009</v>
      </c>
      <c r="T5" s="99">
        <v>0</v>
      </c>
      <c r="U5" s="99">
        <v>32.056058075127353</v>
      </c>
      <c r="V5" s="99">
        <v>29.674962108005822</v>
      </c>
      <c r="W5" s="99">
        <v>36.884259117001889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0.23924276313110279</v>
      </c>
      <c r="D6" s="99">
        <v>0.43530958022991262</v>
      </c>
      <c r="E6" s="99">
        <v>0.50362360219851687</v>
      </c>
      <c r="F6" s="99">
        <v>0.36769292056365543</v>
      </c>
      <c r="G6" s="99">
        <v>0.32640818921266584</v>
      </c>
      <c r="H6" s="99">
        <v>0.36138547975054214</v>
      </c>
      <c r="I6" s="99">
        <v>0.31907580683791736</v>
      </c>
      <c r="J6" s="99">
        <v>0.32176059273071866</v>
      </c>
      <c r="K6" s="99">
        <v>0.23424501662023015</v>
      </c>
      <c r="L6" s="99">
        <v>0.32418948444216406</v>
      </c>
      <c r="M6" s="99">
        <v>0.39144374344845229</v>
      </c>
      <c r="N6" s="99">
        <v>0.3584286906073807</v>
      </c>
      <c r="O6" s="99">
        <v>0.30313689490489182</v>
      </c>
      <c r="P6" s="99">
        <v>0</v>
      </c>
      <c r="Q6" s="99">
        <v>0.22647760398770986</v>
      </c>
      <c r="R6" s="99">
        <v>0.24497231477568979</v>
      </c>
      <c r="S6" s="99">
        <v>0.25471784060879943</v>
      </c>
      <c r="T6" s="99">
        <v>0</v>
      </c>
      <c r="U6" s="99">
        <v>0.17615823291892255</v>
      </c>
      <c r="V6" s="99">
        <v>0.16701404093785319</v>
      </c>
      <c r="W6" s="99">
        <v>0.21116928897073109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0.47472603805504554</v>
      </c>
      <c r="D7" s="123">
        <f t="shared" si="6"/>
        <v>0.40040954245064125</v>
      </c>
      <c r="E7" s="123">
        <f t="shared" si="6"/>
        <v>0.4430176032248892</v>
      </c>
      <c r="F7" s="123">
        <f t="shared" si="6"/>
        <v>0.27772870064419619</v>
      </c>
      <c r="G7" s="123">
        <f t="shared" si="6"/>
        <v>0.28079451294525576</v>
      </c>
      <c r="H7" s="123">
        <f t="shared" si="6"/>
        <v>0.29565019073449617</v>
      </c>
      <c r="I7" s="123">
        <f t="shared" si="6"/>
        <v>0.39575435853776941</v>
      </c>
      <c r="J7" s="123">
        <f t="shared" si="6"/>
        <v>0.51058469486537761</v>
      </c>
      <c r="K7" s="123">
        <f t="shared" si="6"/>
        <v>0.6713518426624776</v>
      </c>
      <c r="L7" s="123">
        <f t="shared" si="6"/>
        <v>0.68481783137385754</v>
      </c>
      <c r="M7" s="123">
        <f t="shared" si="6"/>
        <v>0.44220813538282455</v>
      </c>
      <c r="N7" s="123">
        <f t="shared" si="6"/>
        <v>1.1597494887983162</v>
      </c>
      <c r="O7" s="123">
        <f t="shared" si="6"/>
        <v>0.35249596839261432</v>
      </c>
      <c r="P7" s="123">
        <f t="shared" si="6"/>
        <v>0</v>
      </c>
      <c r="Q7" s="123">
        <f t="shared" si="6"/>
        <v>0.26295249752162536</v>
      </c>
      <c r="R7" s="123">
        <f t="shared" si="6"/>
        <v>0.93853000355165705</v>
      </c>
      <c r="S7" s="123">
        <f t="shared" si="6"/>
        <v>0.77995228997392851</v>
      </c>
      <c r="T7" s="123">
        <f t="shared" si="6"/>
        <v>0</v>
      </c>
      <c r="U7" s="123">
        <f t="shared" si="6"/>
        <v>0.52481283276076751</v>
      </c>
      <c r="V7" s="123">
        <f t="shared" si="6"/>
        <v>0.4063598571573282</v>
      </c>
      <c r="W7" s="123">
        <f t="shared" si="6"/>
        <v>0.32322876540749679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0.47472603805504554</v>
      </c>
      <c r="D8" s="99">
        <f>RES_hhdet_in_fech!D8/RES_summary!D$21</f>
        <v>0.40040954245064125</v>
      </c>
      <c r="E8" s="99">
        <f>RES_hhdet_in_fech!E8/RES_summary!E$21</f>
        <v>0.4430176032248892</v>
      </c>
      <c r="F8" s="99">
        <f>RES_hhdet_in_fech!F8/RES_summary!F$21</f>
        <v>0.27772870064419619</v>
      </c>
      <c r="G8" s="99">
        <f>RES_hhdet_in_fech!G8/RES_summary!G$21</f>
        <v>0.28079451294525576</v>
      </c>
      <c r="H8" s="99">
        <f>RES_hhdet_in_fech!H8/RES_summary!H$21</f>
        <v>0.29565019073449617</v>
      </c>
      <c r="I8" s="99">
        <f>RES_hhdet_in_fech!I8/RES_summary!I$21</f>
        <v>0.39575435853776941</v>
      </c>
      <c r="J8" s="99">
        <f>RES_hhdet_in_fech!J8/RES_summary!J$21</f>
        <v>0.51058469486537761</v>
      </c>
      <c r="K8" s="99">
        <f>RES_hhdet_in_fech!K8/RES_summary!K$21</f>
        <v>0.6713518426624776</v>
      </c>
      <c r="L8" s="99">
        <f>RES_hhdet_in_fech!L8/RES_summary!L$21</f>
        <v>0.68481783137385754</v>
      </c>
      <c r="M8" s="99">
        <f>RES_hhdet_in_fech!M8/RES_summary!M$21</f>
        <v>0.44220813538282455</v>
      </c>
      <c r="N8" s="99">
        <f>RES_hhdet_in_fech!N8/RES_summary!N$21</f>
        <v>1.1597494887983162</v>
      </c>
      <c r="O8" s="99">
        <f>RES_hhdet_in_fech!O8/RES_summary!O$21</f>
        <v>0.35249596839261432</v>
      </c>
      <c r="P8" s="99">
        <f>RES_hhdet_in_fech!P8/RES_summary!P$21</f>
        <v>0</v>
      </c>
      <c r="Q8" s="99">
        <f>RES_hhdet_in_fech!Q8/RES_summary!Q$21</f>
        <v>0.26295249752162536</v>
      </c>
      <c r="R8" s="99">
        <f>RES_hhdet_in_fech!R8/RES_summary!R$21</f>
        <v>0.93853000355165705</v>
      </c>
      <c r="S8" s="99">
        <f>RES_hhdet_in_fech!S8/RES_summary!S$21</f>
        <v>0.77995228997392851</v>
      </c>
      <c r="T8" s="99">
        <f>RES_hhdet_in_fech!T8/RES_summary!T$21</f>
        <v>0</v>
      </c>
      <c r="U8" s="99">
        <f>RES_hhdet_in_fech!U8/RES_summary!U$21</f>
        <v>0.52481283276076751</v>
      </c>
      <c r="V8" s="99">
        <f>RES_hhdet_in_fech!V8/RES_summary!V$21</f>
        <v>0.4063598571573282</v>
      </c>
      <c r="W8" s="99">
        <f>RES_hhdet_in_fech!W8/RES_summary!W$21</f>
        <v>0.32322876540749679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17.112533614396742</v>
      </c>
      <c r="D9" s="123">
        <v>19.120527748344312</v>
      </c>
      <c r="E9" s="123">
        <v>18.633898719475543</v>
      </c>
      <c r="F9" s="123">
        <v>18.044395420655015</v>
      </c>
      <c r="G9" s="123">
        <v>18.97902624149943</v>
      </c>
      <c r="H9" s="123">
        <v>19.329177536855642</v>
      </c>
      <c r="I9" s="123">
        <v>18.554637531500113</v>
      </c>
      <c r="J9" s="123">
        <v>20.886058845262131</v>
      </c>
      <c r="K9" s="123">
        <v>21.333658410536156</v>
      </c>
      <c r="L9" s="123">
        <v>20.063836021216304</v>
      </c>
      <c r="M9" s="123">
        <v>22.477700719999032</v>
      </c>
      <c r="N9" s="123">
        <v>18.967508641269376</v>
      </c>
      <c r="O9" s="123">
        <v>17.56020400155408</v>
      </c>
      <c r="P9" s="123">
        <v>0</v>
      </c>
      <c r="Q9" s="123">
        <v>16.554936352174554</v>
      </c>
      <c r="R9" s="123">
        <v>15.993151461901698</v>
      </c>
      <c r="S9" s="123">
        <v>16.278997984837609</v>
      </c>
      <c r="T9" s="123">
        <v>0</v>
      </c>
      <c r="U9" s="123">
        <v>15.460931316882073</v>
      </c>
      <c r="V9" s="123">
        <v>16.127155252686496</v>
      </c>
      <c r="W9" s="123">
        <v>16.545334634545963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14.717902372644359</v>
      </c>
      <c r="D10" s="99">
        <v>18.628355822838348</v>
      </c>
      <c r="E10" s="99">
        <v>19.720544881313671</v>
      </c>
      <c r="F10" s="99">
        <v>17.263634220522967</v>
      </c>
      <c r="G10" s="99">
        <v>17.758854026287832</v>
      </c>
      <c r="H10" s="99">
        <v>18.901620118944688</v>
      </c>
      <c r="I10" s="99">
        <v>18.631207098270853</v>
      </c>
      <c r="J10" s="99">
        <v>20.387980367736066</v>
      </c>
      <c r="K10" s="99">
        <v>15.650996606636683</v>
      </c>
      <c r="L10" s="99">
        <v>20.957006229236999</v>
      </c>
      <c r="M10" s="99">
        <v>25.277528617122364</v>
      </c>
      <c r="N10" s="99">
        <v>22.313558234190829</v>
      </c>
      <c r="O10" s="99">
        <v>18.566613947699008</v>
      </c>
      <c r="P10" s="99">
        <v>0</v>
      </c>
      <c r="Q10" s="99">
        <v>16.516895821268683</v>
      </c>
      <c r="R10" s="99">
        <v>17.370754383348256</v>
      </c>
      <c r="S10" s="99">
        <v>18.122970378222117</v>
      </c>
      <c r="T10" s="99">
        <v>0</v>
      </c>
      <c r="U10" s="99">
        <v>13.545652798432728</v>
      </c>
      <c r="V10" s="99">
        <v>13.367622901577516</v>
      </c>
      <c r="W10" s="99">
        <v>18.437044505685556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20.896159025939198</v>
      </c>
      <c r="D11" s="99">
        <v>19.699259547365141</v>
      </c>
      <c r="E11" s="99">
        <v>20.413133252580486</v>
      </c>
      <c r="F11" s="99">
        <v>20.639080523033051</v>
      </c>
      <c r="G11" s="99">
        <v>21.078251676855167</v>
      </c>
      <c r="H11" s="99">
        <v>21.552242703224419</v>
      </c>
      <c r="I11" s="99">
        <v>21.539652954702767</v>
      </c>
      <c r="J11" s="99">
        <v>22.744287352984635</v>
      </c>
      <c r="K11" s="99">
        <v>23.643860701313024</v>
      </c>
      <c r="L11" s="99">
        <v>24.300801715757544</v>
      </c>
      <c r="M11" s="99">
        <v>24.51040899861334</v>
      </c>
      <c r="N11" s="99">
        <v>20.959941141137762</v>
      </c>
      <c r="O11" s="99">
        <v>19.102463918031432</v>
      </c>
      <c r="P11" s="99">
        <v>0</v>
      </c>
      <c r="Q11" s="99">
        <v>17.791534491950117</v>
      </c>
      <c r="R11" s="99">
        <v>15.758427326889175</v>
      </c>
      <c r="S11" s="99">
        <v>15.810065851064968</v>
      </c>
      <c r="T11" s="99">
        <v>0</v>
      </c>
      <c r="U11" s="99">
        <v>15.104882641347951</v>
      </c>
      <c r="V11" s="99">
        <v>16.28631739047772</v>
      </c>
      <c r="W11" s="99">
        <v>16.517225257205904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17.099080772017601</v>
      </c>
      <c r="D15" s="102">
        <v>19.123588897737271</v>
      </c>
      <c r="E15" s="102">
        <v>18.616196230416843</v>
      </c>
      <c r="F15" s="102">
        <v>18.032689971547594</v>
      </c>
      <c r="G15" s="102">
        <v>18.970409430386123</v>
      </c>
      <c r="H15" s="102">
        <v>19.317641569246614</v>
      </c>
      <c r="I15" s="102">
        <v>18.540713309082349</v>
      </c>
      <c r="J15" s="102">
        <v>20.902222393231163</v>
      </c>
      <c r="K15" s="102">
        <v>21.503336245907946</v>
      </c>
      <c r="L15" s="102">
        <v>22.357902057170246</v>
      </c>
      <c r="M15" s="102">
        <v>22.834554813605507</v>
      </c>
      <c r="N15" s="102">
        <v>19.048803084740868</v>
      </c>
      <c r="O15" s="102">
        <v>17.903919698544694</v>
      </c>
      <c r="P15" s="102">
        <v>0</v>
      </c>
      <c r="Q15" s="102">
        <v>16.73795660373337</v>
      </c>
      <c r="R15" s="102">
        <v>16.358559099102997</v>
      </c>
      <c r="S15" s="102">
        <v>16.749151933710134</v>
      </c>
      <c r="T15" s="102">
        <v>0</v>
      </c>
      <c r="U15" s="102">
        <v>15.81903815234296</v>
      </c>
      <c r="V15" s="102">
        <v>16.423231268500047</v>
      </c>
      <c r="W15" s="102">
        <v>16.728582606951846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16.422446808554444</v>
      </c>
      <c r="M16" s="105">
        <v>16.742630250242346</v>
      </c>
      <c r="N16" s="105">
        <v>13.887871010545561</v>
      </c>
      <c r="O16" s="105">
        <v>13.287068351885752</v>
      </c>
      <c r="P16" s="105">
        <v>0</v>
      </c>
      <c r="Q16" s="105">
        <v>12.646376702171787</v>
      </c>
      <c r="R16" s="105">
        <v>12.610568524963959</v>
      </c>
      <c r="S16" s="105">
        <v>13.16338548367554</v>
      </c>
      <c r="T16" s="105">
        <v>0</v>
      </c>
      <c r="U16" s="105">
        <v>12.537246232185781</v>
      </c>
      <c r="V16" s="105">
        <v>13.120043380565772</v>
      </c>
      <c r="W16" s="105">
        <v>13.454503359859098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7.7545576994565275</v>
      </c>
      <c r="M17" s="99">
        <v>7.6751412644944406</v>
      </c>
      <c r="N17" s="99">
        <v>5.9765541189587204</v>
      </c>
      <c r="O17" s="99">
        <v>5.8448598625632551</v>
      </c>
      <c r="P17" s="99">
        <v>0</v>
      </c>
      <c r="Q17" s="99">
        <v>5.1539514797135837</v>
      </c>
      <c r="R17" s="99">
        <v>5.3918570828249868</v>
      </c>
      <c r="S17" s="99">
        <v>5.8647388584019158</v>
      </c>
      <c r="T17" s="99">
        <v>0</v>
      </c>
      <c r="U17" s="99">
        <v>5.0887041765363819</v>
      </c>
      <c r="V17" s="99">
        <v>5.3344706244065119</v>
      </c>
      <c r="W17" s="99">
        <v>5.4778606447281053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8.6678891090979135</v>
      </c>
      <c r="M18" s="99">
        <v>9.0674889857479091</v>
      </c>
      <c r="N18" s="99">
        <v>7.911316891586841</v>
      </c>
      <c r="O18" s="99">
        <v>7.4422084893224953</v>
      </c>
      <c r="P18" s="99">
        <v>0</v>
      </c>
      <c r="Q18" s="99">
        <v>7.4924252224582037</v>
      </c>
      <c r="R18" s="99">
        <v>7.2187114421389698</v>
      </c>
      <c r="S18" s="99">
        <v>7.2986466252736264</v>
      </c>
      <c r="T18" s="99">
        <v>0</v>
      </c>
      <c r="U18" s="99">
        <v>7.448542055649396</v>
      </c>
      <c r="V18" s="99">
        <v>7.7855727561592598</v>
      </c>
      <c r="W18" s="99">
        <v>7.9766427151309935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9.5941410239197555</v>
      </c>
      <c r="D19" s="123">
        <v>10.255366730342493</v>
      </c>
      <c r="E19" s="123">
        <v>10.527926215620525</v>
      </c>
      <c r="F19" s="123">
        <v>10.542624230877118</v>
      </c>
      <c r="G19" s="123">
        <v>10.345435438990389</v>
      </c>
      <c r="H19" s="123">
        <v>10.543887153769091</v>
      </c>
      <c r="I19" s="123">
        <v>10.401645459145771</v>
      </c>
      <c r="J19" s="123">
        <v>11.70761054594977</v>
      </c>
      <c r="K19" s="123">
        <v>10.934393509690699</v>
      </c>
      <c r="L19" s="123">
        <v>11.447070660973013</v>
      </c>
      <c r="M19" s="123">
        <v>11.934297510914046</v>
      </c>
      <c r="N19" s="123">
        <v>10.197948070190293</v>
      </c>
      <c r="O19" s="123">
        <v>9.2900074059080815</v>
      </c>
      <c r="P19" s="123">
        <v>0</v>
      </c>
      <c r="Q19" s="123">
        <v>9.8840942143281794</v>
      </c>
      <c r="R19" s="123">
        <v>9.395842398655347</v>
      </c>
      <c r="S19" s="123">
        <v>9.3242807917816215</v>
      </c>
      <c r="T19" s="123">
        <v>0</v>
      </c>
      <c r="U19" s="123">
        <v>8.7905775344487029</v>
      </c>
      <c r="V19" s="123">
        <v>9.1799173465515036</v>
      </c>
      <c r="W19" s="123">
        <v>9.7250045827444147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9.3554739493318131</v>
      </c>
      <c r="D20" s="99">
        <v>13.873572471388778</v>
      </c>
      <c r="E20" s="99">
        <v>15.18616805644665</v>
      </c>
      <c r="F20" s="99">
        <v>13.338470903852986</v>
      </c>
      <c r="G20" s="99">
        <v>12.136998242811202</v>
      </c>
      <c r="H20" s="99">
        <v>13.322402875496287</v>
      </c>
      <c r="I20" s="99">
        <v>13.540026554086202</v>
      </c>
      <c r="J20" s="99">
        <v>13.836636783923399</v>
      </c>
      <c r="K20" s="99">
        <v>10.997305324265502</v>
      </c>
      <c r="L20" s="99">
        <v>13.925554682169235</v>
      </c>
      <c r="M20" s="99">
        <v>14.442441744004407</v>
      </c>
      <c r="N20" s="99">
        <v>13.193568091175186</v>
      </c>
      <c r="O20" s="99">
        <v>12.729436572938086</v>
      </c>
      <c r="P20" s="99">
        <v>0</v>
      </c>
      <c r="Q20" s="99">
        <v>0</v>
      </c>
      <c r="R20" s="99">
        <v>10.863605775336714</v>
      </c>
      <c r="S20" s="99">
        <v>14.093026902801443</v>
      </c>
      <c r="T20" s="99">
        <v>0</v>
      </c>
      <c r="U20" s="99">
        <v>11.10003443203993</v>
      </c>
      <c r="V20" s="99">
        <v>11.518950751055568</v>
      </c>
      <c r="W20" s="99">
        <v>14.127207641810886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11.826420149751062</v>
      </c>
      <c r="D21" s="99">
        <v>11.311326022656061</v>
      </c>
      <c r="E21" s="99">
        <v>13.10042576125293</v>
      </c>
      <c r="F21" s="99">
        <v>13.492358645272468</v>
      </c>
      <c r="G21" s="99">
        <v>13.258099395035659</v>
      </c>
      <c r="H21" s="99">
        <v>13.949092910767781</v>
      </c>
      <c r="I21" s="99">
        <v>12.920831623679305</v>
      </c>
      <c r="J21" s="99">
        <v>12.159117616981238</v>
      </c>
      <c r="K21" s="99">
        <v>13.560003627676895</v>
      </c>
      <c r="L21" s="99">
        <v>11.881086882775664</v>
      </c>
      <c r="M21" s="99">
        <v>14.657491248173173</v>
      </c>
      <c r="N21" s="99">
        <v>12.138998356395252</v>
      </c>
      <c r="O21" s="99">
        <v>11.431056098831366</v>
      </c>
      <c r="P21" s="99">
        <v>0</v>
      </c>
      <c r="Q21" s="99">
        <v>15.232209860596409</v>
      </c>
      <c r="R21" s="99">
        <v>12.438429094616918</v>
      </c>
      <c r="S21" s="99">
        <v>12.024433906723868</v>
      </c>
      <c r="T21" s="99">
        <v>0</v>
      </c>
      <c r="U21" s="99">
        <v>11.419456604195009</v>
      </c>
      <c r="V21" s="99">
        <v>12.462406030254972</v>
      </c>
      <c r="W21" s="99">
        <v>12.669263852367319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9.282041656112467</v>
      </c>
      <c r="D22" s="110">
        <v>9.0674243137775896</v>
      </c>
      <c r="E22" s="110">
        <v>9.2525008050605315</v>
      </c>
      <c r="F22" s="110">
        <v>9.7267795394696126</v>
      </c>
      <c r="G22" s="110">
        <v>9.7924639240847959</v>
      </c>
      <c r="H22" s="110">
        <v>9.8807996232890822</v>
      </c>
      <c r="I22" s="110">
        <v>9.9979279738085669</v>
      </c>
      <c r="J22" s="110">
        <v>10.400583070426315</v>
      </c>
      <c r="K22" s="110">
        <v>10.430538163869668</v>
      </c>
      <c r="L22" s="110">
        <v>10.415752638876304</v>
      </c>
      <c r="M22" s="110">
        <v>10.800956311063532</v>
      </c>
      <c r="N22" s="110">
        <v>9.1993330220516505</v>
      </c>
      <c r="O22" s="110">
        <v>8.7525271764325794</v>
      </c>
      <c r="P22" s="110">
        <v>0</v>
      </c>
      <c r="Q22" s="110">
        <v>9.21784207480788</v>
      </c>
      <c r="R22" s="110">
        <v>9.0018999328814857</v>
      </c>
      <c r="S22" s="110">
        <v>9.1025423908776339</v>
      </c>
      <c r="T22" s="110">
        <v>0</v>
      </c>
      <c r="U22" s="110">
        <v>8.404149308995672</v>
      </c>
      <c r="V22" s="110">
        <v>8.7339033624916951</v>
      </c>
      <c r="W22" s="110">
        <v>8.967298449556715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109.99922448983097</v>
      </c>
      <c r="D24" s="118">
        <f t="shared" si="7"/>
        <v>0</v>
      </c>
      <c r="E24" s="118">
        <f t="shared" si="7"/>
        <v>112.87113246989131</v>
      </c>
      <c r="F24" s="118">
        <f t="shared" si="7"/>
        <v>111.78818712892235</v>
      </c>
      <c r="G24" s="118">
        <f t="shared" si="7"/>
        <v>109.59498965826619</v>
      </c>
      <c r="H24" s="118">
        <f t="shared" si="7"/>
        <v>106.50902725429904</v>
      </c>
      <c r="I24" s="118">
        <f t="shared" si="7"/>
        <v>101.91071921655885</v>
      </c>
      <c r="J24" s="118">
        <f t="shared" si="7"/>
        <v>100.18191795037259</v>
      </c>
      <c r="K24" s="118">
        <f t="shared" si="7"/>
        <v>74.483323992791298</v>
      </c>
      <c r="L24" s="118">
        <f t="shared" si="7"/>
        <v>56.846709885474382</v>
      </c>
      <c r="M24" s="118">
        <f t="shared" si="7"/>
        <v>145.23664767176209</v>
      </c>
      <c r="N24" s="118">
        <f t="shared" si="7"/>
        <v>97.046154821840034</v>
      </c>
      <c r="O24" s="118">
        <f t="shared" si="7"/>
        <v>78.69340588163665</v>
      </c>
      <c r="P24" s="118">
        <f t="shared" si="7"/>
        <v>59.384231031903489</v>
      </c>
      <c r="Q24" s="118">
        <f t="shared" si="7"/>
        <v>122.07885221449951</v>
      </c>
      <c r="R24" s="118">
        <f t="shared" ref="R24:V24" si="8">R25+R28+R30+R39</f>
        <v>98.333519490532751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83.618102061700895</v>
      </c>
      <c r="D25" s="123">
        <f t="shared" si="10"/>
        <v>0</v>
      </c>
      <c r="E25" s="123">
        <f t="shared" si="10"/>
        <v>85.002435434413925</v>
      </c>
      <c r="F25" s="123">
        <f t="shared" si="10"/>
        <v>84.02871761790513</v>
      </c>
      <c r="G25" s="123">
        <f t="shared" si="10"/>
        <v>80.83211630379526</v>
      </c>
      <c r="H25" s="123">
        <f t="shared" si="10"/>
        <v>77.310586061763345</v>
      </c>
      <c r="I25" s="123">
        <f t="shared" si="10"/>
        <v>73.372077933667924</v>
      </c>
      <c r="J25" s="123">
        <f t="shared" si="10"/>
        <v>68.126000061788687</v>
      </c>
      <c r="K25" s="123">
        <f t="shared" si="10"/>
        <v>41.331050804230948</v>
      </c>
      <c r="L25" s="123">
        <f t="shared" si="10"/>
        <v>25.432208339389234</v>
      </c>
      <c r="M25" s="123">
        <f t="shared" si="10"/>
        <v>111.0392744499391</v>
      </c>
      <c r="N25" s="123">
        <f t="shared" si="10"/>
        <v>67.520262727483001</v>
      </c>
      <c r="O25" s="123">
        <f t="shared" si="10"/>
        <v>51.730660039634714</v>
      </c>
      <c r="P25" s="123">
        <f t="shared" si="10"/>
        <v>32.932621231635302</v>
      </c>
      <c r="Q25" s="123">
        <f t="shared" si="10"/>
        <v>95.384209312554916</v>
      </c>
      <c r="R25" s="123">
        <f t="shared" ref="R25:V25" si="11">SUM(R26:R27)</f>
        <v>72.144450320612876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82.729290001787433</v>
      </c>
      <c r="D26" s="99">
        <v>0</v>
      </c>
      <c r="E26" s="99">
        <v>84.095264854651987</v>
      </c>
      <c r="F26" s="99">
        <v>83.133161016812352</v>
      </c>
      <c r="G26" s="99">
        <v>79.976084012281078</v>
      </c>
      <c r="H26" s="99">
        <v>76.489813526327765</v>
      </c>
      <c r="I26" s="99">
        <v>72.598977356242102</v>
      </c>
      <c r="J26" s="99">
        <v>67.402301677790845</v>
      </c>
      <c r="K26" s="99">
        <v>40.891259985305425</v>
      </c>
      <c r="L26" s="99">
        <v>25.158261923374752</v>
      </c>
      <c r="M26" s="99">
        <v>109.82111505788654</v>
      </c>
      <c r="N26" s="99">
        <v>66.777434475454669</v>
      </c>
      <c r="O26" s="99">
        <v>51.136243693563273</v>
      </c>
      <c r="P26" s="99">
        <v>32.541961849843332</v>
      </c>
      <c r="Q26" s="99">
        <v>94.214408040957622</v>
      </c>
      <c r="R26" s="99">
        <v>71.250714449653273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0.88881205991345924</v>
      </c>
      <c r="D27" s="99">
        <v>0</v>
      </c>
      <c r="E27" s="99">
        <v>0.90717057976193594</v>
      </c>
      <c r="F27" s="99">
        <v>0.89555660109277757</v>
      </c>
      <c r="G27" s="99">
        <v>0.85603229151417637</v>
      </c>
      <c r="H27" s="99">
        <v>0.82077253543557815</v>
      </c>
      <c r="I27" s="99">
        <v>0.77310057742582894</v>
      </c>
      <c r="J27" s="99">
        <v>0.72369838399784625</v>
      </c>
      <c r="K27" s="99">
        <v>0.43979081892552124</v>
      </c>
      <c r="L27" s="99">
        <v>0.27394641601448266</v>
      </c>
      <c r="M27" s="99">
        <v>1.2181593920525524</v>
      </c>
      <c r="N27" s="99">
        <v>0.74282825202833236</v>
      </c>
      <c r="O27" s="99">
        <v>0.59441634607143945</v>
      </c>
      <c r="P27" s="99">
        <v>0.39065938179196891</v>
      </c>
      <c r="Q27" s="99">
        <v>1.1698012715972983</v>
      </c>
      <c r="R27" s="99">
        <v>0.89373587095960672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0.75311242492643171</v>
      </c>
      <c r="K28" s="123">
        <f t="shared" si="13"/>
        <v>0.66614016752263117</v>
      </c>
      <c r="L28" s="123">
        <f t="shared" si="13"/>
        <v>0.69827821582939775</v>
      </c>
      <c r="M28" s="123">
        <f t="shared" si="13"/>
        <v>0.44606600352138787</v>
      </c>
      <c r="N28" s="123">
        <f t="shared" si="13"/>
        <v>1.1919429969110402</v>
      </c>
      <c r="O28" s="123">
        <f t="shared" si="13"/>
        <v>0.3493935809616639</v>
      </c>
      <c r="P28" s="123">
        <f t="shared" si="13"/>
        <v>0.51075381430248845</v>
      </c>
      <c r="Q28" s="123">
        <f t="shared" si="13"/>
        <v>0.26221275868763727</v>
      </c>
      <c r="R28" s="123">
        <f t="shared" si="13"/>
        <v>0.82861013793539973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0.75311242492643171</v>
      </c>
      <c r="K29" s="99">
        <f>RES_hhdet_in_fech!K29/RES_summary!K$21</f>
        <v>0.66614016752263117</v>
      </c>
      <c r="L29" s="99">
        <f>RES_hhdet_in_fech!L29/RES_summary!L$21</f>
        <v>0.69827821582939775</v>
      </c>
      <c r="M29" s="99">
        <f>RES_hhdet_in_fech!M29/RES_summary!M$21</f>
        <v>0.44606600352138787</v>
      </c>
      <c r="N29" s="99">
        <f>RES_hhdet_in_fech!N29/RES_summary!N$21</f>
        <v>1.1919429969110402</v>
      </c>
      <c r="O29" s="99">
        <f>RES_hhdet_in_fech!O29/RES_summary!O$21</f>
        <v>0.3493935809616639</v>
      </c>
      <c r="P29" s="99">
        <f>RES_hhdet_in_fech!P29/RES_summary!P$21</f>
        <v>0.51075381430248845</v>
      </c>
      <c r="Q29" s="99">
        <f>RES_hhdet_in_fech!Q29/RES_summary!Q$21</f>
        <v>0.26221275868763727</v>
      </c>
      <c r="R29" s="99">
        <f>RES_hhdet_in_fech!R29/RES_summary!R$21</f>
        <v>0.82861013793539973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17.099080772017604</v>
      </c>
      <c r="D30" s="123">
        <v>0</v>
      </c>
      <c r="E30" s="123">
        <v>18.61619623041685</v>
      </c>
      <c r="F30" s="123">
        <v>18.032689971547597</v>
      </c>
      <c r="G30" s="123">
        <v>18.97040943038612</v>
      </c>
      <c r="H30" s="123">
        <v>19.317641569246611</v>
      </c>
      <c r="I30" s="123">
        <v>18.540713309082353</v>
      </c>
      <c r="J30" s="123">
        <v>20.902222393231167</v>
      </c>
      <c r="K30" s="123">
        <v>21.503336245907946</v>
      </c>
      <c r="L30" s="123">
        <v>20.075034653856473</v>
      </c>
      <c r="M30" s="123">
        <v>22.399417344793846</v>
      </c>
      <c r="N30" s="123">
        <v>18.846413591635166</v>
      </c>
      <c r="O30" s="123">
        <v>17.513965224153178</v>
      </c>
      <c r="P30" s="123">
        <v>17.092219416863113</v>
      </c>
      <c r="Q30" s="123">
        <v>16.549404534536983</v>
      </c>
      <c r="R30" s="123">
        <v>16.358559099102994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19.102463918031432</v>
      </c>
      <c r="P31" s="99">
        <v>18.391820954000618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17.099080772017604</v>
      </c>
      <c r="D35" s="102">
        <v>0</v>
      </c>
      <c r="E35" s="102">
        <v>18.61619623041685</v>
      </c>
      <c r="F35" s="102">
        <v>18.032689971547597</v>
      </c>
      <c r="G35" s="102">
        <v>18.97040943038612</v>
      </c>
      <c r="H35" s="102">
        <v>19.317641569246611</v>
      </c>
      <c r="I35" s="102">
        <v>18.540713309082353</v>
      </c>
      <c r="J35" s="102">
        <v>20.902222393231167</v>
      </c>
      <c r="K35" s="102">
        <v>21.503336245907946</v>
      </c>
      <c r="L35" s="102">
        <v>22.357902057170243</v>
      </c>
      <c r="M35" s="102">
        <v>22.834554813605504</v>
      </c>
      <c r="N35" s="102">
        <v>19.048803084740868</v>
      </c>
      <c r="O35" s="102">
        <v>17.903919698544694</v>
      </c>
      <c r="P35" s="102">
        <v>17.427455877913108</v>
      </c>
      <c r="Q35" s="102">
        <v>16.737956603733366</v>
      </c>
      <c r="R35" s="102">
        <v>16.358559099102994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16.42244680855444</v>
      </c>
      <c r="M36" s="105">
        <v>16.742630250242346</v>
      </c>
      <c r="N36" s="105">
        <v>13.887871010545561</v>
      </c>
      <c r="O36" s="105">
        <v>13.287068351885749</v>
      </c>
      <c r="P36" s="105">
        <v>13.173207950976789</v>
      </c>
      <c r="Q36" s="105">
        <v>12.646376702171784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7.7545576994565275</v>
      </c>
      <c r="M37" s="99">
        <v>7.6751412644944406</v>
      </c>
      <c r="N37" s="99">
        <v>5.9765541189587195</v>
      </c>
      <c r="O37" s="99">
        <v>5.8448598625632568</v>
      </c>
      <c r="P37" s="99">
        <v>5.8425338949174694</v>
      </c>
      <c r="Q37" s="99">
        <v>5.1539514797135828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8.6678891090979135</v>
      </c>
      <c r="M38" s="99">
        <v>9.0674889857479055</v>
      </c>
      <c r="N38" s="99">
        <v>7.911316891586841</v>
      </c>
      <c r="O38" s="99">
        <v>7.4422084893224953</v>
      </c>
      <c r="P38" s="99">
        <v>7.3306740560593191</v>
      </c>
      <c r="Q38" s="99">
        <v>7.492425222458202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9.2820416561124652</v>
      </c>
      <c r="D39" s="123">
        <v>0</v>
      </c>
      <c r="E39" s="123">
        <v>9.2525008050605315</v>
      </c>
      <c r="F39" s="123">
        <v>9.7267795394696126</v>
      </c>
      <c r="G39" s="123">
        <v>9.7924639240847959</v>
      </c>
      <c r="H39" s="123">
        <v>9.8807996232890805</v>
      </c>
      <c r="I39" s="123">
        <v>9.9979279738085687</v>
      </c>
      <c r="J39" s="123">
        <v>10.400583070426315</v>
      </c>
      <c r="K39" s="123">
        <v>10.982796775129769</v>
      </c>
      <c r="L39" s="123">
        <v>10.641188676399285</v>
      </c>
      <c r="M39" s="123">
        <v>11.351889873507767</v>
      </c>
      <c r="N39" s="123">
        <v>9.4875355058108273</v>
      </c>
      <c r="O39" s="123">
        <v>9.0993870368870979</v>
      </c>
      <c r="P39" s="123">
        <v>8.8486365691025881</v>
      </c>
      <c r="Q39" s="123">
        <v>9.8830256087199757</v>
      </c>
      <c r="R39" s="123">
        <v>9.0018999328814875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13.560003627676895</v>
      </c>
      <c r="L40" s="99">
        <v>11.881086882775666</v>
      </c>
      <c r="M40" s="99">
        <v>14.657491248173173</v>
      </c>
      <c r="N40" s="99">
        <v>12.138998356395254</v>
      </c>
      <c r="O40" s="99">
        <v>11.431056098831366</v>
      </c>
      <c r="P40" s="99">
        <v>10.537311177606627</v>
      </c>
      <c r="Q40" s="99">
        <v>15.232209860596411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9.2820416561124652</v>
      </c>
      <c r="D41" s="110">
        <v>0</v>
      </c>
      <c r="E41" s="110">
        <v>9.2525008050605315</v>
      </c>
      <c r="F41" s="110">
        <v>9.7267795394696126</v>
      </c>
      <c r="G41" s="110">
        <v>9.7924639240847959</v>
      </c>
      <c r="H41" s="110">
        <v>9.8807996232890805</v>
      </c>
      <c r="I41" s="110">
        <v>9.9979279738085687</v>
      </c>
      <c r="J41" s="110">
        <v>10.400583070426315</v>
      </c>
      <c r="K41" s="110">
        <v>10.430538163869668</v>
      </c>
      <c r="L41" s="110">
        <v>10.415752638876306</v>
      </c>
      <c r="M41" s="110">
        <v>10.800956311063532</v>
      </c>
      <c r="N41" s="110">
        <v>9.1993330220516505</v>
      </c>
      <c r="O41" s="110">
        <v>8.7525271764325794</v>
      </c>
      <c r="P41" s="110">
        <v>8.5929806522772765</v>
      </c>
      <c r="Q41" s="110">
        <v>9.21784207480788</v>
      </c>
      <c r="R41" s="110">
        <v>9.0018999328814875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132.35280530004584</v>
      </c>
      <c r="L43" s="118">
        <f t="shared" si="14"/>
        <v>134.49267464076814</v>
      </c>
      <c r="M43" s="118">
        <f t="shared" si="14"/>
        <v>92.193550633723206</v>
      </c>
      <c r="N43" s="118">
        <f t="shared" si="14"/>
        <v>94.407302756754419</v>
      </c>
      <c r="O43" s="118">
        <f t="shared" si="14"/>
        <v>100.14907833673172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99.248875292625371</v>
      </c>
      <c r="L44" s="123">
        <f t="shared" si="17"/>
        <v>103.16588969317162</v>
      </c>
      <c r="M44" s="123">
        <f t="shared" si="17"/>
        <v>57.996177411900206</v>
      </c>
      <c r="N44" s="123">
        <f t="shared" si="17"/>
        <v>64.889921163619775</v>
      </c>
      <c r="O44" s="123">
        <f t="shared" si="17"/>
        <v>73.189700567983934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98.217712641730031</v>
      </c>
      <c r="L45" s="99">
        <v>102.07719191783737</v>
      </c>
      <c r="M45" s="99">
        <v>57.369578037680313</v>
      </c>
      <c r="N45" s="99">
        <v>64.181706606366731</v>
      </c>
      <c r="O45" s="99">
        <v>72.347711341121041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1.0311626508953344</v>
      </c>
      <c r="L46" s="99">
        <v>1.0886977753342568</v>
      </c>
      <c r="M46" s="99">
        <v>0.62659937421989453</v>
      </c>
      <c r="N46" s="99">
        <v>0.70821455725304006</v>
      </c>
      <c r="O46" s="99">
        <v>0.84198922686288691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0.67008182531862304</v>
      </c>
      <c r="L47" s="123">
        <f t="shared" si="20"/>
        <v>0.68150276319685976</v>
      </c>
      <c r="M47" s="123">
        <f t="shared" si="20"/>
        <v>0.44606600352138787</v>
      </c>
      <c r="N47" s="123">
        <f t="shared" si="20"/>
        <v>1.1578874827135819</v>
      </c>
      <c r="O47" s="123">
        <f t="shared" si="20"/>
        <v>0.35427871917571752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0.67008182531862304</v>
      </c>
      <c r="L48" s="99">
        <f>RES_hhdet_in_fech!L48/RES_summary!L$21</f>
        <v>0.68150276319685976</v>
      </c>
      <c r="M48" s="99">
        <f>RES_hhdet_in_fech!M48/RES_summary!M$21</f>
        <v>0.44606600352138787</v>
      </c>
      <c r="N48" s="99">
        <f>RES_hhdet_in_fech!N48/RES_summary!N$21</f>
        <v>1.1578874827135819</v>
      </c>
      <c r="O48" s="99">
        <f>RES_hhdet_in_fech!O48/RES_summary!O$21</f>
        <v>0.35427871917571752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21.503336245907949</v>
      </c>
      <c r="L49" s="123">
        <v>20.005108985646864</v>
      </c>
      <c r="M49" s="123">
        <v>22.399417344793846</v>
      </c>
      <c r="N49" s="123">
        <v>18.85219614858104</v>
      </c>
      <c r="O49" s="123">
        <v>17.508189583116785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21.503336245907949</v>
      </c>
      <c r="L54" s="102">
        <v>22.357902057170239</v>
      </c>
      <c r="M54" s="102">
        <v>22.834554813605504</v>
      </c>
      <c r="N54" s="102">
        <v>19.048803084740864</v>
      </c>
      <c r="O54" s="102">
        <v>17.903919698544694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16.42244680855444</v>
      </c>
      <c r="M55" s="105">
        <v>16.742630250242346</v>
      </c>
      <c r="N55" s="105">
        <v>13.887871010545561</v>
      </c>
      <c r="O55" s="105">
        <v>13.287068351885749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7.7545576994565275</v>
      </c>
      <c r="M56" s="99">
        <v>7.6751412644944406</v>
      </c>
      <c r="N56" s="99">
        <v>5.9765541189587195</v>
      </c>
      <c r="O56" s="99">
        <v>5.8448598625632568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8.6678891090979171</v>
      </c>
      <c r="M57" s="99">
        <v>9.0674889857479055</v>
      </c>
      <c r="N57" s="99">
        <v>7.911316891586841</v>
      </c>
      <c r="O57" s="99">
        <v>7.4422084893224953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10.9305119361939</v>
      </c>
      <c r="L58" s="123">
        <v>10.640173198752784</v>
      </c>
      <c r="M58" s="123">
        <v>11.351889873507767</v>
      </c>
      <c r="N58" s="123">
        <v>9.5072979618400275</v>
      </c>
      <c r="O58" s="123">
        <v>9.0969094664552799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13.560003627676895</v>
      </c>
      <c r="L59" s="99">
        <v>11.881086882775664</v>
      </c>
      <c r="M59" s="99">
        <v>14.657491248173173</v>
      </c>
      <c r="N59" s="99">
        <v>12.138998356395252</v>
      </c>
      <c r="O59" s="99">
        <v>11.431056098831366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10.430538163869668</v>
      </c>
      <c r="L60" s="110">
        <v>10.415752638876306</v>
      </c>
      <c r="M60" s="110">
        <v>10.800956311063532</v>
      </c>
      <c r="N60" s="110">
        <v>9.1993330220516505</v>
      </c>
      <c r="O60" s="110">
        <v>8.7525271764325794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108.51448838746302</v>
      </c>
      <c r="D62" s="118">
        <f t="shared" si="21"/>
        <v>79.238565997863532</v>
      </c>
      <c r="E62" s="118">
        <f t="shared" si="21"/>
        <v>85.448507538126478</v>
      </c>
      <c r="F62" s="118">
        <f t="shared" si="21"/>
        <v>78.294235330191526</v>
      </c>
      <c r="G62" s="118">
        <f t="shared" si="21"/>
        <v>97.734996923618937</v>
      </c>
      <c r="H62" s="118">
        <f t="shared" si="21"/>
        <v>106.17167023759029</v>
      </c>
      <c r="I62" s="118">
        <f t="shared" si="21"/>
        <v>100.35380193993055</v>
      </c>
      <c r="J62" s="118">
        <f t="shared" si="21"/>
        <v>98.679152999412963</v>
      </c>
      <c r="K62" s="118">
        <f t="shared" si="21"/>
        <v>107.3286500938804</v>
      </c>
      <c r="L62" s="118">
        <f t="shared" si="21"/>
        <v>98.966702658105476</v>
      </c>
      <c r="M62" s="118">
        <f t="shared" si="21"/>
        <v>107.26113010384152</v>
      </c>
      <c r="N62" s="118">
        <f t="shared" si="21"/>
        <v>95.953625527638252</v>
      </c>
      <c r="O62" s="118">
        <f t="shared" si="21"/>
        <v>79.090234018423885</v>
      </c>
      <c r="P62" s="118">
        <f t="shared" si="21"/>
        <v>72.763692088272549</v>
      </c>
      <c r="Q62" s="118">
        <f t="shared" si="21"/>
        <v>72.003092747508603</v>
      </c>
      <c r="R62" s="118">
        <f t="shared" ref="R62:V62" si="22">R63+R66+R68+R77</f>
        <v>70.607100464480624</v>
      </c>
      <c r="S62" s="118">
        <f t="shared" si="22"/>
        <v>69.872857976075693</v>
      </c>
      <c r="T62" s="118">
        <f t="shared" si="22"/>
        <v>67.718924823600489</v>
      </c>
      <c r="U62" s="118">
        <f t="shared" si="22"/>
        <v>60.539298866058672</v>
      </c>
      <c r="V62" s="118">
        <f t="shared" si="22"/>
        <v>63.525220829752179</v>
      </c>
      <c r="W62" s="118">
        <f t="shared" ref="W62" si="23">W63+W66+W68+W77</f>
        <v>62.734672612944905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76.434522556236757</v>
      </c>
      <c r="D63" s="123">
        <f t="shared" si="24"/>
        <v>53.672235492464608</v>
      </c>
      <c r="E63" s="123">
        <f t="shared" si="24"/>
        <v>59.711774075385804</v>
      </c>
      <c r="F63" s="123">
        <f t="shared" si="24"/>
        <v>52.563353024010297</v>
      </c>
      <c r="G63" s="123">
        <f t="shared" si="24"/>
        <v>67.473393287212517</v>
      </c>
      <c r="H63" s="123">
        <f t="shared" si="24"/>
        <v>74.544846683336331</v>
      </c>
      <c r="I63" s="123">
        <f t="shared" si="24"/>
        <v>68.621920857686433</v>
      </c>
      <c r="J63" s="123">
        <f t="shared" si="24"/>
        <v>65.333314685410286</v>
      </c>
      <c r="K63" s="123">
        <f t="shared" si="24"/>
        <v>71.473160895517779</v>
      </c>
      <c r="L63" s="123">
        <f t="shared" si="24"/>
        <v>66.816870477840283</v>
      </c>
      <c r="M63" s="123">
        <f t="shared" si="24"/>
        <v>72.696515067973351</v>
      </c>
      <c r="N63" s="123">
        <f t="shared" si="24"/>
        <v>65.968839328145137</v>
      </c>
      <c r="O63" s="123">
        <f t="shared" si="24"/>
        <v>52.288606008840063</v>
      </c>
      <c r="P63" s="123">
        <f t="shared" si="24"/>
        <v>47.285297517304429</v>
      </c>
      <c r="Q63" s="123">
        <f t="shared" si="24"/>
        <v>45.150865497057346</v>
      </c>
      <c r="R63" s="123">
        <f t="shared" ref="R63:V63" si="25">SUM(R64:R65)</f>
        <v>43.798357182560466</v>
      </c>
      <c r="S63" s="123">
        <f t="shared" si="25"/>
        <v>43.814342661890606</v>
      </c>
      <c r="T63" s="123">
        <f t="shared" si="25"/>
        <v>41.675594488995259</v>
      </c>
      <c r="U63" s="123">
        <f t="shared" si="25"/>
        <v>35.731082324172547</v>
      </c>
      <c r="V63" s="123">
        <f t="shared" si="25"/>
        <v>37.962196222326909</v>
      </c>
      <c r="W63" s="123">
        <f t="shared" ref="W63" si="26">SUM(W64:W65)</f>
        <v>36.715091994853765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75.532947460387803</v>
      </c>
      <c r="D64" s="99">
        <v>53.032792650920747</v>
      </c>
      <c r="E64" s="99">
        <v>58.998858468978895</v>
      </c>
      <c r="F64" s="99">
        <v>51.934395109577522</v>
      </c>
      <c r="G64" s="99">
        <v>66.668601862452419</v>
      </c>
      <c r="H64" s="99">
        <v>73.651024861764668</v>
      </c>
      <c r="I64" s="99">
        <v>67.803348123515562</v>
      </c>
      <c r="J64" s="99">
        <v>64.54616553804631</v>
      </c>
      <c r="K64" s="99">
        <v>70.609602063378503</v>
      </c>
      <c r="L64" s="99">
        <v>65.999237480330891</v>
      </c>
      <c r="M64" s="99">
        <v>71.793915375920591</v>
      </c>
      <c r="N64" s="99">
        <v>65.154442795883938</v>
      </c>
      <c r="O64" s="99">
        <v>51.623288536705033</v>
      </c>
      <c r="P64" s="99">
        <v>46.673434801832755</v>
      </c>
      <c r="Q64" s="99">
        <v>44.55342151927556</v>
      </c>
      <c r="R64" s="99">
        <v>43.21474343523046</v>
      </c>
      <c r="S64" s="99">
        <v>43.223468499395452</v>
      </c>
      <c r="T64" s="99">
        <v>41.111905618813886</v>
      </c>
      <c r="U64" s="99">
        <v>35.24650270410342</v>
      </c>
      <c r="V64" s="99">
        <v>37.442056699297829</v>
      </c>
      <c r="W64" s="99">
        <v>36.208258418704112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0.90157509584894835</v>
      </c>
      <c r="D65" s="99">
        <v>0.63944284154386399</v>
      </c>
      <c r="E65" s="99">
        <v>0.71291560640690876</v>
      </c>
      <c r="F65" s="99">
        <v>0.62895791443277593</v>
      </c>
      <c r="G65" s="99">
        <v>0.80479142476010279</v>
      </c>
      <c r="H65" s="99">
        <v>0.89382182157166834</v>
      </c>
      <c r="I65" s="99">
        <v>0.81857273417087317</v>
      </c>
      <c r="J65" s="99">
        <v>0.7871491473639779</v>
      </c>
      <c r="K65" s="99">
        <v>0.86355883213928286</v>
      </c>
      <c r="L65" s="99">
        <v>0.81763299750939855</v>
      </c>
      <c r="M65" s="99">
        <v>0.90259969205275903</v>
      </c>
      <c r="N65" s="99">
        <v>0.81439653226120567</v>
      </c>
      <c r="O65" s="99">
        <v>0.66531747213503123</v>
      </c>
      <c r="P65" s="99">
        <v>0.61186271547167437</v>
      </c>
      <c r="Q65" s="99">
        <v>0.59744397778178437</v>
      </c>
      <c r="R65" s="99">
        <v>0.58361374733000704</v>
      </c>
      <c r="S65" s="99">
        <v>0.59087416249515246</v>
      </c>
      <c r="T65" s="99">
        <v>0.56368887018137559</v>
      </c>
      <c r="U65" s="99">
        <v>0.48457962006912525</v>
      </c>
      <c r="V65" s="99">
        <v>0.52013952302908095</v>
      </c>
      <c r="W65" s="99">
        <v>0.50683357614965552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0.4728909003766677</v>
      </c>
      <c r="D66" s="123">
        <f t="shared" si="27"/>
        <v>0.40068824875413339</v>
      </c>
      <c r="E66" s="123">
        <f t="shared" si="27"/>
        <v>0.44287587026774639</v>
      </c>
      <c r="F66" s="123">
        <f t="shared" si="27"/>
        <v>0.27780625928325742</v>
      </c>
      <c r="G66" s="123">
        <f t="shared" si="27"/>
        <v>0.28075752529103792</v>
      </c>
      <c r="H66" s="123">
        <f t="shared" si="27"/>
        <v>0.29561374919736633</v>
      </c>
      <c r="I66" s="123">
        <f t="shared" si="27"/>
        <v>0.39537234194111526</v>
      </c>
      <c r="J66" s="123">
        <f t="shared" si="27"/>
        <v>0.51239240992766399</v>
      </c>
      <c r="K66" s="123">
        <f t="shared" si="27"/>
        <v>0.6714668767680595</v>
      </c>
      <c r="L66" s="123">
        <f t="shared" si="27"/>
        <v>0.68662203277955935</v>
      </c>
      <c r="M66" s="123">
        <f t="shared" si="27"/>
        <v>0.44140828621554207</v>
      </c>
      <c r="N66" s="123">
        <f t="shared" si="27"/>
        <v>1.1513085765618001</v>
      </c>
      <c r="O66" s="123">
        <f t="shared" si="27"/>
        <v>0.35276242052869156</v>
      </c>
      <c r="P66" s="123">
        <f t="shared" si="27"/>
        <v>0.51107565933332</v>
      </c>
      <c r="Q66" s="123">
        <f t="shared" si="27"/>
        <v>0.26310736962183529</v>
      </c>
      <c r="R66" s="123">
        <f t="shared" si="27"/>
        <v>0.9385648123816569</v>
      </c>
      <c r="S66" s="123">
        <f t="shared" si="27"/>
        <v>0.7799980347487887</v>
      </c>
      <c r="T66" s="123">
        <f t="shared" si="27"/>
        <v>0.45653235842694623</v>
      </c>
      <c r="U66" s="123">
        <f t="shared" si="27"/>
        <v>0.52507026199946594</v>
      </c>
      <c r="V66" s="123">
        <f t="shared" si="27"/>
        <v>0.40632935769982442</v>
      </c>
      <c r="W66" s="123">
        <f t="shared" si="27"/>
        <v>0.32314602739645915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0.4728909003766677</v>
      </c>
      <c r="D67" s="99">
        <f>RES_hhdet_in_fech!D67/RES_summary!D$21</f>
        <v>0.40068824875413339</v>
      </c>
      <c r="E67" s="99">
        <f>RES_hhdet_in_fech!E67/RES_summary!E$21</f>
        <v>0.44287587026774639</v>
      </c>
      <c r="F67" s="99">
        <f>RES_hhdet_in_fech!F67/RES_summary!F$21</f>
        <v>0.27780625928325742</v>
      </c>
      <c r="G67" s="99">
        <f>RES_hhdet_in_fech!G67/RES_summary!G$21</f>
        <v>0.28075752529103792</v>
      </c>
      <c r="H67" s="99">
        <f>RES_hhdet_in_fech!H67/RES_summary!H$21</f>
        <v>0.29561374919736633</v>
      </c>
      <c r="I67" s="99">
        <f>RES_hhdet_in_fech!I67/RES_summary!I$21</f>
        <v>0.39537234194111526</v>
      </c>
      <c r="J67" s="99">
        <f>RES_hhdet_in_fech!J67/RES_summary!J$21</f>
        <v>0.51239240992766399</v>
      </c>
      <c r="K67" s="99">
        <f>RES_hhdet_in_fech!K67/RES_summary!K$21</f>
        <v>0.6714668767680595</v>
      </c>
      <c r="L67" s="99">
        <f>RES_hhdet_in_fech!L67/RES_summary!L$21</f>
        <v>0.68662203277955935</v>
      </c>
      <c r="M67" s="99">
        <f>RES_hhdet_in_fech!M67/RES_summary!M$21</f>
        <v>0.44140828621554207</v>
      </c>
      <c r="N67" s="99">
        <f>RES_hhdet_in_fech!N67/RES_summary!N$21</f>
        <v>1.1513085765618001</v>
      </c>
      <c r="O67" s="99">
        <f>RES_hhdet_in_fech!O67/RES_summary!O$21</f>
        <v>0.35276242052869156</v>
      </c>
      <c r="P67" s="99">
        <f>RES_hhdet_in_fech!P67/RES_summary!P$21</f>
        <v>0.51107565933332</v>
      </c>
      <c r="Q67" s="99">
        <f>RES_hhdet_in_fech!Q67/RES_summary!Q$21</f>
        <v>0.26310736962183529</v>
      </c>
      <c r="R67" s="99">
        <f>RES_hhdet_in_fech!R67/RES_summary!R$21</f>
        <v>0.9385648123816569</v>
      </c>
      <c r="S67" s="99">
        <f>RES_hhdet_in_fech!S67/RES_summary!S$21</f>
        <v>0.7799980347487887</v>
      </c>
      <c r="T67" s="99">
        <f>RES_hhdet_in_fech!T67/RES_summary!T$21</f>
        <v>0.45653235842694623</v>
      </c>
      <c r="U67" s="99">
        <f>RES_hhdet_in_fech!U67/RES_summary!U$21</f>
        <v>0.52507026199946594</v>
      </c>
      <c r="V67" s="99">
        <f>RES_hhdet_in_fech!V67/RES_summary!V$21</f>
        <v>0.40632935769982442</v>
      </c>
      <c r="W67" s="99">
        <f>RES_hhdet_in_fech!W67/RES_summary!W$21</f>
        <v>0.32314602739645915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20.751720999783444</v>
      </c>
      <c r="D68" s="123">
        <v>16.614892007991148</v>
      </c>
      <c r="E68" s="123">
        <v>16.380910821459299</v>
      </c>
      <c r="F68" s="123">
        <v>16.064658177424924</v>
      </c>
      <c r="G68" s="123">
        <v>19.139695170232645</v>
      </c>
      <c r="H68" s="123">
        <v>19.88151170827302</v>
      </c>
      <c r="I68" s="123">
        <v>19.528116745736856</v>
      </c>
      <c r="J68" s="123">
        <v>21.105695500755168</v>
      </c>
      <c r="K68" s="123">
        <v>22.800539668297148</v>
      </c>
      <c r="L68" s="123">
        <v>20.193164037223074</v>
      </c>
      <c r="M68" s="123">
        <v>22.423559334398803</v>
      </c>
      <c r="N68" s="123">
        <v>18.814215263186536</v>
      </c>
      <c r="O68" s="123">
        <v>17.290558702421169</v>
      </c>
      <c r="P68" s="123">
        <v>15.806500086561085</v>
      </c>
      <c r="Q68" s="123">
        <v>16.770440712807872</v>
      </c>
      <c r="R68" s="123">
        <v>15.892117629713152</v>
      </c>
      <c r="S68" s="123">
        <v>15.45727282168272</v>
      </c>
      <c r="T68" s="123">
        <v>15.706534423999972</v>
      </c>
      <c r="U68" s="123">
        <v>15.059359155538596</v>
      </c>
      <c r="V68" s="123">
        <v>15.722212626253096</v>
      </c>
      <c r="W68" s="123">
        <v>16.220606128140091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22.871784908206973</v>
      </c>
      <c r="D69" s="99">
        <v>13.562140371071159</v>
      </c>
      <c r="E69" s="99">
        <v>13.951654364616992</v>
      </c>
      <c r="F69" s="99">
        <v>13.942481816549479</v>
      </c>
      <c r="G69" s="99">
        <v>19.321911912098198</v>
      </c>
      <c r="H69" s="99">
        <v>20.50650838240205</v>
      </c>
      <c r="I69" s="99">
        <v>20.679305772541582</v>
      </c>
      <c r="J69" s="99">
        <v>21.394629751702968</v>
      </c>
      <c r="K69" s="99">
        <v>25.328008969927367</v>
      </c>
      <c r="L69" s="99">
        <v>22.241135397784301</v>
      </c>
      <c r="M69" s="99">
        <v>22.835451805554463</v>
      </c>
      <c r="N69" s="99">
        <v>0</v>
      </c>
      <c r="O69" s="99">
        <v>15.331959564180433</v>
      </c>
      <c r="P69" s="99">
        <v>13.149580179144372</v>
      </c>
      <c r="Q69" s="99">
        <v>16.913940944307704</v>
      </c>
      <c r="R69" s="99">
        <v>15.817314171245894</v>
      </c>
      <c r="S69" s="99">
        <v>14.428465164593623</v>
      </c>
      <c r="T69" s="99">
        <v>15.341418278641749</v>
      </c>
      <c r="U69" s="99">
        <v>14.498575722680044</v>
      </c>
      <c r="V69" s="99">
        <v>15.027224564534725</v>
      </c>
      <c r="W69" s="99">
        <v>15.57424237996041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16.135569369861567</v>
      </c>
      <c r="M70" s="99">
        <v>0</v>
      </c>
      <c r="N70" s="99">
        <v>0</v>
      </c>
      <c r="O70" s="99">
        <v>0</v>
      </c>
      <c r="P70" s="99">
        <v>10.292967923587561</v>
      </c>
      <c r="Q70" s="99">
        <v>13.471150658631895</v>
      </c>
      <c r="R70" s="99">
        <v>12.87856906028448</v>
      </c>
      <c r="S70" s="99">
        <v>11.971417452748206</v>
      </c>
      <c r="T70" s="99">
        <v>12.785024634529465</v>
      </c>
      <c r="U70" s="99">
        <v>12.199220461430141</v>
      </c>
      <c r="V70" s="99">
        <v>12.743168548748354</v>
      </c>
      <c r="W70" s="99">
        <v>13.285532036677031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7.6994688405395886</v>
      </c>
      <c r="M71" s="102">
        <v>0</v>
      </c>
      <c r="N71" s="102">
        <v>0</v>
      </c>
      <c r="O71" s="102">
        <v>0</v>
      </c>
      <c r="P71" s="102">
        <v>4.4196164493382133</v>
      </c>
      <c r="Q71" s="102">
        <v>5.2467258749697168</v>
      </c>
      <c r="R71" s="102">
        <v>5.2349719905228831</v>
      </c>
      <c r="S71" s="102">
        <v>5.0587868299254763</v>
      </c>
      <c r="T71" s="102">
        <v>5.0042419838823262</v>
      </c>
      <c r="U71" s="102">
        <v>4.6609580459292506</v>
      </c>
      <c r="V71" s="102">
        <v>4.8817694941643337</v>
      </c>
      <c r="W71" s="102">
        <v>5.1074523312918751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8.4361005293219815</v>
      </c>
      <c r="M72" s="105">
        <v>0</v>
      </c>
      <c r="N72" s="105">
        <v>0</v>
      </c>
      <c r="O72" s="105">
        <v>0</v>
      </c>
      <c r="P72" s="105">
        <v>5.8733514742493487</v>
      </c>
      <c r="Q72" s="105">
        <v>8.2244247836621778</v>
      </c>
      <c r="R72" s="105">
        <v>7.6435970697615971</v>
      </c>
      <c r="S72" s="105">
        <v>6.9126306228227294</v>
      </c>
      <c r="T72" s="105">
        <v>7.7807826506471365</v>
      </c>
      <c r="U72" s="105">
        <v>7.5382624155008902</v>
      </c>
      <c r="V72" s="105">
        <v>7.8613990545840204</v>
      </c>
      <c r="W72" s="105">
        <v>8.1780797053851551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17.099080772017604</v>
      </c>
      <c r="D73" s="102">
        <v>19.123588897737278</v>
      </c>
      <c r="E73" s="102">
        <v>18.616196230416847</v>
      </c>
      <c r="F73" s="102">
        <v>18.032689971547594</v>
      </c>
      <c r="G73" s="102">
        <v>18.970409430386116</v>
      </c>
      <c r="H73" s="102">
        <v>19.317641569246614</v>
      </c>
      <c r="I73" s="102">
        <v>18.540713309082353</v>
      </c>
      <c r="J73" s="102">
        <v>20.902222393231167</v>
      </c>
      <c r="K73" s="102">
        <v>21.503336245907946</v>
      </c>
      <c r="L73" s="102">
        <v>22.357902057170236</v>
      </c>
      <c r="M73" s="102">
        <v>22.834554813605504</v>
      </c>
      <c r="N73" s="102">
        <v>19.048803084740868</v>
      </c>
      <c r="O73" s="102">
        <v>17.903919698544694</v>
      </c>
      <c r="P73" s="102">
        <v>17.427455877913104</v>
      </c>
      <c r="Q73" s="102">
        <v>16.73795660373337</v>
      </c>
      <c r="R73" s="102">
        <v>16.358559099102997</v>
      </c>
      <c r="S73" s="102">
        <v>16.749151933710134</v>
      </c>
      <c r="T73" s="102">
        <v>16.604934475063285</v>
      </c>
      <c r="U73" s="102">
        <v>15.81903815234296</v>
      </c>
      <c r="V73" s="102">
        <v>16.423231268500047</v>
      </c>
      <c r="W73" s="102">
        <v>16.72858260695185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16.422446808554444</v>
      </c>
      <c r="M74" s="105">
        <v>16.742630250242346</v>
      </c>
      <c r="N74" s="105">
        <v>13.88787101054556</v>
      </c>
      <c r="O74" s="105">
        <v>13.287068351885752</v>
      </c>
      <c r="P74" s="105">
        <v>13.173207950976789</v>
      </c>
      <c r="Q74" s="105">
        <v>12.646376702171787</v>
      </c>
      <c r="R74" s="105">
        <v>12.610568524963956</v>
      </c>
      <c r="S74" s="105">
        <v>13.163385483675537</v>
      </c>
      <c r="T74" s="105">
        <v>13.076724514453385</v>
      </c>
      <c r="U74" s="105">
        <v>12.53724623218578</v>
      </c>
      <c r="V74" s="105">
        <v>13.120043380565773</v>
      </c>
      <c r="W74" s="105">
        <v>13.454503359859098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7.7545576994565275</v>
      </c>
      <c r="M75" s="99">
        <v>7.6751412644944406</v>
      </c>
      <c r="N75" s="99">
        <v>5.9765541189587195</v>
      </c>
      <c r="O75" s="99">
        <v>5.844859862563256</v>
      </c>
      <c r="P75" s="99">
        <v>5.8425338949174703</v>
      </c>
      <c r="Q75" s="99">
        <v>5.1539514797135837</v>
      </c>
      <c r="R75" s="99">
        <v>5.3918570828249859</v>
      </c>
      <c r="S75" s="99">
        <v>5.864738858401914</v>
      </c>
      <c r="T75" s="99">
        <v>5.4256073914825684</v>
      </c>
      <c r="U75" s="99">
        <v>5.0887041765363819</v>
      </c>
      <c r="V75" s="99">
        <v>5.3344706244065119</v>
      </c>
      <c r="W75" s="99">
        <v>5.4778606447281053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8.6678891090979135</v>
      </c>
      <c r="M76" s="99">
        <v>9.0674889857479055</v>
      </c>
      <c r="N76" s="99">
        <v>7.911316891586841</v>
      </c>
      <c r="O76" s="99">
        <v>7.4422084893224962</v>
      </c>
      <c r="P76" s="99">
        <v>7.3306740560593191</v>
      </c>
      <c r="Q76" s="99">
        <v>7.4924252224582037</v>
      </c>
      <c r="R76" s="99">
        <v>7.2187114421389698</v>
      </c>
      <c r="S76" s="99">
        <v>7.2986466252736264</v>
      </c>
      <c r="T76" s="99">
        <v>7.6511171229708177</v>
      </c>
      <c r="U76" s="99">
        <v>7.4485420556493978</v>
      </c>
      <c r="V76" s="99">
        <v>7.7855727561592616</v>
      </c>
      <c r="W76" s="99">
        <v>7.9766427151309953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10.85535393106615</v>
      </c>
      <c r="D77" s="123">
        <v>8.5507502486536495</v>
      </c>
      <c r="E77" s="123">
        <v>8.9129467710136172</v>
      </c>
      <c r="F77" s="123">
        <v>9.3884178694730451</v>
      </c>
      <c r="G77" s="123">
        <v>10.841150940882736</v>
      </c>
      <c r="H77" s="123">
        <v>11.449698096783557</v>
      </c>
      <c r="I77" s="123">
        <v>11.808391994566158</v>
      </c>
      <c r="J77" s="123">
        <v>11.727750403319847</v>
      </c>
      <c r="K77" s="123">
        <v>12.383482653297406</v>
      </c>
      <c r="L77" s="123">
        <v>11.270046110262562</v>
      </c>
      <c r="M77" s="123">
        <v>11.699647415253819</v>
      </c>
      <c r="N77" s="123">
        <v>10.019262359744777</v>
      </c>
      <c r="O77" s="123">
        <v>9.1583068866339605</v>
      </c>
      <c r="P77" s="123">
        <v>9.1608188250737115</v>
      </c>
      <c r="Q77" s="123">
        <v>9.8186791680215464</v>
      </c>
      <c r="R77" s="123">
        <v>9.9780608398253428</v>
      </c>
      <c r="S77" s="123">
        <v>9.8212444577535827</v>
      </c>
      <c r="T77" s="123">
        <v>9.880263552178306</v>
      </c>
      <c r="U77" s="123">
        <v>9.2237871243480622</v>
      </c>
      <c r="V77" s="123">
        <v>9.4344826234723467</v>
      </c>
      <c r="W77" s="123">
        <v>9.4758284625545901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12.605112442463231</v>
      </c>
      <c r="D78" s="99">
        <v>8.0424320983295612</v>
      </c>
      <c r="E78" s="99">
        <v>8.580928531455994</v>
      </c>
      <c r="F78" s="99">
        <v>9.0594145170563305</v>
      </c>
      <c r="G78" s="99">
        <v>11.86749575758911</v>
      </c>
      <c r="H78" s="99">
        <v>13.030331039040146</v>
      </c>
      <c r="I78" s="99">
        <v>13.719297847265919</v>
      </c>
      <c r="J78" s="99">
        <v>13.36378310224333</v>
      </c>
      <c r="K78" s="99">
        <v>15.282155883482499</v>
      </c>
      <c r="L78" s="99">
        <v>13.186785777027664</v>
      </c>
      <c r="M78" s="99">
        <v>14.31941676614815</v>
      </c>
      <c r="N78" s="99">
        <v>12.80702210790141</v>
      </c>
      <c r="O78" s="99">
        <v>11.194583250553615</v>
      </c>
      <c r="P78" s="99">
        <v>11.362305382694908</v>
      </c>
      <c r="Q78" s="99">
        <v>12.185935770799844</v>
      </c>
      <c r="R78" s="99">
        <v>12.551811347788718</v>
      </c>
      <c r="S78" s="99">
        <v>11.932598488443988</v>
      </c>
      <c r="T78" s="99">
        <v>12.686024440050655</v>
      </c>
      <c r="U78" s="99">
        <v>12.055801096119799</v>
      </c>
      <c r="V78" s="99">
        <v>12.601268454961243</v>
      </c>
      <c r="W78" s="99">
        <v>13.020778179976531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9.2820416561124688</v>
      </c>
      <c r="D79" s="110">
        <v>9.0674243137775896</v>
      </c>
      <c r="E79" s="110">
        <v>9.2525008050605297</v>
      </c>
      <c r="F79" s="110">
        <v>9.7267795394696144</v>
      </c>
      <c r="G79" s="110">
        <v>9.7924639240847959</v>
      </c>
      <c r="H79" s="110">
        <v>9.8807996232890822</v>
      </c>
      <c r="I79" s="110">
        <v>9.9979279738085669</v>
      </c>
      <c r="J79" s="110">
        <v>10.400583070426316</v>
      </c>
      <c r="K79" s="110">
        <v>10.430538163869668</v>
      </c>
      <c r="L79" s="110">
        <v>10.415752638876308</v>
      </c>
      <c r="M79" s="110">
        <v>10.800956311063533</v>
      </c>
      <c r="N79" s="110">
        <v>9.1993330220516487</v>
      </c>
      <c r="O79" s="110">
        <v>8.7525271764325812</v>
      </c>
      <c r="P79" s="110">
        <v>8.5929806522772747</v>
      </c>
      <c r="Q79" s="110">
        <v>9.21784207480788</v>
      </c>
      <c r="R79" s="110">
        <v>9.0018999328814893</v>
      </c>
      <c r="S79" s="110">
        <v>9.1025423908776357</v>
      </c>
      <c r="T79" s="110">
        <v>8.7992634870342403</v>
      </c>
      <c r="U79" s="110">
        <v>8.4041493089956703</v>
      </c>
      <c r="V79" s="110">
        <v>8.7339033624916969</v>
      </c>
      <c r="W79" s="110">
        <v>8.9672984495567167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101.69715378456856</v>
      </c>
      <c r="D81" s="118">
        <f t="shared" si="28"/>
        <v>111.40415731772872</v>
      </c>
      <c r="E81" s="118">
        <f t="shared" si="28"/>
        <v>108.48879714985262</v>
      </c>
      <c r="F81" s="118">
        <f t="shared" si="28"/>
        <v>106.88286138592636</v>
      </c>
      <c r="G81" s="118">
        <f t="shared" si="28"/>
        <v>103.94100993761731</v>
      </c>
      <c r="H81" s="118">
        <f t="shared" si="28"/>
        <v>105.49668152807709</v>
      </c>
      <c r="I81" s="118">
        <f t="shared" si="28"/>
        <v>95.87422754514327</v>
      </c>
      <c r="J81" s="118">
        <f t="shared" si="28"/>
        <v>99.550989060133944</v>
      </c>
      <c r="K81" s="118">
        <f t="shared" si="28"/>
        <v>99.861976980283785</v>
      </c>
      <c r="L81" s="118">
        <f t="shared" si="28"/>
        <v>101.66114582972008</v>
      </c>
      <c r="M81" s="118">
        <f t="shared" si="28"/>
        <v>106.67424825052478</v>
      </c>
      <c r="N81" s="118">
        <f t="shared" si="28"/>
        <v>95.887516841451628</v>
      </c>
      <c r="O81" s="118">
        <f t="shared" si="28"/>
        <v>88.567732387852871</v>
      </c>
      <c r="P81" s="118">
        <f t="shared" si="28"/>
        <v>82.310661024335189</v>
      </c>
      <c r="Q81" s="118">
        <f t="shared" si="28"/>
        <v>76.135859081459188</v>
      </c>
      <c r="R81" s="118">
        <f t="shared" ref="R81:V81" si="29">R82+R85+R87+R100</f>
        <v>76.073616072128317</v>
      </c>
      <c r="S81" s="118">
        <f t="shared" si="29"/>
        <v>73.737757551899989</v>
      </c>
      <c r="T81" s="118">
        <f t="shared" si="29"/>
        <v>68.181262237300601</v>
      </c>
      <c r="U81" s="118">
        <f t="shared" si="29"/>
        <v>62.98137171761698</v>
      </c>
      <c r="V81" s="118">
        <f t="shared" si="29"/>
        <v>67.855994772169666</v>
      </c>
      <c r="W81" s="118">
        <f t="shared" ref="W81" si="30">W82+W85+W87+W100</f>
        <v>59.505565450082521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74.391121598725164</v>
      </c>
      <c r="D82" s="123">
        <f t="shared" si="31"/>
        <v>82.124592605438011</v>
      </c>
      <c r="E82" s="123">
        <f t="shared" si="31"/>
        <v>79.368199396951297</v>
      </c>
      <c r="F82" s="123">
        <f t="shared" si="31"/>
        <v>78.088995889016005</v>
      </c>
      <c r="G82" s="123">
        <f t="shared" si="31"/>
        <v>74.399537026664348</v>
      </c>
      <c r="H82" s="123">
        <f t="shared" si="31"/>
        <v>75.520677588279483</v>
      </c>
      <c r="I82" s="123">
        <f t="shared" si="31"/>
        <v>66.577832471478487</v>
      </c>
      <c r="J82" s="123">
        <f t="shared" si="31"/>
        <v>67.288664789312122</v>
      </c>
      <c r="K82" s="123">
        <f t="shared" si="31"/>
        <v>66.560605186307612</v>
      </c>
      <c r="L82" s="123">
        <f t="shared" si="31"/>
        <v>70.05730209758174</v>
      </c>
      <c r="M82" s="123">
        <f t="shared" si="31"/>
        <v>72.310029806093041</v>
      </c>
      <c r="N82" s="123">
        <f t="shared" si="31"/>
        <v>66.161226955756248</v>
      </c>
      <c r="O82" s="123">
        <f t="shared" si="31"/>
        <v>61.331263582510623</v>
      </c>
      <c r="P82" s="123">
        <f t="shared" si="31"/>
        <v>55.735593083880488</v>
      </c>
      <c r="Q82" s="123">
        <f t="shared" si="31"/>
        <v>49.05609174124347</v>
      </c>
      <c r="R82" s="123">
        <f t="shared" ref="R82:V82" si="32">SUM(R83:R84)</f>
        <v>49.267228598880308</v>
      </c>
      <c r="S82" s="123">
        <f t="shared" si="32"/>
        <v>47.062391564414881</v>
      </c>
      <c r="T82" s="123">
        <f t="shared" si="32"/>
        <v>42.468547234659376</v>
      </c>
      <c r="U82" s="123">
        <f t="shared" si="32"/>
        <v>38.11794048406658</v>
      </c>
      <c r="V82" s="123">
        <f t="shared" si="32"/>
        <v>41.87729230291707</v>
      </c>
      <c r="W82" s="123">
        <f t="shared" ref="W82" si="33">SUM(W83:W84)</f>
        <v>33.106402455713429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74.056229914075544</v>
      </c>
      <c r="D83" s="99">
        <v>81.749913845459034</v>
      </c>
      <c r="E83" s="99">
        <v>79.004099261378784</v>
      </c>
      <c r="F83" s="99">
        <v>77.728677154425313</v>
      </c>
      <c r="G83" s="99">
        <v>74.056109460180934</v>
      </c>
      <c r="H83" s="99">
        <v>75.168950479670926</v>
      </c>
      <c r="I83" s="99">
        <v>66.268255742736542</v>
      </c>
      <c r="J83" s="99">
        <v>66.971580503745002</v>
      </c>
      <c r="K83" s="99">
        <v>66.2451700894824</v>
      </c>
      <c r="L83" s="99">
        <v>69.720256479451763</v>
      </c>
      <c r="M83" s="99">
        <v>71.958126531982614</v>
      </c>
      <c r="N83" s="99">
        <v>65.844311159715531</v>
      </c>
      <c r="O83" s="99">
        <v>61.033687542798162</v>
      </c>
      <c r="P83" s="99">
        <v>55.46633798641377</v>
      </c>
      <c r="Q83" s="99">
        <v>48.817144405589623</v>
      </c>
      <c r="R83" s="99">
        <v>49.025105403896887</v>
      </c>
      <c r="S83" s="99">
        <v>46.826692080806723</v>
      </c>
      <c r="T83" s="99">
        <v>42.253339480360516</v>
      </c>
      <c r="U83" s="99">
        <v>37.922590162367442</v>
      </c>
      <c r="V83" s="99">
        <v>41.658978384195734</v>
      </c>
      <c r="W83" s="99">
        <v>32.931475221586261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0.33489168464962416</v>
      </c>
      <c r="D84" s="99">
        <v>0.37467875997898392</v>
      </c>
      <c r="E84" s="99">
        <v>0.36410013557251258</v>
      </c>
      <c r="F84" s="99">
        <v>0.36031873459068559</v>
      </c>
      <c r="G84" s="99">
        <v>0.3434275664834105</v>
      </c>
      <c r="H84" s="99">
        <v>0.35172710860855239</v>
      </c>
      <c r="I84" s="99">
        <v>0.30957672874195152</v>
      </c>
      <c r="J84" s="99">
        <v>0.31708428556712087</v>
      </c>
      <c r="K84" s="99">
        <v>0.3154350968252127</v>
      </c>
      <c r="L84" s="99">
        <v>0.3370456181299753</v>
      </c>
      <c r="M84" s="99">
        <v>0.3519032741104326</v>
      </c>
      <c r="N84" s="99">
        <v>0.31691579604071352</v>
      </c>
      <c r="O84" s="99">
        <v>0.29757603971245949</v>
      </c>
      <c r="P84" s="99">
        <v>0.26925509746671922</v>
      </c>
      <c r="Q84" s="99">
        <v>0.23894733565385012</v>
      </c>
      <c r="R84" s="99">
        <v>0.24212319498341903</v>
      </c>
      <c r="S84" s="99">
        <v>0.23569948360816106</v>
      </c>
      <c r="T84" s="99">
        <v>0.21520775429885994</v>
      </c>
      <c r="U84" s="99">
        <v>0.19535032169913713</v>
      </c>
      <c r="V84" s="99">
        <v>0.21831391872133893</v>
      </c>
      <c r="W84" s="99">
        <v>0.17492723412716629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0.47481238985022362</v>
      </c>
      <c r="D85" s="123">
        <f t="shared" si="34"/>
        <v>0.40041232399553567</v>
      </c>
      <c r="E85" s="123">
        <f t="shared" si="34"/>
        <v>0.44301431598222696</v>
      </c>
      <c r="F85" s="123">
        <f t="shared" si="34"/>
        <v>0.2777616021377049</v>
      </c>
      <c r="G85" s="123">
        <f t="shared" si="34"/>
        <v>0.2807871181695149</v>
      </c>
      <c r="H85" s="123">
        <f t="shared" si="34"/>
        <v>0.29567961693530637</v>
      </c>
      <c r="I85" s="123">
        <f t="shared" si="34"/>
        <v>0.39532168086589842</v>
      </c>
      <c r="J85" s="123">
        <f t="shared" si="34"/>
        <v>0.51228736292376198</v>
      </c>
      <c r="K85" s="123">
        <f t="shared" si="34"/>
        <v>0.67131466895320813</v>
      </c>
      <c r="L85" s="123">
        <f t="shared" si="34"/>
        <v>0.68483945109057209</v>
      </c>
      <c r="M85" s="123">
        <f t="shared" si="34"/>
        <v>0.44221487545026478</v>
      </c>
      <c r="N85" s="123">
        <f t="shared" si="34"/>
        <v>1.159762598661805</v>
      </c>
      <c r="O85" s="123">
        <f t="shared" si="34"/>
        <v>0.35252549144250328</v>
      </c>
      <c r="P85" s="123">
        <f t="shared" si="34"/>
        <v>0.51109827574997035</v>
      </c>
      <c r="Q85" s="123">
        <f t="shared" si="34"/>
        <v>0.26309615139339027</v>
      </c>
      <c r="R85" s="123">
        <f t="shared" si="34"/>
        <v>0.93851463377647981</v>
      </c>
      <c r="S85" s="123">
        <f t="shared" si="34"/>
        <v>0.78000137310835782</v>
      </c>
      <c r="T85" s="123">
        <f t="shared" si="34"/>
        <v>0.45656159897690651</v>
      </c>
      <c r="U85" s="123">
        <f t="shared" si="34"/>
        <v>0.52499468482737732</v>
      </c>
      <c r="V85" s="123">
        <f t="shared" si="34"/>
        <v>0.4062954174142695</v>
      </c>
      <c r="W85" s="123">
        <f t="shared" si="34"/>
        <v>0.32318757110210222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0.47481238985022362</v>
      </c>
      <c r="D86" s="99">
        <f>RES_hhdet_in_fech!D86/RES_summary!D$21</f>
        <v>0.40041232399553567</v>
      </c>
      <c r="E86" s="99">
        <f>RES_hhdet_in_fech!E86/RES_summary!E$21</f>
        <v>0.44301431598222696</v>
      </c>
      <c r="F86" s="99">
        <f>RES_hhdet_in_fech!F86/RES_summary!F$21</f>
        <v>0.2777616021377049</v>
      </c>
      <c r="G86" s="99">
        <f>RES_hhdet_in_fech!G86/RES_summary!G$21</f>
        <v>0.2807871181695149</v>
      </c>
      <c r="H86" s="99">
        <f>RES_hhdet_in_fech!H86/RES_summary!H$21</f>
        <v>0.29567961693530637</v>
      </c>
      <c r="I86" s="99">
        <f>RES_hhdet_in_fech!I86/RES_summary!I$21</f>
        <v>0.39532168086589842</v>
      </c>
      <c r="J86" s="99">
        <f>RES_hhdet_in_fech!J86/RES_summary!J$21</f>
        <v>0.51228736292376198</v>
      </c>
      <c r="K86" s="99">
        <f>RES_hhdet_in_fech!K86/RES_summary!K$21</f>
        <v>0.67131466895320813</v>
      </c>
      <c r="L86" s="99">
        <f>RES_hhdet_in_fech!L86/RES_summary!L$21</f>
        <v>0.68483945109057209</v>
      </c>
      <c r="M86" s="99">
        <f>RES_hhdet_in_fech!M86/RES_summary!M$21</f>
        <v>0.44221487545026478</v>
      </c>
      <c r="N86" s="99">
        <f>RES_hhdet_in_fech!N86/RES_summary!N$21</f>
        <v>1.159762598661805</v>
      </c>
      <c r="O86" s="99">
        <f>RES_hhdet_in_fech!O86/RES_summary!O$21</f>
        <v>0.35252549144250328</v>
      </c>
      <c r="P86" s="99">
        <f>RES_hhdet_in_fech!P86/RES_summary!P$21</f>
        <v>0.51109827574997035</v>
      </c>
      <c r="Q86" s="99">
        <f>RES_hhdet_in_fech!Q86/RES_summary!Q$21</f>
        <v>0.26309615139339027</v>
      </c>
      <c r="R86" s="99">
        <f>RES_hhdet_in_fech!R86/RES_summary!R$21</f>
        <v>0.93851463377647981</v>
      </c>
      <c r="S86" s="99">
        <f>RES_hhdet_in_fech!S86/RES_summary!S$21</f>
        <v>0.78000137310835782</v>
      </c>
      <c r="T86" s="99">
        <f>RES_hhdet_in_fech!T86/RES_summary!T$21</f>
        <v>0.45656159897690651</v>
      </c>
      <c r="U86" s="99">
        <f>RES_hhdet_in_fech!U86/RES_summary!U$21</f>
        <v>0.52499468482737732</v>
      </c>
      <c r="V86" s="99">
        <f>RES_hhdet_in_fech!V86/RES_summary!V$21</f>
        <v>0.4062954174142695</v>
      </c>
      <c r="W86" s="99">
        <f>RES_hhdet_in_fech!W86/RES_summary!W$21</f>
        <v>0.32318757110210222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17.160034410779723</v>
      </c>
      <c r="D87" s="123">
        <v>19.128995538634364</v>
      </c>
      <c r="E87" s="123">
        <v>18.609542578753459</v>
      </c>
      <c r="F87" s="123">
        <v>18.084263269455995</v>
      </c>
      <c r="G87" s="123">
        <v>18.991752673956409</v>
      </c>
      <c r="H87" s="123">
        <v>19.314801571091976</v>
      </c>
      <c r="I87" s="123">
        <v>18.544637385999089</v>
      </c>
      <c r="J87" s="123">
        <v>20.820090743786444</v>
      </c>
      <c r="K87" s="123">
        <v>21.470505826435545</v>
      </c>
      <c r="L87" s="123">
        <v>20.069733277580625</v>
      </c>
      <c r="M87" s="123">
        <v>22.326544499875819</v>
      </c>
      <c r="N87" s="123">
        <v>18.863356052624432</v>
      </c>
      <c r="O87" s="123">
        <v>17.565843392907126</v>
      </c>
      <c r="P87" s="123">
        <v>17.093708982675231</v>
      </c>
      <c r="Q87" s="123">
        <v>16.52448098979632</v>
      </c>
      <c r="R87" s="123">
        <v>15.96757727346759</v>
      </c>
      <c r="S87" s="123">
        <v>16.248840197587342</v>
      </c>
      <c r="T87" s="123">
        <v>16.029232398862181</v>
      </c>
      <c r="U87" s="123">
        <v>15.47555399225533</v>
      </c>
      <c r="V87" s="123">
        <v>16.226004582768535</v>
      </c>
      <c r="W87" s="123">
        <v>16.407801039508861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20.412516313070654</v>
      </c>
      <c r="D88" s="99">
        <v>19.329885105191142</v>
      </c>
      <c r="E88" s="99">
        <v>17.802100716605846</v>
      </c>
      <c r="F88" s="99">
        <v>19.408605914141585</v>
      </c>
      <c r="G88" s="99">
        <v>19.303878722965884</v>
      </c>
      <c r="H88" s="99">
        <v>18.543683186671188</v>
      </c>
      <c r="I88" s="99">
        <v>18.186289181704065</v>
      </c>
      <c r="J88" s="99">
        <v>19.697587076466128</v>
      </c>
      <c r="K88" s="99">
        <v>20.723773241168683</v>
      </c>
      <c r="L88" s="99">
        <v>20.691402520609653</v>
      </c>
      <c r="M88" s="99">
        <v>20.776068195026948</v>
      </c>
      <c r="N88" s="99">
        <v>18.998294794741259</v>
      </c>
      <c r="O88" s="99">
        <v>18.567283498303265</v>
      </c>
      <c r="P88" s="99">
        <v>18.205377665496325</v>
      </c>
      <c r="Q88" s="99">
        <v>14.194413650888523</v>
      </c>
      <c r="R88" s="99">
        <v>15.246900422643927</v>
      </c>
      <c r="S88" s="99">
        <v>15.674573090977846</v>
      </c>
      <c r="T88" s="99">
        <v>15.141275193090877</v>
      </c>
      <c r="U88" s="99">
        <v>14.195276763680534</v>
      </c>
      <c r="V88" s="99">
        <v>16.895531435004589</v>
      </c>
      <c r="W88" s="99">
        <v>14.538864750355613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15.851862669432945</v>
      </c>
      <c r="M89" s="99">
        <v>15.99572528142968</v>
      </c>
      <c r="N89" s="99">
        <v>14.61061685884561</v>
      </c>
      <c r="O89" s="99">
        <v>14.455863087760655</v>
      </c>
      <c r="P89" s="99">
        <v>14.315003366424142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14.058621387657331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7.1754138007108832</v>
      </c>
      <c r="M90" s="102">
        <v>6.9848051724830542</v>
      </c>
      <c r="N90" s="102">
        <v>5.9775610148245644</v>
      </c>
      <c r="O90" s="102">
        <v>6.0761373874995854</v>
      </c>
      <c r="P90" s="102">
        <v>6.1184746342870504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5.4814507097216385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8.6764488687220638</v>
      </c>
      <c r="M91" s="105">
        <v>9.0109201089466229</v>
      </c>
      <c r="N91" s="105">
        <v>8.6330558440210456</v>
      </c>
      <c r="O91" s="105">
        <v>8.3797257002610674</v>
      </c>
      <c r="P91" s="105">
        <v>8.196528732137093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8.5771706779356922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20.896159025939198</v>
      </c>
      <c r="D92" s="102">
        <v>19.699259547365145</v>
      </c>
      <c r="E92" s="102">
        <v>20.41313325258049</v>
      </c>
      <c r="F92" s="102">
        <v>20.639080523033044</v>
      </c>
      <c r="G92" s="102">
        <v>21.07825167685516</v>
      </c>
      <c r="H92" s="102">
        <v>21.552242703224422</v>
      </c>
      <c r="I92" s="102">
        <v>21.539652954702767</v>
      </c>
      <c r="J92" s="102">
        <v>22.744287352984635</v>
      </c>
      <c r="K92" s="102">
        <v>23.64386070131302</v>
      </c>
      <c r="L92" s="102">
        <v>24.300801715757547</v>
      </c>
      <c r="M92" s="102">
        <v>24.51040899861334</v>
      </c>
      <c r="N92" s="102">
        <v>20.959941141137762</v>
      </c>
      <c r="O92" s="102">
        <v>19.102463918031432</v>
      </c>
      <c r="P92" s="102">
        <v>18.391820954000622</v>
      </c>
      <c r="Q92" s="102">
        <v>17.791534491950117</v>
      </c>
      <c r="R92" s="102">
        <v>15.758427326889178</v>
      </c>
      <c r="S92" s="102">
        <v>15.810065851064969</v>
      </c>
      <c r="T92" s="102">
        <v>16.023381027228499</v>
      </c>
      <c r="U92" s="102">
        <v>15.104882641347951</v>
      </c>
      <c r="V92" s="102">
        <v>16.28631739047772</v>
      </c>
      <c r="W92" s="102">
        <v>16.517225257205904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16.931111513040321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25.601787630387317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8.3281253800644013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0.16286317390477714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8.6029861329759196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25.438924456482539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17.099080772017601</v>
      </c>
      <c r="D96" s="102">
        <v>19.123588897737282</v>
      </c>
      <c r="E96" s="102">
        <v>18.616196230416843</v>
      </c>
      <c r="F96" s="102">
        <v>18.032689971547594</v>
      </c>
      <c r="G96" s="102">
        <v>18.970409430386123</v>
      </c>
      <c r="H96" s="102">
        <v>19.317641569246611</v>
      </c>
      <c r="I96" s="102">
        <v>18.540713309082353</v>
      </c>
      <c r="J96" s="102">
        <v>20.90222239323117</v>
      </c>
      <c r="K96" s="102">
        <v>21.503336245907946</v>
      </c>
      <c r="L96" s="102">
        <v>22.357902057170243</v>
      </c>
      <c r="M96" s="102">
        <v>22.834554813605507</v>
      </c>
      <c r="N96" s="102">
        <v>19.048803084740864</v>
      </c>
      <c r="O96" s="102">
        <v>17.903919698544691</v>
      </c>
      <c r="P96" s="102">
        <v>17.427455877913108</v>
      </c>
      <c r="Q96" s="102">
        <v>16.737956603733366</v>
      </c>
      <c r="R96" s="102">
        <v>16.358559099102997</v>
      </c>
      <c r="S96" s="102">
        <v>16.749151933710134</v>
      </c>
      <c r="T96" s="102">
        <v>16.604934475063292</v>
      </c>
      <c r="U96" s="102">
        <v>15.819038152342962</v>
      </c>
      <c r="V96" s="102">
        <v>16.423231268500047</v>
      </c>
      <c r="W96" s="102">
        <v>16.728582606951846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16.42244680855444</v>
      </c>
      <c r="M97" s="105">
        <v>16.74263025024235</v>
      </c>
      <c r="N97" s="105">
        <v>13.88787101054556</v>
      </c>
      <c r="O97" s="105">
        <v>13.28706835188575</v>
      </c>
      <c r="P97" s="105">
        <v>13.173207950976789</v>
      </c>
      <c r="Q97" s="105">
        <v>12.646376702171789</v>
      </c>
      <c r="R97" s="105">
        <v>12.610568524963959</v>
      </c>
      <c r="S97" s="105">
        <v>13.163385483675539</v>
      </c>
      <c r="T97" s="105">
        <v>13.076724514453385</v>
      </c>
      <c r="U97" s="105">
        <v>12.537246232185778</v>
      </c>
      <c r="V97" s="105">
        <v>13.120043380565772</v>
      </c>
      <c r="W97" s="105">
        <v>13.454503359859102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7.7545576994565293</v>
      </c>
      <c r="M98" s="99">
        <v>7.6751412644944415</v>
      </c>
      <c r="N98" s="99">
        <v>5.9765541189587186</v>
      </c>
      <c r="O98" s="99">
        <v>5.844859862563256</v>
      </c>
      <c r="P98" s="99">
        <v>5.8425338949174712</v>
      </c>
      <c r="Q98" s="99">
        <v>5.1539514797135837</v>
      </c>
      <c r="R98" s="99">
        <v>5.3918570828249877</v>
      </c>
      <c r="S98" s="99">
        <v>5.864738858401914</v>
      </c>
      <c r="T98" s="99">
        <v>5.4256073914825693</v>
      </c>
      <c r="U98" s="99">
        <v>5.0887041765363827</v>
      </c>
      <c r="V98" s="99">
        <v>5.334470624406511</v>
      </c>
      <c r="W98" s="99">
        <v>5.4778606447281062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8.6678891090979135</v>
      </c>
      <c r="M99" s="99">
        <v>9.0674889857479091</v>
      </c>
      <c r="N99" s="99">
        <v>7.9113168915868375</v>
      </c>
      <c r="O99" s="99">
        <v>7.4422084893224936</v>
      </c>
      <c r="P99" s="99">
        <v>7.3306740560593191</v>
      </c>
      <c r="Q99" s="99">
        <v>7.4924252224582046</v>
      </c>
      <c r="R99" s="99">
        <v>7.2187114421389715</v>
      </c>
      <c r="S99" s="99">
        <v>7.2986466252736246</v>
      </c>
      <c r="T99" s="99">
        <v>7.6511171229708159</v>
      </c>
      <c r="U99" s="99">
        <v>7.448542055649396</v>
      </c>
      <c r="V99" s="99">
        <v>7.7855727561592598</v>
      </c>
      <c r="W99" s="99">
        <v>7.9766427151309953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9.671185385213434</v>
      </c>
      <c r="D100" s="123">
        <v>9.7501568496607973</v>
      </c>
      <c r="E100" s="123">
        <v>10.068040858165627</v>
      </c>
      <c r="F100" s="123">
        <v>10.431840625316655</v>
      </c>
      <c r="G100" s="123">
        <v>10.268933118827043</v>
      </c>
      <c r="H100" s="123">
        <v>10.365522751770321</v>
      </c>
      <c r="I100" s="123">
        <v>10.356436006799782</v>
      </c>
      <c r="J100" s="123">
        <v>10.929946164111632</v>
      </c>
      <c r="K100" s="123">
        <v>11.159551298587411</v>
      </c>
      <c r="L100" s="123">
        <v>10.849271003467145</v>
      </c>
      <c r="M100" s="123">
        <v>11.595459069105662</v>
      </c>
      <c r="N100" s="123">
        <v>9.7031712344091545</v>
      </c>
      <c r="O100" s="123">
        <v>9.3180999209926192</v>
      </c>
      <c r="P100" s="123">
        <v>8.9702606820294974</v>
      </c>
      <c r="Q100" s="123">
        <v>10.292190199026011</v>
      </c>
      <c r="R100" s="123">
        <v>9.9002955660039333</v>
      </c>
      <c r="S100" s="123">
        <v>9.6465244167894184</v>
      </c>
      <c r="T100" s="123">
        <v>9.2269210048021399</v>
      </c>
      <c r="U100" s="123">
        <v>8.8628825564676923</v>
      </c>
      <c r="V100" s="123">
        <v>9.3464024690697922</v>
      </c>
      <c r="W100" s="123">
        <v>9.6681743837581262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11.690522061855235</v>
      </c>
      <c r="D101" s="99">
        <v>12.272108779472877</v>
      </c>
      <c r="E101" s="99">
        <v>11.613236479434578</v>
      </c>
      <c r="F101" s="99">
        <v>13.374146967308807</v>
      </c>
      <c r="G101" s="99">
        <v>12.696335837475765</v>
      </c>
      <c r="H101" s="99">
        <v>12.733164937773498</v>
      </c>
      <c r="I101" s="99">
        <v>13.155406613903221</v>
      </c>
      <c r="J101" s="99">
        <v>13.495586735820304</v>
      </c>
      <c r="K101" s="99">
        <v>13.773135711505516</v>
      </c>
      <c r="L101" s="99">
        <v>13.530302655012848</v>
      </c>
      <c r="M101" s="99">
        <v>13.717184942246575</v>
      </c>
      <c r="N101" s="99">
        <v>12.359576590261875</v>
      </c>
      <c r="O101" s="99">
        <v>11.358411956599042</v>
      </c>
      <c r="P101" s="99">
        <v>10.060180342541862</v>
      </c>
      <c r="Q101" s="99">
        <v>13.786734283950066</v>
      </c>
      <c r="R101" s="99">
        <v>13.161995208714963</v>
      </c>
      <c r="S101" s="99">
        <v>12.731547149936235</v>
      </c>
      <c r="T101" s="99">
        <v>12.341550493923092</v>
      </c>
      <c r="U101" s="99">
        <v>11.709692800093528</v>
      </c>
      <c r="V101" s="99">
        <v>14.267205858116231</v>
      </c>
      <c r="W101" s="99">
        <v>12.357058679414516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11.826420149751064</v>
      </c>
      <c r="D102" s="99">
        <v>11.311326022656063</v>
      </c>
      <c r="E102" s="99">
        <v>13.10042576125293</v>
      </c>
      <c r="F102" s="99">
        <v>13.492358645272468</v>
      </c>
      <c r="G102" s="99">
        <v>13.258099395035659</v>
      </c>
      <c r="H102" s="99">
        <v>13.949092910767781</v>
      </c>
      <c r="I102" s="99">
        <v>12.920831623679305</v>
      </c>
      <c r="J102" s="99">
        <v>12.15911761698124</v>
      </c>
      <c r="K102" s="99">
        <v>13.560003627676895</v>
      </c>
      <c r="L102" s="99">
        <v>11.881086882775664</v>
      </c>
      <c r="M102" s="99">
        <v>14.657491248173173</v>
      </c>
      <c r="N102" s="99">
        <v>12.13899835639525</v>
      </c>
      <c r="O102" s="99">
        <v>11.431056098831368</v>
      </c>
      <c r="P102" s="99">
        <v>10.537311177606627</v>
      </c>
      <c r="Q102" s="99">
        <v>15.232209860596409</v>
      </c>
      <c r="R102" s="99">
        <v>12.43842909461692</v>
      </c>
      <c r="S102" s="99">
        <v>12.024433906723866</v>
      </c>
      <c r="T102" s="99">
        <v>12.172935959957162</v>
      </c>
      <c r="U102" s="99">
        <v>11.419456604195011</v>
      </c>
      <c r="V102" s="99">
        <v>12.462406030254972</v>
      </c>
      <c r="W102" s="99">
        <v>12.669263852367322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9.282041656112467</v>
      </c>
      <c r="D103" s="110">
        <v>9.0674243137775896</v>
      </c>
      <c r="E103" s="110">
        <v>9.2525008050605333</v>
      </c>
      <c r="F103" s="110">
        <v>9.7267795394696108</v>
      </c>
      <c r="G103" s="110">
        <v>9.7924639240847959</v>
      </c>
      <c r="H103" s="110">
        <v>9.8807996232890805</v>
      </c>
      <c r="I103" s="110">
        <v>9.9979279738085669</v>
      </c>
      <c r="J103" s="110">
        <v>10.400583070426311</v>
      </c>
      <c r="K103" s="110">
        <v>10.430538163869668</v>
      </c>
      <c r="L103" s="110">
        <v>10.415752638876304</v>
      </c>
      <c r="M103" s="110">
        <v>10.800956311063532</v>
      </c>
      <c r="N103" s="110">
        <v>9.1993330220516469</v>
      </c>
      <c r="O103" s="110">
        <v>8.7525271764325794</v>
      </c>
      <c r="P103" s="110">
        <v>8.5929806522772747</v>
      </c>
      <c r="Q103" s="110">
        <v>9.21784207480788</v>
      </c>
      <c r="R103" s="110">
        <v>9.001899932881491</v>
      </c>
      <c r="S103" s="110">
        <v>9.1025423908776357</v>
      </c>
      <c r="T103" s="110">
        <v>8.7992634870342421</v>
      </c>
      <c r="U103" s="110">
        <v>8.4041493089956685</v>
      </c>
      <c r="V103" s="110">
        <v>8.7339033624916969</v>
      </c>
      <c r="W103" s="110">
        <v>8.9672984495567167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81.508997397345553</v>
      </c>
      <c r="D124" s="118">
        <f t="shared" si="42"/>
        <v>0</v>
      </c>
      <c r="E124" s="118">
        <f t="shared" si="42"/>
        <v>88.826447294995148</v>
      </c>
      <c r="F124" s="118">
        <f t="shared" si="42"/>
        <v>81.932029245817475</v>
      </c>
      <c r="G124" s="118">
        <f t="shared" si="42"/>
        <v>84.558192864438965</v>
      </c>
      <c r="H124" s="118">
        <f t="shared" si="42"/>
        <v>84.070655512348594</v>
      </c>
      <c r="I124" s="118">
        <f t="shared" si="42"/>
        <v>79.260320315437212</v>
      </c>
      <c r="J124" s="118">
        <f t="shared" si="42"/>
        <v>78.6805065141657</v>
      </c>
      <c r="K124" s="118">
        <f t="shared" si="42"/>
        <v>83.425666275997443</v>
      </c>
      <c r="L124" s="118">
        <f t="shared" si="42"/>
        <v>85.196183588976453</v>
      </c>
      <c r="M124" s="118">
        <f t="shared" si="42"/>
        <v>88.943567567460448</v>
      </c>
      <c r="N124" s="118">
        <f t="shared" si="42"/>
        <v>83.054693227718047</v>
      </c>
      <c r="O124" s="118">
        <f t="shared" si="42"/>
        <v>74.723368607757337</v>
      </c>
      <c r="P124" s="118">
        <f t="shared" si="42"/>
        <v>69.811882227268214</v>
      </c>
      <c r="Q124" s="118">
        <f t="shared" si="42"/>
        <v>70.347743094839899</v>
      </c>
      <c r="R124" s="118">
        <f t="shared" ref="R124:V124" si="43">R125+R128+R130+R139</f>
        <v>66.430211399639632</v>
      </c>
      <c r="S124" s="118">
        <f t="shared" si="43"/>
        <v>66.508125082531052</v>
      </c>
      <c r="T124" s="118">
        <f t="shared" si="43"/>
        <v>62.244675081012446</v>
      </c>
      <c r="U124" s="118">
        <f t="shared" si="43"/>
        <v>57.33312211477061</v>
      </c>
      <c r="V124" s="118">
        <f t="shared" si="43"/>
        <v>59.424249389382894</v>
      </c>
      <c r="W124" s="118">
        <f t="shared" ref="W124" si="44">W125+W128+W130+W139</f>
        <v>56.68854898137603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55.925606014752624</v>
      </c>
      <c r="D125" s="123">
        <f t="shared" si="45"/>
        <v>0</v>
      </c>
      <c r="E125" s="123">
        <f t="shared" si="45"/>
        <v>64.780350793076195</v>
      </c>
      <c r="F125" s="123">
        <f t="shared" si="45"/>
        <v>57.341002173891098</v>
      </c>
      <c r="G125" s="123">
        <f t="shared" si="45"/>
        <v>58.807307726200762</v>
      </c>
      <c r="H125" s="123">
        <f t="shared" si="45"/>
        <v>58.777635217404523</v>
      </c>
      <c r="I125" s="123">
        <f t="shared" si="45"/>
        <v>53.431618550684995</v>
      </c>
      <c r="J125" s="123">
        <f t="shared" si="45"/>
        <v>51.961843206362815</v>
      </c>
      <c r="K125" s="123">
        <f t="shared" si="45"/>
        <v>54.31876204331418</v>
      </c>
      <c r="L125" s="123">
        <f t="shared" si="45"/>
        <v>56.931500809662097</v>
      </c>
      <c r="M125" s="123">
        <f t="shared" si="45"/>
        <v>60.125832093318408</v>
      </c>
      <c r="N125" s="123">
        <f t="shared" si="45"/>
        <v>57.211132213840422</v>
      </c>
      <c r="O125" s="123">
        <f t="shared" si="45"/>
        <v>51.171527792536345</v>
      </c>
      <c r="P125" s="123">
        <f t="shared" si="45"/>
        <v>46.334844104804063</v>
      </c>
      <c r="Q125" s="123">
        <f t="shared" si="45"/>
        <v>45.270852015018107</v>
      </c>
      <c r="R125" s="123">
        <f t="shared" ref="R125:V125" si="46">SUM(R126:R127)</f>
        <v>42.524842880133107</v>
      </c>
      <c r="S125" s="123">
        <f t="shared" si="46"/>
        <v>42.148142117555508</v>
      </c>
      <c r="T125" s="123">
        <f t="shared" si="46"/>
        <v>38.127031549438456</v>
      </c>
      <c r="U125" s="123">
        <f t="shared" si="46"/>
        <v>34.396269207715825</v>
      </c>
      <c r="V125" s="123">
        <f t="shared" si="46"/>
        <v>35.801433413329505</v>
      </c>
      <c r="W125" s="123">
        <f t="shared" ref="W125" si="47">SUM(W126:W127)</f>
        <v>32.222152824417961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55.750662685737112</v>
      </c>
      <c r="D126" s="99">
        <v>0</v>
      </c>
      <c r="E126" s="99">
        <v>64.580971353614544</v>
      </c>
      <c r="F126" s="99">
        <v>57.166525525756619</v>
      </c>
      <c r="G126" s="99">
        <v>58.631318714618118</v>
      </c>
      <c r="H126" s="99">
        <v>58.603104264565694</v>
      </c>
      <c r="I126" s="99">
        <v>53.275805715411252</v>
      </c>
      <c r="J126" s="99">
        <v>51.810731662984551</v>
      </c>
      <c r="K126" s="99">
        <v>54.162365884285272</v>
      </c>
      <c r="L126" s="99">
        <v>56.767592170937263</v>
      </c>
      <c r="M126" s="99">
        <v>59.952958409539619</v>
      </c>
      <c r="N126" s="99">
        <v>57.050807912540421</v>
      </c>
      <c r="O126" s="99">
        <v>51.027185024084886</v>
      </c>
      <c r="P126" s="99">
        <v>46.205250198348786</v>
      </c>
      <c r="Q126" s="99">
        <v>45.143966060541793</v>
      </c>
      <c r="R126" s="99">
        <v>42.406058451245052</v>
      </c>
      <c r="S126" s="99">
        <v>42.029837335274024</v>
      </c>
      <c r="T126" s="99">
        <v>38.020250290113474</v>
      </c>
      <c r="U126" s="99">
        <v>34.300053731917529</v>
      </c>
      <c r="V126" s="99">
        <v>35.700565605486617</v>
      </c>
      <c r="W126" s="99">
        <v>32.130825519683242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0.17494332901550988</v>
      </c>
      <c r="D127" s="99">
        <v>0</v>
      </c>
      <c r="E127" s="99">
        <v>0.19937943946164738</v>
      </c>
      <c r="F127" s="99">
        <v>0.17447664813448052</v>
      </c>
      <c r="G127" s="99">
        <v>0.17598901158264227</v>
      </c>
      <c r="H127" s="99">
        <v>0.17453095283882714</v>
      </c>
      <c r="I127" s="99">
        <v>0.15581283527374457</v>
      </c>
      <c r="J127" s="99">
        <v>0.15111154337826485</v>
      </c>
      <c r="K127" s="99">
        <v>0.15639615902891138</v>
      </c>
      <c r="L127" s="99">
        <v>0.16390863872483116</v>
      </c>
      <c r="M127" s="99">
        <v>0.17287368377879112</v>
      </c>
      <c r="N127" s="99">
        <v>0.16032430130000228</v>
      </c>
      <c r="O127" s="99">
        <v>0.14434276845145805</v>
      </c>
      <c r="P127" s="99">
        <v>0.12959390645527369</v>
      </c>
      <c r="Q127" s="99">
        <v>0.12688595447631321</v>
      </c>
      <c r="R127" s="99">
        <v>0.11878442888805632</v>
      </c>
      <c r="S127" s="99">
        <v>0.11830478228148215</v>
      </c>
      <c r="T127" s="99">
        <v>0.10678125932498059</v>
      </c>
      <c r="U127" s="99">
        <v>9.6215475798297326E-2</v>
      </c>
      <c r="V127" s="99">
        <v>0.10086780784289186</v>
      </c>
      <c r="W127" s="99">
        <v>9.1327304734722156E-2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0.47477321705073572</v>
      </c>
      <c r="D128" s="123">
        <f t="shared" si="48"/>
        <v>0</v>
      </c>
      <c r="E128" s="123">
        <f t="shared" si="48"/>
        <v>0.44295205518658448</v>
      </c>
      <c r="F128" s="123">
        <f t="shared" si="48"/>
        <v>0.27776700921866382</v>
      </c>
      <c r="G128" s="123">
        <f t="shared" si="48"/>
        <v>0.28078506392215519</v>
      </c>
      <c r="H128" s="123">
        <f t="shared" si="48"/>
        <v>0.29569019211329939</v>
      </c>
      <c r="I128" s="123">
        <f t="shared" si="48"/>
        <v>0.3953001731882636</v>
      </c>
      <c r="J128" s="123">
        <f t="shared" si="48"/>
        <v>0.51235345928280218</v>
      </c>
      <c r="K128" s="123">
        <f t="shared" si="48"/>
        <v>0.67129801509567222</v>
      </c>
      <c r="L128" s="123">
        <f t="shared" si="48"/>
        <v>0.68484876579535692</v>
      </c>
      <c r="M128" s="123">
        <f t="shared" si="48"/>
        <v>0.4422401355304586</v>
      </c>
      <c r="N128" s="123">
        <f t="shared" si="48"/>
        <v>1.1597882172805192</v>
      </c>
      <c r="O128" s="123">
        <f t="shared" si="48"/>
        <v>0.35252972593491044</v>
      </c>
      <c r="P128" s="123">
        <f t="shared" si="48"/>
        <v>0.51111346721353679</v>
      </c>
      <c r="Q128" s="123">
        <f t="shared" si="48"/>
        <v>0.26310940152931789</v>
      </c>
      <c r="R128" s="123">
        <f t="shared" si="48"/>
        <v>0.93854630046302578</v>
      </c>
      <c r="S128" s="123">
        <f t="shared" si="48"/>
        <v>0.77998951513192882</v>
      </c>
      <c r="T128" s="123">
        <f t="shared" si="48"/>
        <v>0.45654963122913522</v>
      </c>
      <c r="U128" s="123">
        <f t="shared" si="48"/>
        <v>0.52497769065598099</v>
      </c>
      <c r="V128" s="123">
        <f t="shared" si="48"/>
        <v>0.40628708500196498</v>
      </c>
      <c r="W128" s="123">
        <f t="shared" si="48"/>
        <v>0.32315593195194847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0.47477321705073572</v>
      </c>
      <c r="D129" s="99">
        <f>RES_hhdet_in_fech!D129/RES_summary!D$21</f>
        <v>0</v>
      </c>
      <c r="E129" s="99">
        <f>RES_hhdet_in_fech!E129/RES_summary!E$21</f>
        <v>0.44295205518658448</v>
      </c>
      <c r="F129" s="99">
        <f>RES_hhdet_in_fech!F129/RES_summary!F$21</f>
        <v>0.27776700921866382</v>
      </c>
      <c r="G129" s="99">
        <f>RES_hhdet_in_fech!G129/RES_summary!G$21</f>
        <v>0.28078506392215519</v>
      </c>
      <c r="H129" s="99">
        <f>RES_hhdet_in_fech!H129/RES_summary!H$21</f>
        <v>0.29569019211329939</v>
      </c>
      <c r="I129" s="99">
        <f>RES_hhdet_in_fech!I129/RES_summary!I$21</f>
        <v>0.3953001731882636</v>
      </c>
      <c r="J129" s="99">
        <f>RES_hhdet_in_fech!J129/RES_summary!J$21</f>
        <v>0.51235345928280218</v>
      </c>
      <c r="K129" s="99">
        <f>RES_hhdet_in_fech!K129/RES_summary!K$21</f>
        <v>0.67129801509567222</v>
      </c>
      <c r="L129" s="99">
        <f>RES_hhdet_in_fech!L129/RES_summary!L$21</f>
        <v>0.68484876579535692</v>
      </c>
      <c r="M129" s="99">
        <f>RES_hhdet_in_fech!M129/RES_summary!M$21</f>
        <v>0.4422401355304586</v>
      </c>
      <c r="N129" s="99">
        <f>RES_hhdet_in_fech!N129/RES_summary!N$21</f>
        <v>1.1597882172805192</v>
      </c>
      <c r="O129" s="99">
        <f>RES_hhdet_in_fech!O129/RES_summary!O$21</f>
        <v>0.35252972593491044</v>
      </c>
      <c r="P129" s="99">
        <f>RES_hhdet_in_fech!P129/RES_summary!P$21</f>
        <v>0.51111346721353679</v>
      </c>
      <c r="Q129" s="99">
        <f>RES_hhdet_in_fech!Q129/RES_summary!Q$21</f>
        <v>0.26310940152931789</v>
      </c>
      <c r="R129" s="99">
        <f>RES_hhdet_in_fech!R129/RES_summary!R$21</f>
        <v>0.93854630046302578</v>
      </c>
      <c r="S129" s="99">
        <f>RES_hhdet_in_fech!S129/RES_summary!S$21</f>
        <v>0.77998951513192882</v>
      </c>
      <c r="T129" s="99">
        <f>RES_hhdet_in_fech!T129/RES_summary!T$21</f>
        <v>0.45654963122913522</v>
      </c>
      <c r="U129" s="99">
        <f>RES_hhdet_in_fech!U129/RES_summary!U$21</f>
        <v>0.52497769065598099</v>
      </c>
      <c r="V129" s="99">
        <f>RES_hhdet_in_fech!V129/RES_summary!V$21</f>
        <v>0.40628708500196498</v>
      </c>
      <c r="W129" s="99">
        <f>RES_hhdet_in_fech!W129/RES_summary!W$21</f>
        <v>0.32315593195194847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15.502407615486593</v>
      </c>
      <c r="D130" s="123">
        <v>0</v>
      </c>
      <c r="E130" s="123">
        <v>13.622323261223626</v>
      </c>
      <c r="F130" s="123">
        <v>14.080417723005153</v>
      </c>
      <c r="G130" s="123">
        <v>15.348635122959319</v>
      </c>
      <c r="H130" s="123">
        <v>14.753893707159866</v>
      </c>
      <c r="I130" s="123">
        <v>15.185518316731484</v>
      </c>
      <c r="J130" s="123">
        <v>15.551038569841909</v>
      </c>
      <c r="K130" s="123">
        <v>17.511931561858493</v>
      </c>
      <c r="L130" s="123">
        <v>16.937512061281758</v>
      </c>
      <c r="M130" s="123">
        <v>16.99155420097561</v>
      </c>
      <c r="N130" s="123">
        <v>15.189660505326092</v>
      </c>
      <c r="O130" s="123">
        <v>14.108544283333094</v>
      </c>
      <c r="P130" s="123">
        <v>14.116469947503495</v>
      </c>
      <c r="Q130" s="123">
        <v>14.92908516517836</v>
      </c>
      <c r="R130" s="123">
        <v>13.57141628334343</v>
      </c>
      <c r="S130" s="123">
        <v>14.270697841123395</v>
      </c>
      <c r="T130" s="123">
        <v>14.659518543149803</v>
      </c>
      <c r="U130" s="123">
        <v>13.772534047721619</v>
      </c>
      <c r="V130" s="123">
        <v>14.189104613260552</v>
      </c>
      <c r="W130" s="123">
        <v>14.758529424873048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15.163182837499125</v>
      </c>
      <c r="D131" s="99">
        <v>0</v>
      </c>
      <c r="E131" s="99">
        <v>13.622323261223626</v>
      </c>
      <c r="F131" s="99">
        <v>14.080417723005153</v>
      </c>
      <c r="G131" s="99">
        <v>15.348635122959319</v>
      </c>
      <c r="H131" s="99">
        <v>14.64523304377685</v>
      </c>
      <c r="I131" s="99">
        <v>14.532983376551357</v>
      </c>
      <c r="J131" s="99">
        <v>15.316974722363344</v>
      </c>
      <c r="K131" s="99">
        <v>17.263940614601477</v>
      </c>
      <c r="L131" s="99">
        <v>16.962506962600347</v>
      </c>
      <c r="M131" s="99">
        <v>16.935543542770194</v>
      </c>
      <c r="N131" s="99">
        <v>15.03323452087203</v>
      </c>
      <c r="O131" s="99">
        <v>13.795803528391341</v>
      </c>
      <c r="P131" s="99">
        <v>13.436262589461636</v>
      </c>
      <c r="Q131" s="99">
        <v>14.895414884296843</v>
      </c>
      <c r="R131" s="99">
        <v>13.394309460719828</v>
      </c>
      <c r="S131" s="99">
        <v>14.160653399672993</v>
      </c>
      <c r="T131" s="99">
        <v>14.237537987436335</v>
      </c>
      <c r="U131" s="99">
        <v>13.432997037533552</v>
      </c>
      <c r="V131" s="99">
        <v>13.953321015471186</v>
      </c>
      <c r="W131" s="99">
        <v>14.675729366347813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14.438214197894547</v>
      </c>
      <c r="M132" s="99">
        <v>14.395524309244429</v>
      </c>
      <c r="N132" s="99">
        <v>12.729326003805939</v>
      </c>
      <c r="O132" s="99">
        <v>11.753960695110022</v>
      </c>
      <c r="P132" s="99">
        <v>11.525974988520627</v>
      </c>
      <c r="Q132" s="99">
        <v>12.761062162763562</v>
      </c>
      <c r="R132" s="99">
        <v>0</v>
      </c>
      <c r="S132" s="99">
        <v>0</v>
      </c>
      <c r="T132" s="99">
        <v>0</v>
      </c>
      <c r="U132" s="99">
        <v>11.652030568890696</v>
      </c>
      <c r="V132" s="99">
        <v>12.131302299622968</v>
      </c>
      <c r="W132" s="99">
        <v>12.801175734845883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5.8913566518079472</v>
      </c>
      <c r="M133" s="102">
        <v>5.6928788346856241</v>
      </c>
      <c r="N133" s="102">
        <v>4.725711398575295</v>
      </c>
      <c r="O133" s="102">
        <v>4.5065902492949705</v>
      </c>
      <c r="P133" s="102">
        <v>4.5084698290895791</v>
      </c>
      <c r="Q133" s="102">
        <v>4.6123332997437698</v>
      </c>
      <c r="R133" s="102">
        <v>0</v>
      </c>
      <c r="S133" s="102">
        <v>0</v>
      </c>
      <c r="T133" s="102">
        <v>0</v>
      </c>
      <c r="U133" s="102">
        <v>4.3077053397042651</v>
      </c>
      <c r="V133" s="102">
        <v>4.5194681777616532</v>
      </c>
      <c r="W133" s="102">
        <v>4.7896223665404021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8.5468575460865992</v>
      </c>
      <c r="M134" s="105">
        <v>8.7026454745588051</v>
      </c>
      <c r="N134" s="105">
        <v>8.0036146052306432</v>
      </c>
      <c r="O134" s="105">
        <v>7.2473704458150525</v>
      </c>
      <c r="P134" s="105">
        <v>7.0175051594310487</v>
      </c>
      <c r="Q134" s="105">
        <v>8.1487288630197909</v>
      </c>
      <c r="R134" s="105">
        <v>0</v>
      </c>
      <c r="S134" s="105">
        <v>0</v>
      </c>
      <c r="T134" s="105">
        <v>0</v>
      </c>
      <c r="U134" s="105">
        <v>7.3443252291864329</v>
      </c>
      <c r="V134" s="105">
        <v>7.6118341218613148</v>
      </c>
      <c r="W134" s="105">
        <v>8.0115533683054796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17.099080772017597</v>
      </c>
      <c r="D135" s="102">
        <v>0</v>
      </c>
      <c r="E135" s="102">
        <v>0</v>
      </c>
      <c r="F135" s="102">
        <v>0</v>
      </c>
      <c r="G135" s="102">
        <v>0</v>
      </c>
      <c r="H135" s="102">
        <v>19.317641569246611</v>
      </c>
      <c r="I135" s="102">
        <v>18.540713309082353</v>
      </c>
      <c r="J135" s="102">
        <v>20.90222239323117</v>
      </c>
      <c r="K135" s="102">
        <v>21.503336245907949</v>
      </c>
      <c r="L135" s="102">
        <v>0</v>
      </c>
      <c r="M135" s="102">
        <v>22.834554813605504</v>
      </c>
      <c r="N135" s="102">
        <v>19.048803084740868</v>
      </c>
      <c r="O135" s="102">
        <v>17.903919698544698</v>
      </c>
      <c r="P135" s="102">
        <v>17.427455877913108</v>
      </c>
      <c r="Q135" s="102">
        <v>16.737956603733366</v>
      </c>
      <c r="R135" s="102">
        <v>16.358559099102997</v>
      </c>
      <c r="S135" s="102">
        <v>16.749151933710131</v>
      </c>
      <c r="T135" s="102">
        <v>16.604934475063288</v>
      </c>
      <c r="U135" s="102">
        <v>15.81903815234296</v>
      </c>
      <c r="V135" s="102">
        <v>16.42323126850005</v>
      </c>
      <c r="W135" s="102">
        <v>16.728582606951846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16.742630250242346</v>
      </c>
      <c r="N136" s="105">
        <v>13.887871010545561</v>
      </c>
      <c r="O136" s="105">
        <v>13.28706835188575</v>
      </c>
      <c r="P136" s="105">
        <v>13.17320795097679</v>
      </c>
      <c r="Q136" s="105">
        <v>12.646376702171787</v>
      </c>
      <c r="R136" s="105">
        <v>12.610568524963957</v>
      </c>
      <c r="S136" s="105">
        <v>13.163385483675542</v>
      </c>
      <c r="T136" s="105">
        <v>13.076724514453387</v>
      </c>
      <c r="U136" s="105">
        <v>12.53724623218578</v>
      </c>
      <c r="V136" s="105">
        <v>13.120043380565768</v>
      </c>
      <c r="W136" s="105">
        <v>13.454503359859102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7.6751412644944432</v>
      </c>
      <c r="N137" s="99">
        <v>5.9765541189587186</v>
      </c>
      <c r="O137" s="99">
        <v>5.8448598625632551</v>
      </c>
      <c r="P137" s="99">
        <v>5.8425338949174694</v>
      </c>
      <c r="Q137" s="99">
        <v>5.1539514797135837</v>
      </c>
      <c r="R137" s="99">
        <v>5.3918570828249877</v>
      </c>
      <c r="S137" s="99">
        <v>5.8647388584019149</v>
      </c>
      <c r="T137" s="99">
        <v>5.4256073914825684</v>
      </c>
      <c r="U137" s="99">
        <v>5.0887041765363827</v>
      </c>
      <c r="V137" s="99">
        <v>5.3344706244065101</v>
      </c>
      <c r="W137" s="99">
        <v>5.4778606447281062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9.0674889857479055</v>
      </c>
      <c r="N138" s="99">
        <v>7.911316891586841</v>
      </c>
      <c r="O138" s="99">
        <v>7.4422084893224918</v>
      </c>
      <c r="P138" s="99">
        <v>7.3306740560593191</v>
      </c>
      <c r="Q138" s="99">
        <v>7.4924252224582046</v>
      </c>
      <c r="R138" s="99">
        <v>7.2187114421389698</v>
      </c>
      <c r="S138" s="99">
        <v>7.2986466252736246</v>
      </c>
      <c r="T138" s="99">
        <v>7.6511171229708177</v>
      </c>
      <c r="U138" s="99">
        <v>7.4485420556493978</v>
      </c>
      <c r="V138" s="99">
        <v>7.7855727561592598</v>
      </c>
      <c r="W138" s="99">
        <v>7.9766427151309935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9.606210550055593</v>
      </c>
      <c r="D139" s="123">
        <v>0</v>
      </c>
      <c r="E139" s="123">
        <v>9.9808211855087468</v>
      </c>
      <c r="F139" s="123">
        <v>10.232842339702556</v>
      </c>
      <c r="G139" s="123">
        <v>10.121464951356723</v>
      </c>
      <c r="H139" s="123">
        <v>10.243436395670905</v>
      </c>
      <c r="I139" s="123">
        <v>10.247883274832475</v>
      </c>
      <c r="J139" s="123">
        <v>10.655271278678164</v>
      </c>
      <c r="K139" s="123">
        <v>10.923674655729101</v>
      </c>
      <c r="L139" s="123">
        <v>10.642321952237239</v>
      </c>
      <c r="M139" s="123">
        <v>11.383941137635968</v>
      </c>
      <c r="N139" s="123">
        <v>9.4941122912710103</v>
      </c>
      <c r="O139" s="123">
        <v>9.0907668059529954</v>
      </c>
      <c r="P139" s="123">
        <v>8.8494547077471211</v>
      </c>
      <c r="Q139" s="123">
        <v>9.8846965131141111</v>
      </c>
      <c r="R139" s="123">
        <v>9.3954059357000705</v>
      </c>
      <c r="S139" s="123">
        <v>9.309295608720225</v>
      </c>
      <c r="T139" s="123">
        <v>9.001575357195053</v>
      </c>
      <c r="U139" s="123">
        <v>8.6393411686771842</v>
      </c>
      <c r="V139" s="123">
        <v>9.0274242777908746</v>
      </c>
      <c r="W139" s="123">
        <v>9.3847108001330675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11.826420149751062</v>
      </c>
      <c r="D140" s="99">
        <v>0</v>
      </c>
      <c r="E140" s="99">
        <v>13.100425761252932</v>
      </c>
      <c r="F140" s="99">
        <v>13.49235864527247</v>
      </c>
      <c r="G140" s="99">
        <v>13.258099395035657</v>
      </c>
      <c r="H140" s="99">
        <v>13.949092910767785</v>
      </c>
      <c r="I140" s="99">
        <v>12.920831623679305</v>
      </c>
      <c r="J140" s="99">
        <v>12.159117616981236</v>
      </c>
      <c r="K140" s="99">
        <v>13.560003627676895</v>
      </c>
      <c r="L140" s="99">
        <v>11.881086882775664</v>
      </c>
      <c r="M140" s="99">
        <v>14.657491248173173</v>
      </c>
      <c r="N140" s="99">
        <v>12.138998356395252</v>
      </c>
      <c r="O140" s="99">
        <v>11.431056098831368</v>
      </c>
      <c r="P140" s="99">
        <v>10.537311177606627</v>
      </c>
      <c r="Q140" s="99">
        <v>15.232209860596409</v>
      </c>
      <c r="R140" s="99">
        <v>12.438429094616918</v>
      </c>
      <c r="S140" s="99">
        <v>12.024433906723866</v>
      </c>
      <c r="T140" s="99">
        <v>12.17293595995716</v>
      </c>
      <c r="U140" s="99">
        <v>11.419456604195007</v>
      </c>
      <c r="V140" s="99">
        <v>12.462406030254972</v>
      </c>
      <c r="W140" s="99">
        <v>12.669263852367321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9.2820416561124688</v>
      </c>
      <c r="D141" s="110">
        <v>0</v>
      </c>
      <c r="E141" s="110">
        <v>9.2525008050605315</v>
      </c>
      <c r="F141" s="110">
        <v>9.7267795394696126</v>
      </c>
      <c r="G141" s="110">
        <v>9.7924639240847959</v>
      </c>
      <c r="H141" s="110">
        <v>9.8807996232890822</v>
      </c>
      <c r="I141" s="110">
        <v>9.9979279738085669</v>
      </c>
      <c r="J141" s="110">
        <v>10.400583070426313</v>
      </c>
      <c r="K141" s="110">
        <v>10.430538163869668</v>
      </c>
      <c r="L141" s="110">
        <v>10.415752638876304</v>
      </c>
      <c r="M141" s="110">
        <v>10.800956311063532</v>
      </c>
      <c r="N141" s="110">
        <v>9.1993330220516505</v>
      </c>
      <c r="O141" s="110">
        <v>8.7525271764325812</v>
      </c>
      <c r="P141" s="110">
        <v>8.5929806522772765</v>
      </c>
      <c r="Q141" s="110">
        <v>9.21784207480788</v>
      </c>
      <c r="R141" s="110">
        <v>9.0018999328814875</v>
      </c>
      <c r="S141" s="110">
        <v>9.1025423908776339</v>
      </c>
      <c r="T141" s="110">
        <v>8.7992634870342403</v>
      </c>
      <c r="U141" s="110">
        <v>8.4041493089956685</v>
      </c>
      <c r="V141" s="110">
        <v>8.7339033624916986</v>
      </c>
      <c r="W141" s="110">
        <v>8.9672984495567167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</v>
      </c>
      <c r="F147" s="99">
        <f>RES_hhdet_in_fech!F147/RES_summary!F$21</f>
        <v>0</v>
      </c>
      <c r="G147" s="99">
        <f>RES_hhdet_in_fech!G147/RES_summary!G$21</f>
        <v>0</v>
      </c>
      <c r="H147" s="99">
        <f>RES_hhdet_in_fech!H147/RES_summary!H$21</f>
        <v>0</v>
      </c>
      <c r="I147" s="99">
        <f>RES_hhdet_in_fech!I147/RES_summary!I$21</f>
        <v>0</v>
      </c>
      <c r="J147" s="99">
        <f>RES_hhdet_in_fech!J147/RES_summary!J$21</f>
        <v>0</v>
      </c>
      <c r="K147" s="99">
        <f>RES_hhdet_in_fech!K147/RES_summary!K$21</f>
        <v>0</v>
      </c>
      <c r="L147" s="99">
        <f>RES_hhdet_in_fech!L147/RES_summary!L$21</f>
        <v>0</v>
      </c>
      <c r="M147" s="99">
        <f>RES_hhdet_in_fech!M147/RES_summary!M$21</f>
        <v>0</v>
      </c>
      <c r="N147" s="99">
        <f>RES_hhdet_in_fech!N147/RES_summary!N$21</f>
        <v>0</v>
      </c>
      <c r="O147" s="99">
        <f>RES_hhdet_in_fech!O147/RES_summary!O$21</f>
        <v>0</v>
      </c>
      <c r="P147" s="99">
        <f>RES_hhdet_in_fech!P147/RES_summary!P$21</f>
        <v>0</v>
      </c>
      <c r="Q147" s="99">
        <f>RES_hhdet_in_fech!Q147/RES_summary!Q$21</f>
        <v>0</v>
      </c>
      <c r="R147" s="99">
        <f>RES_hhdet_in_fech!R147/RES_summary!R$21</f>
        <v>0</v>
      </c>
      <c r="S147" s="99">
        <f>RES_hhdet_in_fech!S147/RES_summary!S$21</f>
        <v>0</v>
      </c>
      <c r="T147" s="99">
        <f>RES_hhdet_in_fech!T147/RES_summary!T$21</f>
        <v>0</v>
      </c>
      <c r="U147" s="99">
        <f>RES_hhdet_in_fech!U147/RES_summary!U$21</f>
        <v>0</v>
      </c>
      <c r="V147" s="99">
        <f>RES_hhdet_in_fech!V147/RES_summary!V$21</f>
        <v>0</v>
      </c>
      <c r="W147" s="99">
        <f>RES_hhdet_in_fech!W147/RES_summary!W$21</f>
        <v>0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100.40745157692906</v>
      </c>
      <c r="D161" s="118">
        <f t="shared" si="54"/>
        <v>89.528824600098716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92.324327024817137</v>
      </c>
      <c r="I161" s="118">
        <f t="shared" si="54"/>
        <v>81.05859663769651</v>
      </c>
      <c r="J161" s="118">
        <f t="shared" si="54"/>
        <v>90.919012021300887</v>
      </c>
      <c r="K161" s="118">
        <f t="shared" si="54"/>
        <v>90.558050880245602</v>
      </c>
      <c r="L161" s="118">
        <f t="shared" si="54"/>
        <v>92.622358665331404</v>
      </c>
      <c r="M161" s="118">
        <f t="shared" si="54"/>
        <v>100.45183333761315</v>
      </c>
      <c r="N161" s="118">
        <f t="shared" si="54"/>
        <v>88.913973791127603</v>
      </c>
      <c r="O161" s="118">
        <f t="shared" si="54"/>
        <v>78.626579144319166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64.396266569170024</v>
      </c>
      <c r="S161" s="118">
        <f t="shared" si="55"/>
        <v>0</v>
      </c>
      <c r="T161" s="118">
        <f t="shared" si="55"/>
        <v>58.10408228837062</v>
      </c>
      <c r="U161" s="118">
        <f t="shared" si="55"/>
        <v>55.222450696654597</v>
      </c>
      <c r="V161" s="118">
        <f t="shared" si="55"/>
        <v>55.431566185827002</v>
      </c>
      <c r="W161" s="118">
        <f t="shared" ref="W161" si="56">W162+W164+W166+W175</f>
        <v>54.339867781040837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73.147727479293906</v>
      </c>
      <c r="D162" s="123">
        <f t="shared" si="57"/>
        <v>60.370135137220046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62.114210225146586</v>
      </c>
      <c r="I162" s="123">
        <f t="shared" si="57"/>
        <v>50.800523315293937</v>
      </c>
      <c r="J162" s="123">
        <f t="shared" si="57"/>
        <v>58.250040315434333</v>
      </c>
      <c r="K162" s="123">
        <f t="shared" si="57"/>
        <v>57.216603658125159</v>
      </c>
      <c r="L162" s="123">
        <f t="shared" si="57"/>
        <v>60.704541039664647</v>
      </c>
      <c r="M162" s="123">
        <f t="shared" si="57"/>
        <v>65.796203449000643</v>
      </c>
      <c r="N162" s="123">
        <f t="shared" si="57"/>
        <v>58.440476386574865</v>
      </c>
      <c r="O162" s="123">
        <f t="shared" si="57"/>
        <v>51.179127051933634</v>
      </c>
      <c r="P162" s="123">
        <f t="shared" si="57"/>
        <v>0</v>
      </c>
      <c r="Q162" s="123">
        <f t="shared" si="57"/>
        <v>0</v>
      </c>
      <c r="R162" s="123">
        <f t="shared" si="57"/>
        <v>37.792892330282442</v>
      </c>
      <c r="S162" s="123">
        <f t="shared" si="57"/>
        <v>0</v>
      </c>
      <c r="T162" s="123">
        <f t="shared" si="57"/>
        <v>32.196705081470427</v>
      </c>
      <c r="U162" s="123">
        <f t="shared" si="57"/>
        <v>30.223237491812622</v>
      </c>
      <c r="V162" s="123">
        <f t="shared" si="57"/>
        <v>29.376275517981881</v>
      </c>
      <c r="W162" s="123">
        <f t="shared" si="57"/>
        <v>27.745550436076396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73.147727479293906</v>
      </c>
      <c r="D163" s="110">
        <v>60.370135137220046</v>
      </c>
      <c r="E163" s="110">
        <v>0</v>
      </c>
      <c r="F163" s="110">
        <v>0</v>
      </c>
      <c r="G163" s="110">
        <v>0</v>
      </c>
      <c r="H163" s="110">
        <v>62.114210225146586</v>
      </c>
      <c r="I163" s="110">
        <v>50.800523315293937</v>
      </c>
      <c r="J163" s="110">
        <v>58.250040315434333</v>
      </c>
      <c r="K163" s="110">
        <v>57.216603658125159</v>
      </c>
      <c r="L163" s="110">
        <v>60.704541039664647</v>
      </c>
      <c r="M163" s="110">
        <v>65.796203449000643</v>
      </c>
      <c r="N163" s="110">
        <v>58.440476386574865</v>
      </c>
      <c r="O163" s="110">
        <v>51.179127051933634</v>
      </c>
      <c r="P163" s="110">
        <v>0</v>
      </c>
      <c r="Q163" s="110">
        <v>0</v>
      </c>
      <c r="R163" s="110">
        <v>37.792892330282442</v>
      </c>
      <c r="S163" s="110">
        <v>0</v>
      </c>
      <c r="T163" s="110">
        <v>32.196705081470427</v>
      </c>
      <c r="U163" s="110">
        <v>30.223237491812622</v>
      </c>
      <c r="V163" s="110">
        <v>29.376275517981881</v>
      </c>
      <c r="W163" s="110">
        <v>27.745550436076396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0.53452226623326859</v>
      </c>
      <c r="D164" s="123">
        <f t="shared" si="58"/>
        <v>0.40211265791697981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0.63464625878688929</v>
      </c>
      <c r="I164" s="123">
        <f t="shared" si="58"/>
        <v>1.4571306389186163</v>
      </c>
      <c r="J164" s="123">
        <f t="shared" si="58"/>
        <v>1.1057888578148927</v>
      </c>
      <c r="K164" s="123">
        <f t="shared" si="58"/>
        <v>0.90662877778790474</v>
      </c>
      <c r="L164" s="123">
        <f t="shared" si="58"/>
        <v>1.2361490860237074</v>
      </c>
      <c r="M164" s="123">
        <f t="shared" si="58"/>
        <v>0.85677038097338976</v>
      </c>
      <c r="N164" s="123">
        <f t="shared" si="58"/>
        <v>2.1229775599971052</v>
      </c>
      <c r="O164" s="123">
        <f t="shared" si="58"/>
        <v>0.85276252125629215</v>
      </c>
      <c r="P164" s="123">
        <f t="shared" si="58"/>
        <v>0</v>
      </c>
      <c r="Q164" s="123">
        <f t="shared" si="58"/>
        <v>0</v>
      </c>
      <c r="R164" s="123">
        <f t="shared" si="58"/>
        <v>1.2429152069030995</v>
      </c>
      <c r="S164" s="123">
        <f t="shared" si="58"/>
        <v>0</v>
      </c>
      <c r="T164" s="123">
        <f t="shared" si="58"/>
        <v>0.85468549231286972</v>
      </c>
      <c r="U164" s="123">
        <f t="shared" si="58"/>
        <v>0.84938889464852829</v>
      </c>
      <c r="V164" s="123">
        <f t="shared" si="58"/>
        <v>0.81689055617639883</v>
      </c>
      <c r="W164" s="123">
        <f t="shared" si="58"/>
        <v>0.76418752895834063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0.53452226623326859</v>
      </c>
      <c r="D165" s="99">
        <f>RES_hhdet_in_fech!D165/RES_summary!D$21</f>
        <v>0.40211265791697981</v>
      </c>
      <c r="E165" s="99">
        <f>RES_hhdet_in_fech!E165/RES_summary!E$21</f>
        <v>0</v>
      </c>
      <c r="F165" s="99">
        <f>RES_hhdet_in_fech!F165/RES_summary!F$21</f>
        <v>0</v>
      </c>
      <c r="G165" s="99">
        <f>RES_hhdet_in_fech!G165/RES_summary!G$21</f>
        <v>0</v>
      </c>
      <c r="H165" s="99">
        <f>RES_hhdet_in_fech!H165/RES_summary!H$21</f>
        <v>0.63464625878688929</v>
      </c>
      <c r="I165" s="99">
        <f>RES_hhdet_in_fech!I165/RES_summary!I$21</f>
        <v>1.4571306389186163</v>
      </c>
      <c r="J165" s="99">
        <f>RES_hhdet_in_fech!J165/RES_summary!J$21</f>
        <v>1.1057888578148927</v>
      </c>
      <c r="K165" s="99">
        <f>RES_hhdet_in_fech!K165/RES_summary!K$21</f>
        <v>0.90662877778790474</v>
      </c>
      <c r="L165" s="99">
        <f>RES_hhdet_in_fech!L165/RES_summary!L$21</f>
        <v>1.2361490860237074</v>
      </c>
      <c r="M165" s="99">
        <f>RES_hhdet_in_fech!M165/RES_summary!M$21</f>
        <v>0.85677038097338976</v>
      </c>
      <c r="N165" s="99">
        <f>RES_hhdet_in_fech!N165/RES_summary!N$21</f>
        <v>2.1229775599971052</v>
      </c>
      <c r="O165" s="99">
        <f>RES_hhdet_in_fech!O165/RES_summary!O$21</f>
        <v>0.85276252125629215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1.2429152069030995</v>
      </c>
      <c r="S165" s="99">
        <f>RES_hhdet_in_fech!S165/RES_summary!S$21</f>
        <v>0</v>
      </c>
      <c r="T165" s="99">
        <f>RES_hhdet_in_fech!T165/RES_summary!T$21</f>
        <v>0.85468549231286972</v>
      </c>
      <c r="U165" s="99">
        <f>RES_hhdet_in_fech!U165/RES_summary!U$21</f>
        <v>0.84938889464852829</v>
      </c>
      <c r="V165" s="99">
        <f>RES_hhdet_in_fech!V165/RES_summary!V$21</f>
        <v>0.81689055617639883</v>
      </c>
      <c r="W165" s="99">
        <f>RES_hhdet_in_fech!W165/RES_summary!W$21</f>
        <v>0.76418752895834063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17.118724816544887</v>
      </c>
      <c r="D166" s="123">
        <v>19.125144764357895</v>
      </c>
      <c r="E166" s="123">
        <v>0</v>
      </c>
      <c r="F166" s="123">
        <v>0</v>
      </c>
      <c r="G166" s="123">
        <v>0</v>
      </c>
      <c r="H166" s="123">
        <v>19.331691456615932</v>
      </c>
      <c r="I166" s="123">
        <v>18.553085830910174</v>
      </c>
      <c r="J166" s="123">
        <v>20.90798737992781</v>
      </c>
      <c r="K166" s="123">
        <v>21.511245427179112</v>
      </c>
      <c r="L166" s="123">
        <v>20.039315198467115</v>
      </c>
      <c r="M166" s="123">
        <v>22.414851632269034</v>
      </c>
      <c r="N166" s="123">
        <v>18.856511605459971</v>
      </c>
      <c r="O166" s="123">
        <v>17.504030513656211</v>
      </c>
      <c r="P166" s="123">
        <v>0</v>
      </c>
      <c r="Q166" s="123">
        <v>0</v>
      </c>
      <c r="R166" s="123">
        <v>16.358559099102997</v>
      </c>
      <c r="S166" s="123">
        <v>0</v>
      </c>
      <c r="T166" s="123">
        <v>16.051370706923738</v>
      </c>
      <c r="U166" s="123">
        <v>15.510547610717966</v>
      </c>
      <c r="V166" s="123">
        <v>16.210907122215868</v>
      </c>
      <c r="W166" s="123">
        <v>16.445530965308183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20.896159025939202</v>
      </c>
      <c r="D167" s="99">
        <v>19.699259547365145</v>
      </c>
      <c r="E167" s="99">
        <v>0</v>
      </c>
      <c r="F167" s="99">
        <v>0</v>
      </c>
      <c r="G167" s="99">
        <v>0</v>
      </c>
      <c r="H167" s="99">
        <v>21.552242703224426</v>
      </c>
      <c r="I167" s="99">
        <v>21.539652954702767</v>
      </c>
      <c r="J167" s="99">
        <v>22.744287352984639</v>
      </c>
      <c r="K167" s="99">
        <v>23.643860701313017</v>
      </c>
      <c r="L167" s="99">
        <v>24.300801715757547</v>
      </c>
      <c r="M167" s="99">
        <v>24.510408998613343</v>
      </c>
      <c r="N167" s="99">
        <v>20.959941141137758</v>
      </c>
      <c r="O167" s="99">
        <v>19.102463918031436</v>
      </c>
      <c r="P167" s="99">
        <v>0</v>
      </c>
      <c r="Q167" s="99">
        <v>0</v>
      </c>
      <c r="R167" s="99">
        <v>0</v>
      </c>
      <c r="S167" s="99">
        <v>0</v>
      </c>
      <c r="T167" s="99">
        <v>16.023381027228492</v>
      </c>
      <c r="U167" s="99">
        <v>15.104882641347947</v>
      </c>
      <c r="V167" s="99">
        <v>16.286317390477716</v>
      </c>
      <c r="W167" s="99">
        <v>16.517225257205904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17.099080772017604</v>
      </c>
      <c r="D171" s="102">
        <v>19.123588897737278</v>
      </c>
      <c r="E171" s="102">
        <v>0</v>
      </c>
      <c r="F171" s="102">
        <v>0</v>
      </c>
      <c r="G171" s="102">
        <v>0</v>
      </c>
      <c r="H171" s="102">
        <v>19.317641569246614</v>
      </c>
      <c r="I171" s="102">
        <v>18.540713309082353</v>
      </c>
      <c r="J171" s="102">
        <v>20.902222393231167</v>
      </c>
      <c r="K171" s="102">
        <v>21.503336245907949</v>
      </c>
      <c r="L171" s="102">
        <v>22.357902057170239</v>
      </c>
      <c r="M171" s="102">
        <v>22.8345548136055</v>
      </c>
      <c r="N171" s="102">
        <v>19.048803084740864</v>
      </c>
      <c r="O171" s="102">
        <v>17.903919698544698</v>
      </c>
      <c r="P171" s="102">
        <v>0</v>
      </c>
      <c r="Q171" s="102">
        <v>0</v>
      </c>
      <c r="R171" s="102">
        <v>16.358559099102997</v>
      </c>
      <c r="S171" s="102">
        <v>0</v>
      </c>
      <c r="T171" s="102">
        <v>16.604934475063292</v>
      </c>
      <c r="U171" s="102">
        <v>15.819038152342957</v>
      </c>
      <c r="V171" s="102">
        <v>16.423231268500054</v>
      </c>
      <c r="W171" s="102">
        <v>16.728582606951843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16.42244680855444</v>
      </c>
      <c r="M172" s="105">
        <v>16.742630250242343</v>
      </c>
      <c r="N172" s="105">
        <v>13.887871010545561</v>
      </c>
      <c r="O172" s="105">
        <v>13.287068351885749</v>
      </c>
      <c r="P172" s="105">
        <v>0</v>
      </c>
      <c r="Q172" s="105">
        <v>0</v>
      </c>
      <c r="R172" s="105">
        <v>0</v>
      </c>
      <c r="S172" s="105">
        <v>0</v>
      </c>
      <c r="T172" s="105">
        <v>13.076724514453389</v>
      </c>
      <c r="U172" s="105">
        <v>12.537246232185778</v>
      </c>
      <c r="V172" s="105">
        <v>13.120043380565772</v>
      </c>
      <c r="W172" s="105">
        <v>13.454503359859098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7.7545576994565275</v>
      </c>
      <c r="M173" s="99">
        <v>7.6751412644944406</v>
      </c>
      <c r="N173" s="99">
        <v>5.9765541189587186</v>
      </c>
      <c r="O173" s="99">
        <v>5.8448598625632551</v>
      </c>
      <c r="P173" s="99">
        <v>0</v>
      </c>
      <c r="Q173" s="99">
        <v>0</v>
      </c>
      <c r="R173" s="99">
        <v>0</v>
      </c>
      <c r="S173" s="99">
        <v>0</v>
      </c>
      <c r="T173" s="99">
        <v>5.4256073914825693</v>
      </c>
      <c r="U173" s="99">
        <v>5.0887041765363819</v>
      </c>
      <c r="V173" s="99">
        <v>5.334470624406511</v>
      </c>
      <c r="W173" s="99">
        <v>5.4778606447281053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8.6678891090979135</v>
      </c>
      <c r="M174" s="110">
        <v>9.0674889857479055</v>
      </c>
      <c r="N174" s="110">
        <v>7.911316891586841</v>
      </c>
      <c r="O174" s="110">
        <v>7.4422084893224936</v>
      </c>
      <c r="P174" s="110">
        <v>0</v>
      </c>
      <c r="Q174" s="110">
        <v>0</v>
      </c>
      <c r="R174" s="110">
        <v>0</v>
      </c>
      <c r="S174" s="110">
        <v>0</v>
      </c>
      <c r="T174" s="110">
        <v>7.6511171229708195</v>
      </c>
      <c r="U174" s="110">
        <v>7.448542055649396</v>
      </c>
      <c r="V174" s="110">
        <v>7.7855727561592598</v>
      </c>
      <c r="W174" s="110">
        <v>7.9766427151309953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9.6064770148570116</v>
      </c>
      <c r="D175" s="123">
        <v>9.6314320406037996</v>
      </c>
      <c r="E175" s="123">
        <v>0</v>
      </c>
      <c r="F175" s="123">
        <v>0</v>
      </c>
      <c r="G175" s="123">
        <v>0</v>
      </c>
      <c r="H175" s="123">
        <v>10.243779084267722</v>
      </c>
      <c r="I175" s="123">
        <v>10.247856852573795</v>
      </c>
      <c r="J175" s="123">
        <v>10.655195468123857</v>
      </c>
      <c r="K175" s="123">
        <v>10.923573017153434</v>
      </c>
      <c r="L175" s="123">
        <v>10.64235334117593</v>
      </c>
      <c r="M175" s="123">
        <v>11.384007875370086</v>
      </c>
      <c r="N175" s="123">
        <v>9.4940082390956597</v>
      </c>
      <c r="O175" s="123">
        <v>9.0906590574730206</v>
      </c>
      <c r="P175" s="123">
        <v>0</v>
      </c>
      <c r="Q175" s="123">
        <v>0</v>
      </c>
      <c r="R175" s="123">
        <v>9.0018999328814875</v>
      </c>
      <c r="S175" s="123">
        <v>0</v>
      </c>
      <c r="T175" s="123">
        <v>9.0013210076635932</v>
      </c>
      <c r="U175" s="123">
        <v>8.639276699475479</v>
      </c>
      <c r="V175" s="123">
        <v>9.0274929894528544</v>
      </c>
      <c r="W175" s="123">
        <v>9.3845988506979143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11.82642014975106</v>
      </c>
      <c r="D176" s="99">
        <v>11.311326022656063</v>
      </c>
      <c r="E176" s="99">
        <v>0</v>
      </c>
      <c r="F176" s="99">
        <v>0</v>
      </c>
      <c r="G176" s="99">
        <v>0</v>
      </c>
      <c r="H176" s="99">
        <v>13.949092910767783</v>
      </c>
      <c r="I176" s="99">
        <v>12.920831623679303</v>
      </c>
      <c r="J176" s="99">
        <v>12.159117616981238</v>
      </c>
      <c r="K176" s="99">
        <v>13.560003627676897</v>
      </c>
      <c r="L176" s="99">
        <v>11.881086882775664</v>
      </c>
      <c r="M176" s="99">
        <v>14.657491248173177</v>
      </c>
      <c r="N176" s="99">
        <v>12.138998356395252</v>
      </c>
      <c r="O176" s="99">
        <v>11.431056098831368</v>
      </c>
      <c r="P176" s="99">
        <v>0</v>
      </c>
      <c r="Q176" s="99">
        <v>0</v>
      </c>
      <c r="R176" s="99">
        <v>0</v>
      </c>
      <c r="S176" s="99">
        <v>0</v>
      </c>
      <c r="T176" s="99">
        <v>12.17293595995716</v>
      </c>
      <c r="U176" s="99">
        <v>11.419456604195011</v>
      </c>
      <c r="V176" s="99">
        <v>12.462406030254973</v>
      </c>
      <c r="W176" s="99">
        <v>12.669263852367324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9.2820416561124688</v>
      </c>
      <c r="D177" s="110">
        <v>9.0674243137775878</v>
      </c>
      <c r="E177" s="110">
        <v>0</v>
      </c>
      <c r="F177" s="110">
        <v>0</v>
      </c>
      <c r="G177" s="110">
        <v>0</v>
      </c>
      <c r="H177" s="110">
        <v>9.8807996232890822</v>
      </c>
      <c r="I177" s="110">
        <v>9.9979279738085634</v>
      </c>
      <c r="J177" s="110">
        <v>10.400583070426315</v>
      </c>
      <c r="K177" s="110">
        <v>10.430538163869668</v>
      </c>
      <c r="L177" s="110">
        <v>10.415752638876304</v>
      </c>
      <c r="M177" s="110">
        <v>10.800956311063532</v>
      </c>
      <c r="N177" s="110">
        <v>9.1993330220516505</v>
      </c>
      <c r="O177" s="110">
        <v>8.7525271764325794</v>
      </c>
      <c r="P177" s="110">
        <v>0</v>
      </c>
      <c r="Q177" s="110">
        <v>0</v>
      </c>
      <c r="R177" s="110">
        <v>9.0018999328814875</v>
      </c>
      <c r="S177" s="110">
        <v>0</v>
      </c>
      <c r="T177" s="110">
        <v>8.7992634870342403</v>
      </c>
      <c r="U177" s="110">
        <v>8.4041493089956703</v>
      </c>
      <c r="V177" s="110">
        <v>8.7339033624916969</v>
      </c>
      <c r="W177" s="110">
        <v>8.9672984495567185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44.259158778515904</v>
      </c>
      <c r="D3" s="118">
        <f t="shared" si="0"/>
        <v>67.515524777209109</v>
      </c>
      <c r="E3" s="118">
        <f t="shared" si="0"/>
        <v>76.12278572921133</v>
      </c>
      <c r="F3" s="118">
        <f t="shared" si="0"/>
        <v>60.731450876525891</v>
      </c>
      <c r="G3" s="118">
        <f t="shared" si="0"/>
        <v>57.215761992739715</v>
      </c>
      <c r="H3" s="118">
        <f t="shared" si="0"/>
        <v>62.175354176564184</v>
      </c>
      <c r="I3" s="118">
        <f t="shared" si="0"/>
        <v>57.808384572121241</v>
      </c>
      <c r="J3" s="118">
        <f t="shared" si="0"/>
        <v>60.346820731831023</v>
      </c>
      <c r="K3" s="118">
        <f t="shared" si="0"/>
        <v>50.681462491268732</v>
      </c>
      <c r="L3" s="118">
        <f t="shared" si="0"/>
        <v>62.685164169139014</v>
      </c>
      <c r="M3" s="118">
        <f t="shared" si="0"/>
        <v>71.4206870535196</v>
      </c>
      <c r="N3" s="118">
        <f t="shared" si="0"/>
        <v>67.558578704514943</v>
      </c>
      <c r="O3" s="118">
        <f t="shared" si="0"/>
        <v>57.290976370161232</v>
      </c>
      <c r="P3" s="118">
        <f t="shared" si="0"/>
        <v>0</v>
      </c>
      <c r="Q3" s="118">
        <f t="shared" si="0"/>
        <v>48.282322159025561</v>
      </c>
      <c r="R3" s="118">
        <f t="shared" ref="R3:V3" si="1">R4+R7+R9+R19</f>
        <v>52.856852546042184</v>
      </c>
      <c r="S3" s="118">
        <f t="shared" si="1"/>
        <v>54.235760400028866</v>
      </c>
      <c r="T3" s="118">
        <f t="shared" si="1"/>
        <v>0</v>
      </c>
      <c r="U3" s="118">
        <f t="shared" si="1"/>
        <v>42.825073024293978</v>
      </c>
      <c r="V3" s="118">
        <f t="shared" si="1"/>
        <v>42.103516801901499</v>
      </c>
      <c r="W3" s="118">
        <f t="shared" ref="W3" si="2">W4+W7+W9+W19</f>
        <v>48.331285013711451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26.66227130563059</v>
      </c>
      <c r="D4" s="123">
        <f t="shared" si="3"/>
        <v>48.790623774625679</v>
      </c>
      <c r="E4" s="123">
        <f t="shared" si="3"/>
        <v>57.206355107362533</v>
      </c>
      <c r="F4" s="123">
        <f t="shared" si="3"/>
        <v>42.306315586505178</v>
      </c>
      <c r="G4" s="123">
        <f t="shared" si="3"/>
        <v>38.240002229881554</v>
      </c>
      <c r="H4" s="123">
        <f t="shared" si="3"/>
        <v>42.734173532216559</v>
      </c>
      <c r="I4" s="123">
        <f t="shared" si="3"/>
        <v>38.476885368529295</v>
      </c>
      <c r="J4" s="123">
        <f t="shared" si="3"/>
        <v>38.971076619282456</v>
      </c>
      <c r="K4" s="123">
        <f t="shared" si="3"/>
        <v>28.704649984779852</v>
      </c>
      <c r="L4" s="123">
        <f t="shared" si="3"/>
        <v>39.802425100256912</v>
      </c>
      <c r="M4" s="123">
        <f t="shared" si="3"/>
        <v>48.246538010202883</v>
      </c>
      <c r="N4" s="123">
        <f t="shared" si="3"/>
        <v>45.476322401988128</v>
      </c>
      <c r="O4" s="123">
        <f t="shared" si="3"/>
        <v>38.382875129103425</v>
      </c>
      <c r="P4" s="123">
        <f t="shared" si="3"/>
        <v>0</v>
      </c>
      <c r="Q4" s="123">
        <f t="shared" si="3"/>
        <v>29.151841450833835</v>
      </c>
      <c r="R4" s="123">
        <f t="shared" ref="R4:V4" si="4">SUM(R5:R6)</f>
        <v>31.757639765848939</v>
      </c>
      <c r="S4" s="123">
        <f t="shared" si="4"/>
        <v>32.981001093534026</v>
      </c>
      <c r="T4" s="123">
        <f t="shared" si="4"/>
        <v>0</v>
      </c>
      <c r="U4" s="123">
        <f t="shared" si="4"/>
        <v>23.043123904100465</v>
      </c>
      <c r="V4" s="123">
        <f t="shared" si="4"/>
        <v>21.759530566319025</v>
      </c>
      <c r="W4" s="123">
        <f t="shared" ref="W4" si="5">SUM(W5:W6)</f>
        <v>27.428143922771191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26.423028542499488</v>
      </c>
      <c r="D5" s="99">
        <v>48.355314194395767</v>
      </c>
      <c r="E5" s="99">
        <v>56.702731505164017</v>
      </c>
      <c r="F5" s="99">
        <v>41.938622665941523</v>
      </c>
      <c r="G5" s="99">
        <v>37.91359404066889</v>
      </c>
      <c r="H5" s="99">
        <v>42.372788052466014</v>
      </c>
      <c r="I5" s="99">
        <v>38.15780956169138</v>
      </c>
      <c r="J5" s="99">
        <v>38.649316026551737</v>
      </c>
      <c r="K5" s="99">
        <v>28.47040496815962</v>
      </c>
      <c r="L5" s="99">
        <v>39.478235615814746</v>
      </c>
      <c r="M5" s="99">
        <v>47.855094266754428</v>
      </c>
      <c r="N5" s="99">
        <v>45.117893711380745</v>
      </c>
      <c r="O5" s="99">
        <v>38.079738234198537</v>
      </c>
      <c r="P5" s="99">
        <v>0</v>
      </c>
      <c r="Q5" s="99">
        <v>28.925363846846125</v>
      </c>
      <c r="R5" s="99">
        <v>31.512667451073249</v>
      </c>
      <c r="S5" s="99">
        <v>32.726283252925228</v>
      </c>
      <c r="T5" s="99">
        <v>0</v>
      </c>
      <c r="U5" s="99">
        <v>22.866965671181543</v>
      </c>
      <c r="V5" s="99">
        <v>21.592516525381171</v>
      </c>
      <c r="W5" s="99">
        <v>27.216974633800461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0.23924276313110279</v>
      </c>
      <c r="D6" s="99">
        <v>0.43530958022991262</v>
      </c>
      <c r="E6" s="99">
        <v>0.50362360219851687</v>
      </c>
      <c r="F6" s="99">
        <v>0.36769292056365543</v>
      </c>
      <c r="G6" s="99">
        <v>0.32640818921266584</v>
      </c>
      <c r="H6" s="99">
        <v>0.36138547975054214</v>
      </c>
      <c r="I6" s="99">
        <v>0.31907580683791736</v>
      </c>
      <c r="J6" s="99">
        <v>0.32176059273071866</v>
      </c>
      <c r="K6" s="99">
        <v>0.23424501662023015</v>
      </c>
      <c r="L6" s="99">
        <v>0.32418948444216406</v>
      </c>
      <c r="M6" s="99">
        <v>0.39144374344845229</v>
      </c>
      <c r="N6" s="99">
        <v>0.3584286906073807</v>
      </c>
      <c r="O6" s="99">
        <v>0.30313689490489182</v>
      </c>
      <c r="P6" s="99">
        <v>0</v>
      </c>
      <c r="Q6" s="99">
        <v>0.22647760398770986</v>
      </c>
      <c r="R6" s="99">
        <v>0.24497231477568979</v>
      </c>
      <c r="S6" s="99">
        <v>0.25471784060879943</v>
      </c>
      <c r="T6" s="99">
        <v>0</v>
      </c>
      <c r="U6" s="99">
        <v>0.17615823291892255</v>
      </c>
      <c r="V6" s="99">
        <v>0.16701404093785319</v>
      </c>
      <c r="W6" s="99">
        <v>0.21116928897073109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0.98986608730826264</v>
      </c>
      <c r="D7" s="123">
        <f t="shared" si="6"/>
        <v>0.86038159421318061</v>
      </c>
      <c r="E7" s="123">
        <f t="shared" si="6"/>
        <v>0.98041943363944162</v>
      </c>
      <c r="F7" s="123">
        <f t="shared" si="6"/>
        <v>0.63250268691906397</v>
      </c>
      <c r="G7" s="123">
        <f t="shared" si="6"/>
        <v>0.65772947694164763</v>
      </c>
      <c r="H7" s="123">
        <f t="shared" si="6"/>
        <v>0.71189729815046943</v>
      </c>
      <c r="I7" s="123">
        <f t="shared" si="6"/>
        <v>0.97913294436751674</v>
      </c>
      <c r="J7" s="123">
        <f t="shared" si="6"/>
        <v>1.2976478072498894</v>
      </c>
      <c r="K7" s="123">
        <f t="shared" si="6"/>
        <v>1.7526057007059153</v>
      </c>
      <c r="L7" s="123">
        <f t="shared" si="6"/>
        <v>1.8362775526488622</v>
      </c>
      <c r="M7" s="123">
        <f t="shared" si="6"/>
        <v>1.2231616967556214</v>
      </c>
      <c r="N7" s="123">
        <f t="shared" si="6"/>
        <v>3.3265689981935398</v>
      </c>
      <c r="O7" s="123">
        <f t="shared" si="6"/>
        <v>1.0541530328223769</v>
      </c>
      <c r="P7" s="123">
        <f t="shared" si="6"/>
        <v>0</v>
      </c>
      <c r="Q7" s="123">
        <f t="shared" si="6"/>
        <v>0.85115790701605587</v>
      </c>
      <c r="R7" s="123">
        <f t="shared" si="6"/>
        <v>3.1050028291646585</v>
      </c>
      <c r="S7" s="123">
        <f t="shared" si="6"/>
        <v>2.6247206443268567</v>
      </c>
      <c r="T7" s="123">
        <f t="shared" si="6"/>
        <v>0</v>
      </c>
      <c r="U7" s="123">
        <f t="shared" si="6"/>
        <v>1.8137521586039398</v>
      </c>
      <c r="V7" s="123">
        <f t="shared" si="6"/>
        <v>1.4223001264276534</v>
      </c>
      <c r="W7" s="123">
        <f t="shared" si="6"/>
        <v>1.1452888299784623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0.98986608730826264</v>
      </c>
      <c r="D8" s="99">
        <f>RES_hhdet_in_tesh!D8/RES_summary!D$21</f>
        <v>0.86038159421318061</v>
      </c>
      <c r="E8" s="99">
        <f>RES_hhdet_in_tesh!E8/RES_summary!E$21</f>
        <v>0.98041943363944162</v>
      </c>
      <c r="F8" s="99">
        <f>RES_hhdet_in_tesh!F8/RES_summary!F$21</f>
        <v>0.63250268691906397</v>
      </c>
      <c r="G8" s="99">
        <f>RES_hhdet_in_tesh!G8/RES_summary!G$21</f>
        <v>0.65772947694164763</v>
      </c>
      <c r="H8" s="99">
        <f>RES_hhdet_in_tesh!H8/RES_summary!H$21</f>
        <v>0.71189729815046943</v>
      </c>
      <c r="I8" s="99">
        <f>RES_hhdet_in_tesh!I8/RES_summary!I$21</f>
        <v>0.97913294436751674</v>
      </c>
      <c r="J8" s="99">
        <f>RES_hhdet_in_tesh!J8/RES_summary!J$21</f>
        <v>1.2976478072498894</v>
      </c>
      <c r="K8" s="99">
        <f>RES_hhdet_in_tesh!K8/RES_summary!K$21</f>
        <v>1.7526057007059153</v>
      </c>
      <c r="L8" s="99">
        <f>RES_hhdet_in_tesh!L8/RES_summary!L$21</f>
        <v>1.8362775526488622</v>
      </c>
      <c r="M8" s="99">
        <f>RES_hhdet_in_tesh!M8/RES_summary!M$21</f>
        <v>1.2231616967556214</v>
      </c>
      <c r="N8" s="99">
        <f>RES_hhdet_in_tesh!N8/RES_summary!N$21</f>
        <v>3.3265689981935398</v>
      </c>
      <c r="O8" s="99">
        <f>RES_hhdet_in_tesh!O8/RES_summary!O$21</f>
        <v>1.0541530328223769</v>
      </c>
      <c r="P8" s="99">
        <f>RES_hhdet_in_tesh!P8/RES_summary!P$21</f>
        <v>0</v>
      </c>
      <c r="Q8" s="99">
        <f>RES_hhdet_in_tesh!Q8/RES_summary!Q$21</f>
        <v>0.85115790701605587</v>
      </c>
      <c r="R8" s="99">
        <f>RES_hhdet_in_tesh!R8/RES_summary!R$21</f>
        <v>3.1050028291646585</v>
      </c>
      <c r="S8" s="99">
        <f>RES_hhdet_in_tesh!S8/RES_summary!S$21</f>
        <v>2.6247206443268567</v>
      </c>
      <c r="T8" s="99">
        <f>RES_hhdet_in_tesh!T8/RES_summary!T$21</f>
        <v>0</v>
      </c>
      <c r="U8" s="99">
        <f>RES_hhdet_in_tesh!U8/RES_summary!U$21</f>
        <v>1.8137521586039398</v>
      </c>
      <c r="V8" s="99">
        <f>RES_hhdet_in_tesh!V8/RES_summary!V$21</f>
        <v>1.4223001264276534</v>
      </c>
      <c r="W8" s="99">
        <f>RES_hhdet_in_tesh!W8/RES_summary!W$21</f>
        <v>1.1452888299784623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9.8198450488954627</v>
      </c>
      <c r="D9" s="123">
        <v>11.006336201219185</v>
      </c>
      <c r="E9" s="123">
        <v>10.753754296250035</v>
      </c>
      <c r="F9" s="123">
        <v>10.441278352707455</v>
      </c>
      <c r="G9" s="123">
        <v>11.014710578888671</v>
      </c>
      <c r="H9" s="123">
        <v>11.254605913475052</v>
      </c>
      <c r="I9" s="123">
        <v>10.841227635377983</v>
      </c>
      <c r="J9" s="123">
        <v>12.276995742088886</v>
      </c>
      <c r="K9" s="123">
        <v>12.579807424884189</v>
      </c>
      <c r="L9" s="123">
        <v>13.240983420618264</v>
      </c>
      <c r="M9" s="123">
        <v>13.684968296312089</v>
      </c>
      <c r="N9" s="123">
        <v>11.617293190332052</v>
      </c>
      <c r="O9" s="123">
        <v>11.105793446731756</v>
      </c>
      <c r="P9" s="123">
        <v>0</v>
      </c>
      <c r="Q9" s="123">
        <v>10.874797003370972</v>
      </c>
      <c r="R9" s="123">
        <v>10.819962847440101</v>
      </c>
      <c r="S9" s="123">
        <v>11.268800034597136</v>
      </c>
      <c r="T9" s="123">
        <v>0</v>
      </c>
      <c r="U9" s="123">
        <v>10.93983675886045</v>
      </c>
      <c r="V9" s="123">
        <v>11.48844095204679</v>
      </c>
      <c r="W9" s="123">
        <v>11.962201703721357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8.6365940068648754</v>
      </c>
      <c r="D10" s="99">
        <v>11.003621437694022</v>
      </c>
      <c r="E10" s="99">
        <v>11.729099294134457</v>
      </c>
      <c r="F10" s="99">
        <v>10.340541692904255</v>
      </c>
      <c r="G10" s="99">
        <v>10.714960839835335</v>
      </c>
      <c r="H10" s="99">
        <v>11.490132575069092</v>
      </c>
      <c r="I10" s="99">
        <v>11.412934723965439</v>
      </c>
      <c r="J10" s="99">
        <v>12.587618500984327</v>
      </c>
      <c r="K10" s="99">
        <v>9.7408902987857573</v>
      </c>
      <c r="L10" s="99">
        <v>13.150010530805742</v>
      </c>
      <c r="M10" s="99">
        <v>15.992654733468529</v>
      </c>
      <c r="N10" s="99">
        <v>14.230516346451822</v>
      </c>
      <c r="O10" s="99">
        <v>11.930965414143996</v>
      </c>
      <c r="P10" s="99">
        <v>0</v>
      </c>
      <c r="Q10" s="99">
        <v>10.819970622941177</v>
      </c>
      <c r="R10" s="99">
        <v>11.601192553042162</v>
      </c>
      <c r="S10" s="99">
        <v>12.397248077640123</v>
      </c>
      <c r="T10" s="99">
        <v>0</v>
      </c>
      <c r="U10" s="99">
        <v>9.706560460701148</v>
      </c>
      <c r="V10" s="99">
        <v>9.7449094400434824</v>
      </c>
      <c r="W10" s="99">
        <v>13.60490630915719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10.689781085288393</v>
      </c>
      <c r="D11" s="99">
        <v>10.110322176842478</v>
      </c>
      <c r="E11" s="99">
        <v>10.516363814103205</v>
      </c>
      <c r="F11" s="99">
        <v>10.6736397111471</v>
      </c>
      <c r="G11" s="99">
        <v>10.947859308311177</v>
      </c>
      <c r="H11" s="99">
        <v>11.24711025281894</v>
      </c>
      <c r="I11" s="99">
        <v>11.299625289878021</v>
      </c>
      <c r="J11" s="99">
        <v>12.005322263494918</v>
      </c>
      <c r="K11" s="99">
        <v>12.573022276669517</v>
      </c>
      <c r="L11" s="99">
        <v>13.035673566521188</v>
      </c>
      <c r="M11" s="99">
        <v>13.388490085686138</v>
      </c>
      <c r="N11" s="99">
        <v>11.79180698832219</v>
      </c>
      <c r="O11" s="99">
        <v>11.206473319376324</v>
      </c>
      <c r="P11" s="99">
        <v>0</v>
      </c>
      <c r="Q11" s="99">
        <v>11.432678805775817</v>
      </c>
      <c r="R11" s="99">
        <v>10.409334301437427</v>
      </c>
      <c r="S11" s="99">
        <v>10.717155221902182</v>
      </c>
      <c r="T11" s="99">
        <v>0</v>
      </c>
      <c r="U11" s="99">
        <v>10.67332582361024</v>
      </c>
      <c r="V11" s="99">
        <v>11.662422206724978</v>
      </c>
      <c r="W11" s="99">
        <v>11.901371667261774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9.8185629906757104</v>
      </c>
      <c r="D15" s="102">
        <v>11.009796641612139</v>
      </c>
      <c r="E15" s="102">
        <v>10.747799304353306</v>
      </c>
      <c r="F15" s="102">
        <v>10.440374208048224</v>
      </c>
      <c r="G15" s="102">
        <v>11.016306932873198</v>
      </c>
      <c r="H15" s="102">
        <v>11.253449227856999</v>
      </c>
      <c r="I15" s="102">
        <v>10.837167324298163</v>
      </c>
      <c r="J15" s="102">
        <v>12.262954773922564</v>
      </c>
      <c r="K15" s="102">
        <v>12.668877596198023</v>
      </c>
      <c r="L15" s="102">
        <v>13.235133105348638</v>
      </c>
      <c r="M15" s="102">
        <v>13.633405195764894</v>
      </c>
      <c r="N15" s="102">
        <v>11.529631997911494</v>
      </c>
      <c r="O15" s="102">
        <v>11.059477947170794</v>
      </c>
      <c r="P15" s="102">
        <v>0</v>
      </c>
      <c r="Q15" s="102">
        <v>10.876100737202965</v>
      </c>
      <c r="R15" s="102">
        <v>10.815854045844699</v>
      </c>
      <c r="S15" s="102">
        <v>11.262952142613946</v>
      </c>
      <c r="T15" s="102">
        <v>0</v>
      </c>
      <c r="U15" s="102">
        <v>10.972709380031867</v>
      </c>
      <c r="V15" s="102">
        <v>11.541583549399926</v>
      </c>
      <c r="W15" s="102">
        <v>11.876271713651432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13.258328903626792</v>
      </c>
      <c r="M16" s="105">
        <v>13.649943587895065</v>
      </c>
      <c r="N16" s="105">
        <v>11.528734180256009</v>
      </c>
      <c r="O16" s="105">
        <v>11.05265245034944</v>
      </c>
      <c r="P16" s="105">
        <v>0</v>
      </c>
      <c r="Q16" s="105">
        <v>10.841394084972654</v>
      </c>
      <c r="R16" s="105">
        <v>10.783667187360248</v>
      </c>
      <c r="S16" s="105">
        <v>11.242384992000432</v>
      </c>
      <c r="T16" s="105">
        <v>0</v>
      </c>
      <c r="U16" s="105">
        <v>10.978268168726512</v>
      </c>
      <c r="V16" s="105">
        <v>11.534423234901281</v>
      </c>
      <c r="W16" s="105">
        <v>11.865589134254002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4.5904397945288737</v>
      </c>
      <c r="M17" s="99">
        <v>4.5824546021471564</v>
      </c>
      <c r="N17" s="99">
        <v>3.6174172886691696</v>
      </c>
      <c r="O17" s="99">
        <v>3.6104439610269448</v>
      </c>
      <c r="P17" s="99">
        <v>0</v>
      </c>
      <c r="Q17" s="99">
        <v>3.3489688625144525</v>
      </c>
      <c r="R17" s="99">
        <v>3.5649557452212788</v>
      </c>
      <c r="S17" s="99">
        <v>3.9437383667268038</v>
      </c>
      <c r="T17" s="99">
        <v>0</v>
      </c>
      <c r="U17" s="99">
        <v>3.5297261130771149</v>
      </c>
      <c r="V17" s="99">
        <v>3.7488504787420203</v>
      </c>
      <c r="W17" s="99">
        <v>3.8889464191230076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8.6678891090979135</v>
      </c>
      <c r="M18" s="99">
        <v>9.0674889857479091</v>
      </c>
      <c r="N18" s="99">
        <v>7.911316891586841</v>
      </c>
      <c r="O18" s="99">
        <v>7.4422084893224953</v>
      </c>
      <c r="P18" s="99">
        <v>0</v>
      </c>
      <c r="Q18" s="99">
        <v>7.4924252224582037</v>
      </c>
      <c r="R18" s="99">
        <v>7.2187114421389698</v>
      </c>
      <c r="S18" s="99">
        <v>7.2986466252736264</v>
      </c>
      <c r="T18" s="99">
        <v>0</v>
      </c>
      <c r="U18" s="99">
        <v>7.448542055649396</v>
      </c>
      <c r="V18" s="99">
        <v>7.7855727561592598</v>
      </c>
      <c r="W18" s="99">
        <v>7.9766427151309935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6.7871763366815898</v>
      </c>
      <c r="D19" s="123">
        <v>6.8581832071510673</v>
      </c>
      <c r="E19" s="123">
        <v>7.1822568919593293</v>
      </c>
      <c r="F19" s="123">
        <v>7.3513542503941931</v>
      </c>
      <c r="G19" s="123">
        <v>7.3033197070278426</v>
      </c>
      <c r="H19" s="123">
        <v>7.4746774327221068</v>
      </c>
      <c r="I19" s="123">
        <v>7.5111386238464499</v>
      </c>
      <c r="J19" s="123">
        <v>7.8011005632097907</v>
      </c>
      <c r="K19" s="123">
        <v>7.6443993808987791</v>
      </c>
      <c r="L19" s="123">
        <v>7.8054780956149798</v>
      </c>
      <c r="M19" s="123">
        <v>8.2660190502489943</v>
      </c>
      <c r="N19" s="123">
        <v>7.1383941140012332</v>
      </c>
      <c r="O19" s="123">
        <v>6.7481547615036721</v>
      </c>
      <c r="P19" s="123">
        <v>0</v>
      </c>
      <c r="Q19" s="123">
        <v>7.4045257978047037</v>
      </c>
      <c r="R19" s="123">
        <v>7.1742471035884874</v>
      </c>
      <c r="S19" s="123">
        <v>7.361238627570847</v>
      </c>
      <c r="T19" s="123">
        <v>0</v>
      </c>
      <c r="U19" s="123">
        <v>7.0283602027291234</v>
      </c>
      <c r="V19" s="123">
        <v>7.4332451571080256</v>
      </c>
      <c r="W19" s="123">
        <v>7.7956505572404398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5.3680770319641109</v>
      </c>
      <c r="D20" s="99">
        <v>7.9685078867654706</v>
      </c>
      <c r="E20" s="99">
        <v>8.7310421018502247</v>
      </c>
      <c r="F20" s="99">
        <v>7.6762983877885418</v>
      </c>
      <c r="G20" s="99">
        <v>6.9916382782350519</v>
      </c>
      <c r="H20" s="99">
        <v>7.6818642569158628</v>
      </c>
      <c r="I20" s="99">
        <v>7.8147189302946813</v>
      </c>
      <c r="J20" s="99">
        <v>7.9932376716391698</v>
      </c>
      <c r="K20" s="99">
        <v>6.3585968290625923</v>
      </c>
      <c r="L20" s="99">
        <v>8.0584915242878736</v>
      </c>
      <c r="M20" s="99">
        <v>8.3613968210213141</v>
      </c>
      <c r="N20" s="99">
        <v>7.6383661607135789</v>
      </c>
      <c r="O20" s="99">
        <v>7.3696589801750418</v>
      </c>
      <c r="P20" s="99">
        <v>0</v>
      </c>
      <c r="Q20" s="99">
        <v>0</v>
      </c>
      <c r="R20" s="99">
        <v>6.3074596611263187</v>
      </c>
      <c r="S20" s="99">
        <v>8.2206950725293222</v>
      </c>
      <c r="T20" s="99">
        <v>0</v>
      </c>
      <c r="U20" s="99">
        <v>6.5463253489838102</v>
      </c>
      <c r="V20" s="99">
        <v>6.8285270321904825</v>
      </c>
      <c r="W20" s="99">
        <v>8.4146303764883541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6.7704424954661517</v>
      </c>
      <c r="D21" s="99">
        <v>6.485786961474723</v>
      </c>
      <c r="E21" s="99">
        <v>7.5233151588684173</v>
      </c>
      <c r="F21" s="99">
        <v>7.7603989412944783</v>
      </c>
      <c r="G21" s="99">
        <v>7.6373004220476703</v>
      </c>
      <c r="H21" s="99">
        <v>8.0474460891101067</v>
      </c>
      <c r="I21" s="99">
        <v>7.4652668955905375</v>
      </c>
      <c r="J21" s="99">
        <v>7.0352805095447222</v>
      </c>
      <c r="K21" s="99">
        <v>7.8566791139090899</v>
      </c>
      <c r="L21" s="99">
        <v>6.8930111166297845</v>
      </c>
      <c r="M21" s="99">
        <v>8.5098285158608711</v>
      </c>
      <c r="N21" s="99">
        <v>7.04764496312528</v>
      </c>
      <c r="O21" s="99">
        <v>6.6366287046812618</v>
      </c>
      <c r="P21" s="99">
        <v>0</v>
      </c>
      <c r="Q21" s="99">
        <v>8.8434979517682475</v>
      </c>
      <c r="R21" s="99">
        <v>7.2538699869654719</v>
      </c>
      <c r="S21" s="99">
        <v>7.063624680481678</v>
      </c>
      <c r="T21" s="99">
        <v>0</v>
      </c>
      <c r="U21" s="99">
        <v>6.8236951481339947</v>
      </c>
      <c r="V21" s="99">
        <v>7.5065949946643062</v>
      </c>
      <c r="W21" s="99">
        <v>7.687375238506502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6.8711343322911889</v>
      </c>
      <c r="D22" s="110">
        <v>6.7261580639634371</v>
      </c>
      <c r="E22" s="110">
        <v>6.8781512332359815</v>
      </c>
      <c r="F22" s="110">
        <v>7.2462554679224569</v>
      </c>
      <c r="G22" s="110">
        <v>7.3113385059787142</v>
      </c>
      <c r="H22" s="110">
        <v>7.3940496003703098</v>
      </c>
      <c r="I22" s="110">
        <v>7.4992323372189098</v>
      </c>
      <c r="J22" s="110">
        <v>7.8205610578527907</v>
      </c>
      <c r="K22" s="110">
        <v>7.8639147425574016</v>
      </c>
      <c r="L22" s="110">
        <v>7.8751396781492211</v>
      </c>
      <c r="M22" s="110">
        <v>8.1979481805465273</v>
      </c>
      <c r="N22" s="110">
        <v>7.0179463032390457</v>
      </c>
      <c r="O22" s="110">
        <v>6.7230791419654663</v>
      </c>
      <c r="P22" s="110">
        <v>0</v>
      </c>
      <c r="Q22" s="110">
        <v>7.2252629808240512</v>
      </c>
      <c r="R22" s="110">
        <v>7.1642916726358941</v>
      </c>
      <c r="S22" s="110">
        <v>7.381058553607434</v>
      </c>
      <c r="T22" s="110">
        <v>0</v>
      </c>
      <c r="U22" s="110">
        <v>7.0799671603014191</v>
      </c>
      <c r="V22" s="110">
        <v>7.4698366592183429</v>
      </c>
      <c r="W22" s="110">
        <v>7.755506104284585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56.844242850674298</v>
      </c>
      <c r="D24" s="118">
        <f t="shared" si="7"/>
        <v>0</v>
      </c>
      <c r="E24" s="118">
        <f t="shared" si="7"/>
        <v>59.388275315107784</v>
      </c>
      <c r="F24" s="118">
        <f t="shared" si="7"/>
        <v>59.440639914569346</v>
      </c>
      <c r="G24" s="118">
        <f t="shared" si="7"/>
        <v>58.956283760205999</v>
      </c>
      <c r="H24" s="118">
        <f t="shared" si="7"/>
        <v>57.96281265768922</v>
      </c>
      <c r="I24" s="118">
        <f t="shared" si="7"/>
        <v>56.091087652661926</v>
      </c>
      <c r="J24" s="118">
        <f t="shared" si="7"/>
        <v>57.492995135899946</v>
      </c>
      <c r="K24" s="118">
        <f t="shared" si="7"/>
        <v>44.091376533684148</v>
      </c>
      <c r="L24" s="118">
        <f t="shared" si="7"/>
        <v>36.458364916638573</v>
      </c>
      <c r="M24" s="118">
        <f t="shared" si="7"/>
        <v>83.898440439267432</v>
      </c>
      <c r="N24" s="118">
        <f t="shared" si="7"/>
        <v>60.114162357377666</v>
      </c>
      <c r="O24" s="118">
        <f t="shared" si="7"/>
        <v>49.279104642905516</v>
      </c>
      <c r="P24" s="118">
        <f t="shared" si="7"/>
        <v>39.523072026604559</v>
      </c>
      <c r="Q24" s="118">
        <f t="shared" si="7"/>
        <v>80.059376715871153</v>
      </c>
      <c r="R24" s="118">
        <f t="shared" ref="R24:V24" si="8">R25+R28+R30+R39</f>
        <v>67.602468553074829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40.154545527707398</v>
      </c>
      <c r="D25" s="123">
        <f t="shared" si="10"/>
        <v>0</v>
      </c>
      <c r="E25" s="123">
        <f t="shared" si="10"/>
        <v>41.762324777518494</v>
      </c>
      <c r="F25" s="123">
        <f t="shared" si="10"/>
        <v>41.75401023859866</v>
      </c>
      <c r="G25" s="123">
        <f t="shared" si="10"/>
        <v>40.628638321354089</v>
      </c>
      <c r="H25" s="123">
        <f t="shared" si="10"/>
        <v>39.315313829461914</v>
      </c>
      <c r="I25" s="123">
        <f t="shared" si="10"/>
        <v>37.754687991144849</v>
      </c>
      <c r="J25" s="123">
        <f t="shared" si="10"/>
        <v>35.495448788430998</v>
      </c>
      <c r="K25" s="123">
        <f t="shared" si="10"/>
        <v>21.820860771654306</v>
      </c>
      <c r="L25" s="123">
        <f t="shared" si="10"/>
        <v>13.617897008535506</v>
      </c>
      <c r="M25" s="123">
        <f t="shared" si="10"/>
        <v>60.787518733501642</v>
      </c>
      <c r="N25" s="123">
        <f t="shared" si="10"/>
        <v>38.144796341169823</v>
      </c>
      <c r="O25" s="123">
        <f t="shared" si="10"/>
        <v>30.462399083878275</v>
      </c>
      <c r="P25" s="123">
        <f t="shared" si="10"/>
        <v>20.292482388453912</v>
      </c>
      <c r="Q25" s="123">
        <f t="shared" si="10"/>
        <v>60.931873659631414</v>
      </c>
      <c r="R25" s="123">
        <f t="shared" ref="R25:V25" si="11">SUM(R26:R27)</f>
        <v>46.880975394632159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39.265733467793936</v>
      </c>
      <c r="D26" s="99">
        <v>0</v>
      </c>
      <c r="E26" s="99">
        <v>40.855154197756555</v>
      </c>
      <c r="F26" s="99">
        <v>40.858453637505882</v>
      </c>
      <c r="G26" s="99">
        <v>39.772606029839913</v>
      </c>
      <c r="H26" s="99">
        <v>38.494541294026334</v>
      </c>
      <c r="I26" s="99">
        <v>36.981587413719019</v>
      </c>
      <c r="J26" s="99">
        <v>34.771750404433149</v>
      </c>
      <c r="K26" s="99">
        <v>21.381069952728787</v>
      </c>
      <c r="L26" s="99">
        <v>13.343950592521024</v>
      </c>
      <c r="M26" s="99">
        <v>59.569359341449086</v>
      </c>
      <c r="N26" s="99">
        <v>37.401968089141491</v>
      </c>
      <c r="O26" s="99">
        <v>29.867982737806834</v>
      </c>
      <c r="P26" s="99">
        <v>19.901823006661942</v>
      </c>
      <c r="Q26" s="99">
        <v>59.762072388034113</v>
      </c>
      <c r="R26" s="99">
        <v>45.98723952367255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0.88881205991345924</v>
      </c>
      <c r="D27" s="99">
        <v>0</v>
      </c>
      <c r="E27" s="99">
        <v>0.90717057976193594</v>
      </c>
      <c r="F27" s="99">
        <v>0.89555660109277757</v>
      </c>
      <c r="G27" s="99">
        <v>0.85603229151417637</v>
      </c>
      <c r="H27" s="99">
        <v>0.82077253543557815</v>
      </c>
      <c r="I27" s="99">
        <v>0.77310057742582894</v>
      </c>
      <c r="J27" s="99">
        <v>0.72369838399784625</v>
      </c>
      <c r="K27" s="99">
        <v>0.43979081892552124</v>
      </c>
      <c r="L27" s="99">
        <v>0.27394641601448266</v>
      </c>
      <c r="M27" s="99">
        <v>1.2181593920525524</v>
      </c>
      <c r="N27" s="99">
        <v>0.74282825202833236</v>
      </c>
      <c r="O27" s="99">
        <v>0.59441634607143945</v>
      </c>
      <c r="P27" s="99">
        <v>0.39065938179196891</v>
      </c>
      <c r="Q27" s="99">
        <v>1.1698012715972983</v>
      </c>
      <c r="R27" s="99">
        <v>0.89373587095960672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1.914030515693586</v>
      </c>
      <c r="K28" s="123">
        <f t="shared" si="13"/>
        <v>1.7390002989182356</v>
      </c>
      <c r="L28" s="123">
        <f t="shared" si="13"/>
        <v>1.8723703655012172</v>
      </c>
      <c r="M28" s="123">
        <f t="shared" si="13"/>
        <v>1.233832682114449</v>
      </c>
      <c r="N28" s="123">
        <f t="shared" si="13"/>
        <v>3.4189112902706382</v>
      </c>
      <c r="O28" s="123">
        <f t="shared" si="13"/>
        <v>1.0448752214072863</v>
      </c>
      <c r="P28" s="123">
        <f t="shared" si="13"/>
        <v>1.5951094097373208</v>
      </c>
      <c r="Q28" s="123">
        <f t="shared" si="13"/>
        <v>0.84876342678251471</v>
      </c>
      <c r="R28" s="123">
        <f t="shared" si="13"/>
        <v>2.7413474399620763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1.914030515693586</v>
      </c>
      <c r="K29" s="99">
        <f>RES_hhdet_in_tesh!K29/RES_summary!K$21</f>
        <v>1.7390002989182356</v>
      </c>
      <c r="L29" s="99">
        <f>RES_hhdet_in_tesh!L29/RES_summary!L$21</f>
        <v>1.8723703655012172</v>
      </c>
      <c r="M29" s="99">
        <f>RES_hhdet_in_tesh!M29/RES_summary!M$21</f>
        <v>1.233832682114449</v>
      </c>
      <c r="N29" s="99">
        <f>RES_hhdet_in_tesh!N29/RES_summary!N$21</f>
        <v>3.4189112902706382</v>
      </c>
      <c r="O29" s="99">
        <f>RES_hhdet_in_tesh!O29/RES_summary!O$21</f>
        <v>1.0448752214072863</v>
      </c>
      <c r="P29" s="99">
        <f>RES_hhdet_in_tesh!P29/RES_summary!P$21</f>
        <v>1.5951094097373208</v>
      </c>
      <c r="Q29" s="99">
        <f>RES_hhdet_in_tesh!Q29/RES_summary!Q$21</f>
        <v>0.84876342678251471</v>
      </c>
      <c r="R29" s="99">
        <f>RES_hhdet_in_tesh!R29/RES_summary!R$21</f>
        <v>2.7413474399620763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9.8185629906757104</v>
      </c>
      <c r="D30" s="123">
        <v>0</v>
      </c>
      <c r="E30" s="123">
        <v>10.747799304353309</v>
      </c>
      <c r="F30" s="123">
        <v>10.440374208048228</v>
      </c>
      <c r="G30" s="123">
        <v>11.016306932873198</v>
      </c>
      <c r="H30" s="123">
        <v>11.253449227856997</v>
      </c>
      <c r="I30" s="123">
        <v>10.837167324298163</v>
      </c>
      <c r="J30" s="123">
        <v>12.262954773922566</v>
      </c>
      <c r="K30" s="123">
        <v>12.668877596198023</v>
      </c>
      <c r="L30" s="123">
        <v>13.244054566224849</v>
      </c>
      <c r="M30" s="123">
        <v>13.634586509488477</v>
      </c>
      <c r="N30" s="123">
        <v>11.529596789375988</v>
      </c>
      <c r="O30" s="123">
        <v>11.059946216309998</v>
      </c>
      <c r="P30" s="123">
        <v>11.047228001035336</v>
      </c>
      <c r="Q30" s="123">
        <v>10.874501352307558</v>
      </c>
      <c r="R30" s="123">
        <v>10.815854045844699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11.206473319376322</v>
      </c>
      <c r="P31" s="99">
        <v>11.328813771434495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9.8185629906757104</v>
      </c>
      <c r="D35" s="102">
        <v>0</v>
      </c>
      <c r="E35" s="102">
        <v>10.747799304353309</v>
      </c>
      <c r="F35" s="102">
        <v>10.440374208048228</v>
      </c>
      <c r="G35" s="102">
        <v>11.016306932873198</v>
      </c>
      <c r="H35" s="102">
        <v>11.253449227856997</v>
      </c>
      <c r="I35" s="102">
        <v>10.837167324298163</v>
      </c>
      <c r="J35" s="102">
        <v>12.262954773922566</v>
      </c>
      <c r="K35" s="102">
        <v>12.668877596198023</v>
      </c>
      <c r="L35" s="102">
        <v>13.235133105348638</v>
      </c>
      <c r="M35" s="102">
        <v>13.633405195764896</v>
      </c>
      <c r="N35" s="102">
        <v>11.529631997911498</v>
      </c>
      <c r="O35" s="102">
        <v>11.059477947170794</v>
      </c>
      <c r="P35" s="102">
        <v>11.047290496858638</v>
      </c>
      <c r="Q35" s="102">
        <v>10.876100737202963</v>
      </c>
      <c r="R35" s="102">
        <v>10.815854045844699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13.258328903626786</v>
      </c>
      <c r="M36" s="105">
        <v>13.649943587895061</v>
      </c>
      <c r="N36" s="105">
        <v>11.528734180256009</v>
      </c>
      <c r="O36" s="105">
        <v>11.05265245034944</v>
      </c>
      <c r="P36" s="105">
        <v>11.03426508087993</v>
      </c>
      <c r="Q36" s="105">
        <v>10.841394084972658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4.5904397945288737</v>
      </c>
      <c r="M37" s="99">
        <v>4.5824546021471555</v>
      </c>
      <c r="N37" s="99">
        <v>3.6174172886691687</v>
      </c>
      <c r="O37" s="99">
        <v>3.6104439610269452</v>
      </c>
      <c r="P37" s="99">
        <v>3.7035910248206143</v>
      </c>
      <c r="Q37" s="99">
        <v>3.3489688625144525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8.6678891090979135</v>
      </c>
      <c r="M38" s="99">
        <v>9.0674889857479055</v>
      </c>
      <c r="N38" s="99">
        <v>7.911316891586841</v>
      </c>
      <c r="O38" s="99">
        <v>7.4422084893224953</v>
      </c>
      <c r="P38" s="99">
        <v>7.3306740560593191</v>
      </c>
      <c r="Q38" s="99">
        <v>7.492425222458202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6.8711343322911898</v>
      </c>
      <c r="D39" s="123">
        <v>0</v>
      </c>
      <c r="E39" s="123">
        <v>6.8781512332359807</v>
      </c>
      <c r="F39" s="123">
        <v>7.2462554679224578</v>
      </c>
      <c r="G39" s="123">
        <v>7.3113385059787124</v>
      </c>
      <c r="H39" s="123">
        <v>7.3940496003703098</v>
      </c>
      <c r="I39" s="123">
        <v>7.4992323372189098</v>
      </c>
      <c r="J39" s="123">
        <v>7.8205610578527889</v>
      </c>
      <c r="K39" s="123">
        <v>7.8626378669135821</v>
      </c>
      <c r="L39" s="123">
        <v>7.7240429763770013</v>
      </c>
      <c r="M39" s="123">
        <v>8.2425025141628616</v>
      </c>
      <c r="N39" s="123">
        <v>7.0208579365612245</v>
      </c>
      <c r="O39" s="123">
        <v>6.711884121309958</v>
      </c>
      <c r="P39" s="123">
        <v>6.5882522273779864</v>
      </c>
      <c r="Q39" s="123">
        <v>7.4042382771496777</v>
      </c>
      <c r="R39" s="123">
        <v>7.1642916726358941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7.8566791139090899</v>
      </c>
      <c r="L40" s="99">
        <v>6.8930111166297845</v>
      </c>
      <c r="M40" s="99">
        <v>8.5098285158608675</v>
      </c>
      <c r="N40" s="99">
        <v>7.0476449631252809</v>
      </c>
      <c r="O40" s="99">
        <v>6.6366287046812635</v>
      </c>
      <c r="P40" s="99">
        <v>6.1177393608113118</v>
      </c>
      <c r="Q40" s="99">
        <v>8.8434979517682475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6.8711343322911898</v>
      </c>
      <c r="D41" s="110">
        <v>0</v>
      </c>
      <c r="E41" s="110">
        <v>6.8781512332359807</v>
      </c>
      <c r="F41" s="110">
        <v>7.2462554679224578</v>
      </c>
      <c r="G41" s="110">
        <v>7.3113385059787124</v>
      </c>
      <c r="H41" s="110">
        <v>7.3940496003703098</v>
      </c>
      <c r="I41" s="110">
        <v>7.4992323372189098</v>
      </c>
      <c r="J41" s="110">
        <v>7.8205610578527889</v>
      </c>
      <c r="K41" s="110">
        <v>7.8639147425574016</v>
      </c>
      <c r="L41" s="110">
        <v>7.8751396781492211</v>
      </c>
      <c r="M41" s="110">
        <v>8.1979481805465273</v>
      </c>
      <c r="N41" s="110">
        <v>7.0179463032390457</v>
      </c>
      <c r="O41" s="110">
        <v>6.7230791419654663</v>
      </c>
      <c r="P41" s="110">
        <v>6.6594852510016267</v>
      </c>
      <c r="Q41" s="110">
        <v>7.2252629808240512</v>
      </c>
      <c r="R41" s="110">
        <v>7.1642916726358941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73.443560439621962</v>
      </c>
      <c r="L43" s="118">
        <f t="shared" si="14"/>
        <v>76.915688474134669</v>
      </c>
      <c r="M43" s="118">
        <f t="shared" si="14"/>
        <v>54.378932646939106</v>
      </c>
      <c r="N43" s="118">
        <f t="shared" si="14"/>
        <v>58.239240256421851</v>
      </c>
      <c r="O43" s="118">
        <f t="shared" si="14"/>
        <v>61.980251438821824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51.162633847360048</v>
      </c>
      <c r="L44" s="123">
        <f t="shared" si="17"/>
        <v>54.119248550927729</v>
      </c>
      <c r="M44" s="123">
        <f t="shared" si="17"/>
        <v>31.268010941173323</v>
      </c>
      <c r="N44" s="123">
        <f t="shared" si="17"/>
        <v>36.367356759121492</v>
      </c>
      <c r="O44" s="123">
        <f t="shared" si="17"/>
        <v>43.149910029460678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50.131471196464716</v>
      </c>
      <c r="L45" s="99">
        <v>53.030550775593476</v>
      </c>
      <c r="M45" s="99">
        <v>30.64141156695343</v>
      </c>
      <c r="N45" s="99">
        <v>35.659142201868448</v>
      </c>
      <c r="O45" s="99">
        <v>42.307920802597792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1.0311626508953344</v>
      </c>
      <c r="L46" s="99">
        <v>1.0886977753342568</v>
      </c>
      <c r="M46" s="99">
        <v>0.62659937421989453</v>
      </c>
      <c r="N46" s="99">
        <v>0.70821455725304006</v>
      </c>
      <c r="O46" s="99">
        <v>0.84198922686288691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1.7492902415153848</v>
      </c>
      <c r="L47" s="123">
        <f t="shared" si="20"/>
        <v>1.8273884948585457</v>
      </c>
      <c r="M47" s="123">
        <f t="shared" si="20"/>
        <v>1.233832682114449</v>
      </c>
      <c r="N47" s="123">
        <f t="shared" si="20"/>
        <v>3.3212281105486197</v>
      </c>
      <c r="O47" s="123">
        <f t="shared" si="20"/>
        <v>1.059484419031826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1.7492902415153848</v>
      </c>
      <c r="L48" s="99">
        <f>RES_hhdet_in_tesh!L48/RES_summary!L$21</f>
        <v>1.8273884948585457</v>
      </c>
      <c r="M48" s="99">
        <f>RES_hhdet_in_tesh!M48/RES_summary!M$21</f>
        <v>1.233832682114449</v>
      </c>
      <c r="N48" s="99">
        <f>RES_hhdet_in_tesh!N48/RES_summary!N$21</f>
        <v>3.3212281105486197</v>
      </c>
      <c r="O48" s="99">
        <f>RES_hhdet_in_tesh!O48/RES_summary!O$21</f>
        <v>1.059484419031826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12.668877596198024</v>
      </c>
      <c r="L49" s="123">
        <v>13.244327836197636</v>
      </c>
      <c r="M49" s="123">
        <v>13.634586509488477</v>
      </c>
      <c r="N49" s="123">
        <v>11.529597795334142</v>
      </c>
      <c r="O49" s="123">
        <v>11.058892904586108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12.668877596198024</v>
      </c>
      <c r="L54" s="102">
        <v>13.235133105348636</v>
      </c>
      <c r="M54" s="102">
        <v>13.633405195764896</v>
      </c>
      <c r="N54" s="102">
        <v>11.529631997911496</v>
      </c>
      <c r="O54" s="102">
        <v>11.059477947170794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13.258328903626788</v>
      </c>
      <c r="M55" s="105">
        <v>13.649943587895061</v>
      </c>
      <c r="N55" s="105">
        <v>11.528734180256009</v>
      </c>
      <c r="O55" s="105">
        <v>11.05265245034944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4.5904397945288746</v>
      </c>
      <c r="M56" s="99">
        <v>4.5824546021471555</v>
      </c>
      <c r="N56" s="99">
        <v>3.6174172886691687</v>
      </c>
      <c r="O56" s="99">
        <v>3.6104439610269452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8.6678891090979171</v>
      </c>
      <c r="M57" s="99">
        <v>9.0674889857479055</v>
      </c>
      <c r="N57" s="99">
        <v>7.911316891586841</v>
      </c>
      <c r="O57" s="99">
        <v>7.4422084893224953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7.8627587545485014</v>
      </c>
      <c r="L58" s="123">
        <v>7.7247235921507498</v>
      </c>
      <c r="M58" s="123">
        <v>8.2425025141628616</v>
      </c>
      <c r="N58" s="123">
        <v>7.0210575914176037</v>
      </c>
      <c r="O58" s="123">
        <v>6.7119640857432117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7.8566791139090908</v>
      </c>
      <c r="L59" s="99">
        <v>6.8930111166297845</v>
      </c>
      <c r="M59" s="99">
        <v>8.5098285158608675</v>
      </c>
      <c r="N59" s="99">
        <v>7.0476449631252809</v>
      </c>
      <c r="O59" s="99">
        <v>6.6366287046812635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7.8639147425574016</v>
      </c>
      <c r="L60" s="110">
        <v>7.8751396781492211</v>
      </c>
      <c r="M60" s="110">
        <v>8.1979481805465273</v>
      </c>
      <c r="N60" s="110">
        <v>7.0179463032390457</v>
      </c>
      <c r="O60" s="110">
        <v>6.7230791419654663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59.726521851615281</v>
      </c>
      <c r="D62" s="118">
        <f t="shared" si="21"/>
        <v>44.764138252256259</v>
      </c>
      <c r="E62" s="118">
        <f t="shared" si="21"/>
        <v>48.775395366944032</v>
      </c>
      <c r="F62" s="118">
        <f t="shared" si="21"/>
        <v>45.131280476037077</v>
      </c>
      <c r="G62" s="118">
        <f t="shared" si="21"/>
        <v>56.619664477287102</v>
      </c>
      <c r="H62" s="118">
        <f t="shared" si="21"/>
        <v>62.177088217969029</v>
      </c>
      <c r="I62" s="118">
        <f t="shared" si="21"/>
        <v>59.748607375503106</v>
      </c>
      <c r="J62" s="118">
        <f t="shared" si="21"/>
        <v>59.824657238500563</v>
      </c>
      <c r="K62" s="118">
        <f t="shared" si="21"/>
        <v>66.106656865423446</v>
      </c>
      <c r="L62" s="118">
        <f t="shared" si="21"/>
        <v>63.488789982163155</v>
      </c>
      <c r="M62" s="118">
        <f t="shared" si="21"/>
        <v>68.10475301957095</v>
      </c>
      <c r="N62" s="118">
        <f t="shared" si="21"/>
        <v>63.751019444292297</v>
      </c>
      <c r="O62" s="118">
        <f t="shared" si="21"/>
        <v>52.771061131418932</v>
      </c>
      <c r="P62" s="118">
        <f t="shared" si="21"/>
        <v>50.354226810642096</v>
      </c>
      <c r="Q62" s="118">
        <f t="shared" si="21"/>
        <v>50.64805716088425</v>
      </c>
      <c r="R62" s="118">
        <f t="shared" ref="R62:V62" si="22">R63+R66+R68+R77</f>
        <v>52.041844559860607</v>
      </c>
      <c r="S62" s="118">
        <f t="shared" si="22"/>
        <v>51.850069457086462</v>
      </c>
      <c r="T62" s="118">
        <f t="shared" si="22"/>
        <v>50.036664986969839</v>
      </c>
      <c r="U62" s="118">
        <f t="shared" si="22"/>
        <v>45.588747903416888</v>
      </c>
      <c r="V62" s="118">
        <f t="shared" si="22"/>
        <v>47.909216109882522</v>
      </c>
      <c r="W62" s="118">
        <f t="shared" ref="W62" si="23">W63+W66+W68+W77</f>
        <v>47.494320694019613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40.731151011203274</v>
      </c>
      <c r="D63" s="123">
        <f t="shared" si="24"/>
        <v>29.051828799950627</v>
      </c>
      <c r="E63" s="123">
        <f t="shared" si="24"/>
        <v>32.819641374988194</v>
      </c>
      <c r="F63" s="123">
        <f t="shared" si="24"/>
        <v>29.3242383193077</v>
      </c>
      <c r="G63" s="123">
        <f t="shared" si="24"/>
        <v>38.196666229575278</v>
      </c>
      <c r="H63" s="123">
        <f t="shared" si="24"/>
        <v>42.814402170587286</v>
      </c>
      <c r="I63" s="123">
        <f t="shared" si="24"/>
        <v>39.975339663544204</v>
      </c>
      <c r="J63" s="123">
        <f t="shared" si="24"/>
        <v>38.607537154868581</v>
      </c>
      <c r="K63" s="123">
        <f t="shared" si="24"/>
        <v>42.846726746778351</v>
      </c>
      <c r="L63" s="123">
        <f t="shared" si="24"/>
        <v>40.644597994209626</v>
      </c>
      <c r="M63" s="123">
        <f t="shared" si="24"/>
        <v>45.04073608713999</v>
      </c>
      <c r="N63" s="123">
        <f t="shared" si="24"/>
        <v>41.819882024187962</v>
      </c>
      <c r="O63" s="123">
        <f t="shared" si="24"/>
        <v>34.09591019426405</v>
      </c>
      <c r="P63" s="123">
        <f t="shared" si="24"/>
        <v>31.782708816327183</v>
      </c>
      <c r="Q63" s="123">
        <f t="shared" si="24"/>
        <v>31.119286546167391</v>
      </c>
      <c r="R63" s="123">
        <f t="shared" ref="R63:V63" si="25">SUM(R64:R65)</f>
        <v>30.613498481570634</v>
      </c>
      <c r="S63" s="123">
        <f t="shared" si="25"/>
        <v>30.957204471253757</v>
      </c>
      <c r="T63" s="123">
        <f t="shared" si="25"/>
        <v>29.699240103736329</v>
      </c>
      <c r="U63" s="123">
        <f t="shared" si="25"/>
        <v>25.645743769972668</v>
      </c>
      <c r="V63" s="123">
        <f t="shared" si="25"/>
        <v>27.418767167607694</v>
      </c>
      <c r="W63" s="123">
        <f t="shared" ref="W63" si="26">SUM(W64:W65)</f>
        <v>26.636535774532327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39.829575915354326</v>
      </c>
      <c r="D64" s="99">
        <v>28.412385958406762</v>
      </c>
      <c r="E64" s="99">
        <v>32.106725768581285</v>
      </c>
      <c r="F64" s="99">
        <v>28.695280404874925</v>
      </c>
      <c r="G64" s="99">
        <v>37.391874804815174</v>
      </c>
      <c r="H64" s="99">
        <v>41.920580349015616</v>
      </c>
      <c r="I64" s="99">
        <v>39.156766929373333</v>
      </c>
      <c r="J64" s="99">
        <v>37.820388007504604</v>
      </c>
      <c r="K64" s="99">
        <v>41.983167914639068</v>
      </c>
      <c r="L64" s="99">
        <v>39.826964996700227</v>
      </c>
      <c r="M64" s="99">
        <v>44.13813639508723</v>
      </c>
      <c r="N64" s="99">
        <v>41.005485491926756</v>
      </c>
      <c r="O64" s="99">
        <v>33.43059272212902</v>
      </c>
      <c r="P64" s="99">
        <v>31.17084610085551</v>
      </c>
      <c r="Q64" s="99">
        <v>30.521842568385608</v>
      </c>
      <c r="R64" s="99">
        <v>30.029884734240628</v>
      </c>
      <c r="S64" s="99">
        <v>30.366330308758606</v>
      </c>
      <c r="T64" s="99">
        <v>29.135551233554953</v>
      </c>
      <c r="U64" s="99">
        <v>25.161164149903541</v>
      </c>
      <c r="V64" s="99">
        <v>26.898627644578614</v>
      </c>
      <c r="W64" s="99">
        <v>26.12970219838267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0.90157509584894835</v>
      </c>
      <c r="D65" s="99">
        <v>0.63944284154386399</v>
      </c>
      <c r="E65" s="99">
        <v>0.71291560640690876</v>
      </c>
      <c r="F65" s="99">
        <v>0.62895791443277593</v>
      </c>
      <c r="G65" s="99">
        <v>0.80479142476010279</v>
      </c>
      <c r="H65" s="99">
        <v>0.89382182157166834</v>
      </c>
      <c r="I65" s="99">
        <v>0.81857273417087317</v>
      </c>
      <c r="J65" s="99">
        <v>0.7871491473639779</v>
      </c>
      <c r="K65" s="99">
        <v>0.86355883213928286</v>
      </c>
      <c r="L65" s="99">
        <v>0.81763299750939855</v>
      </c>
      <c r="M65" s="99">
        <v>0.90259969205275903</v>
      </c>
      <c r="N65" s="99">
        <v>0.81439653226120567</v>
      </c>
      <c r="O65" s="99">
        <v>0.66531747213503123</v>
      </c>
      <c r="P65" s="99">
        <v>0.61186271547167437</v>
      </c>
      <c r="Q65" s="99">
        <v>0.59744397778178437</v>
      </c>
      <c r="R65" s="99">
        <v>0.58361374733000704</v>
      </c>
      <c r="S65" s="99">
        <v>0.59087416249515246</v>
      </c>
      <c r="T65" s="99">
        <v>0.56368887018137559</v>
      </c>
      <c r="U65" s="99">
        <v>0.48457962006912525</v>
      </c>
      <c r="V65" s="99">
        <v>0.52013952302908095</v>
      </c>
      <c r="W65" s="99">
        <v>0.50683357614965552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0.98603958442502049</v>
      </c>
      <c r="D66" s="123">
        <f t="shared" si="27"/>
        <v>0.86098046548944474</v>
      </c>
      <c r="E66" s="123">
        <f t="shared" si="27"/>
        <v>0.98010577173400393</v>
      </c>
      <c r="F66" s="123">
        <f t="shared" si="27"/>
        <v>0.6326793198975289</v>
      </c>
      <c r="G66" s="123">
        <f t="shared" si="27"/>
        <v>0.6576428375333242</v>
      </c>
      <c r="H66" s="123">
        <f t="shared" si="27"/>
        <v>0.7118095504248253</v>
      </c>
      <c r="I66" s="123">
        <f t="shared" si="27"/>
        <v>0.97818779991866889</v>
      </c>
      <c r="J66" s="123">
        <f t="shared" si="27"/>
        <v>1.3022421037697394</v>
      </c>
      <c r="K66" s="123">
        <f t="shared" si="27"/>
        <v>1.7529060043863509</v>
      </c>
      <c r="L66" s="123">
        <f t="shared" si="27"/>
        <v>1.8411153567917555</v>
      </c>
      <c r="M66" s="123">
        <f t="shared" si="27"/>
        <v>1.2209492886465874</v>
      </c>
      <c r="N66" s="123">
        <f t="shared" si="27"/>
        <v>3.3023574962841384</v>
      </c>
      <c r="O66" s="123">
        <f t="shared" si="27"/>
        <v>1.0549498683964933</v>
      </c>
      <c r="P66" s="123">
        <f t="shared" si="27"/>
        <v>1.5961145476781069</v>
      </c>
      <c r="Q66" s="123">
        <f t="shared" si="27"/>
        <v>0.85165921662106914</v>
      </c>
      <c r="R66" s="123">
        <f t="shared" si="27"/>
        <v>3.1051179895913044</v>
      </c>
      <c r="S66" s="123">
        <f t="shared" si="27"/>
        <v>2.6248745861211029</v>
      </c>
      <c r="T66" s="123">
        <f t="shared" si="27"/>
        <v>1.5580282605960125</v>
      </c>
      <c r="U66" s="123">
        <f t="shared" si="27"/>
        <v>1.814641833566575</v>
      </c>
      <c r="V66" s="123">
        <f t="shared" si="27"/>
        <v>1.4221933752771656</v>
      </c>
      <c r="W66" s="123">
        <f t="shared" si="27"/>
        <v>1.1449956663432996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0.98603958442502049</v>
      </c>
      <c r="D67" s="99">
        <f>RES_hhdet_in_tesh!D67/RES_summary!D$21</f>
        <v>0.86098046548944474</v>
      </c>
      <c r="E67" s="99">
        <f>RES_hhdet_in_tesh!E67/RES_summary!E$21</f>
        <v>0.98010577173400393</v>
      </c>
      <c r="F67" s="99">
        <f>RES_hhdet_in_tesh!F67/RES_summary!F$21</f>
        <v>0.6326793198975289</v>
      </c>
      <c r="G67" s="99">
        <f>RES_hhdet_in_tesh!G67/RES_summary!G$21</f>
        <v>0.6576428375333242</v>
      </c>
      <c r="H67" s="99">
        <f>RES_hhdet_in_tesh!H67/RES_summary!H$21</f>
        <v>0.7118095504248253</v>
      </c>
      <c r="I67" s="99">
        <f>RES_hhdet_in_tesh!I67/RES_summary!I$21</f>
        <v>0.97818779991866889</v>
      </c>
      <c r="J67" s="99">
        <f>RES_hhdet_in_tesh!J67/RES_summary!J$21</f>
        <v>1.3022421037697394</v>
      </c>
      <c r="K67" s="99">
        <f>RES_hhdet_in_tesh!K67/RES_summary!K$21</f>
        <v>1.7529060043863509</v>
      </c>
      <c r="L67" s="99">
        <f>RES_hhdet_in_tesh!L67/RES_summary!L$21</f>
        <v>1.8411153567917555</v>
      </c>
      <c r="M67" s="99">
        <f>RES_hhdet_in_tesh!M67/RES_summary!M$21</f>
        <v>1.2209492886465874</v>
      </c>
      <c r="N67" s="99">
        <f>RES_hhdet_in_tesh!N67/RES_summary!N$21</f>
        <v>3.3023574962841384</v>
      </c>
      <c r="O67" s="99">
        <f>RES_hhdet_in_tesh!O67/RES_summary!O$21</f>
        <v>1.0549498683964933</v>
      </c>
      <c r="P67" s="99">
        <f>RES_hhdet_in_tesh!P67/RES_summary!P$21</f>
        <v>1.5961145476781069</v>
      </c>
      <c r="Q67" s="99">
        <f>RES_hhdet_in_tesh!Q67/RES_summary!Q$21</f>
        <v>0.85165921662106914</v>
      </c>
      <c r="R67" s="99">
        <f>RES_hhdet_in_tesh!R67/RES_summary!R$21</f>
        <v>3.1051179895913044</v>
      </c>
      <c r="S67" s="99">
        <f>RES_hhdet_in_tesh!S67/RES_summary!S$21</f>
        <v>2.6248745861211029</v>
      </c>
      <c r="T67" s="99">
        <f>RES_hhdet_in_tesh!T67/RES_summary!T$21</f>
        <v>1.5580282605960125</v>
      </c>
      <c r="U67" s="99">
        <f>RES_hhdet_in_tesh!U67/RES_summary!U$21</f>
        <v>1.814641833566575</v>
      </c>
      <c r="V67" s="99">
        <f>RES_hhdet_in_tesh!V67/RES_summary!V$21</f>
        <v>1.4221933752771656</v>
      </c>
      <c r="W67" s="99">
        <f>RES_hhdet_in_tesh!W67/RES_summary!W$21</f>
        <v>1.1449956663432996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11.003862845001521</v>
      </c>
      <c r="D68" s="123">
        <v>9.2108048431792078</v>
      </c>
      <c r="E68" s="123">
        <v>9.1045362996503307</v>
      </c>
      <c r="F68" s="123">
        <v>8.9822457418638493</v>
      </c>
      <c r="G68" s="123">
        <v>10.722849408850433</v>
      </c>
      <c r="H68" s="123">
        <v>11.22635011282579</v>
      </c>
      <c r="I68" s="123">
        <v>11.11965147158414</v>
      </c>
      <c r="J68" s="123">
        <v>12.162181665861958</v>
      </c>
      <c r="K68" s="123">
        <v>13.273379662956545</v>
      </c>
      <c r="L68" s="123">
        <v>13.216287425269472</v>
      </c>
      <c r="M68" s="123">
        <v>13.632748094708189</v>
      </c>
      <c r="N68" s="123">
        <v>11.529591188018063</v>
      </c>
      <c r="O68" s="123">
        <v>10.943024604251075</v>
      </c>
      <c r="P68" s="123">
        <v>10.339717353628279</v>
      </c>
      <c r="Q68" s="123">
        <v>11.493858372029081</v>
      </c>
      <c r="R68" s="123">
        <v>11.13211401958405</v>
      </c>
      <c r="S68" s="123">
        <v>10.99500328847919</v>
      </c>
      <c r="T68" s="123">
        <v>11.451629461148727</v>
      </c>
      <c r="U68" s="123">
        <v>11.032253171984479</v>
      </c>
      <c r="V68" s="123">
        <v>11.586225710234691</v>
      </c>
      <c r="W68" s="123">
        <v>11.945795612561273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11.691834089120698</v>
      </c>
      <c r="D69" s="99">
        <v>7.0216702450861215</v>
      </c>
      <c r="E69" s="99">
        <v>7.3186760920599054</v>
      </c>
      <c r="F69" s="99">
        <v>7.4099104923535588</v>
      </c>
      <c r="G69" s="99">
        <v>10.406975939816149</v>
      </c>
      <c r="H69" s="99">
        <v>11.196313308969518</v>
      </c>
      <c r="I69" s="99">
        <v>11.448992689702354</v>
      </c>
      <c r="J69" s="99">
        <v>12.019082644829217</v>
      </c>
      <c r="K69" s="99">
        <v>14.451190629327684</v>
      </c>
      <c r="L69" s="99">
        <v>12.900476395200402</v>
      </c>
      <c r="M69" s="99">
        <v>13.572090869250125</v>
      </c>
      <c r="N69" s="99">
        <v>0</v>
      </c>
      <c r="O69" s="99">
        <v>9.8479099969561297</v>
      </c>
      <c r="P69" s="99">
        <v>8.8672940828805817</v>
      </c>
      <c r="Q69" s="99">
        <v>11.887139668128242</v>
      </c>
      <c r="R69" s="99">
        <v>11.41242965258361</v>
      </c>
      <c r="S69" s="99">
        <v>10.656721143971639</v>
      </c>
      <c r="T69" s="99">
        <v>11.561035246880767</v>
      </c>
      <c r="U69" s="99">
        <v>11.105916980954001</v>
      </c>
      <c r="V69" s="99">
        <v>11.650609282264078</v>
      </c>
      <c r="W69" s="99">
        <v>12.149463261086987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12.902006350067854</v>
      </c>
      <c r="M70" s="99">
        <v>0</v>
      </c>
      <c r="N70" s="99">
        <v>0</v>
      </c>
      <c r="O70" s="99">
        <v>0</v>
      </c>
      <c r="P70" s="99">
        <v>8.8536777094530414</v>
      </c>
      <c r="Q70" s="99">
        <v>11.911830544478505</v>
      </c>
      <c r="R70" s="99">
        <v>11.420707957758967</v>
      </c>
      <c r="S70" s="99">
        <v>10.649000358503512</v>
      </c>
      <c r="T70" s="99">
        <v>11.551895393210742</v>
      </c>
      <c r="U70" s="99">
        <v>11.108558843226916</v>
      </c>
      <c r="V70" s="99">
        <v>11.646235618270893</v>
      </c>
      <c r="W70" s="99">
        <v>12.162402213209221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4.4659058207458715</v>
      </c>
      <c r="M71" s="102">
        <v>0</v>
      </c>
      <c r="N71" s="102">
        <v>0</v>
      </c>
      <c r="O71" s="102">
        <v>0</v>
      </c>
      <c r="P71" s="102">
        <v>2.9803262352036919</v>
      </c>
      <c r="Q71" s="102">
        <v>3.6874057608163269</v>
      </c>
      <c r="R71" s="102">
        <v>3.777110887997372</v>
      </c>
      <c r="S71" s="102">
        <v>3.7363697356807846</v>
      </c>
      <c r="T71" s="102">
        <v>3.7711127425636044</v>
      </c>
      <c r="U71" s="102">
        <v>3.5702964277260261</v>
      </c>
      <c r="V71" s="102">
        <v>3.7848365636868753</v>
      </c>
      <c r="W71" s="102">
        <v>3.9843225078240669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8.4361005293219815</v>
      </c>
      <c r="M72" s="105">
        <v>0</v>
      </c>
      <c r="N72" s="105">
        <v>0</v>
      </c>
      <c r="O72" s="105">
        <v>0</v>
      </c>
      <c r="P72" s="105">
        <v>5.8733514742493487</v>
      </c>
      <c r="Q72" s="105">
        <v>8.2244247836621778</v>
      </c>
      <c r="R72" s="105">
        <v>7.6435970697615971</v>
      </c>
      <c r="S72" s="105">
        <v>6.9126306228227294</v>
      </c>
      <c r="T72" s="105">
        <v>7.7807826506471365</v>
      </c>
      <c r="U72" s="105">
        <v>7.5382624155008902</v>
      </c>
      <c r="V72" s="105">
        <v>7.8613990545840204</v>
      </c>
      <c r="W72" s="105">
        <v>8.1780797053851551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9.8185629906757121</v>
      </c>
      <c r="D73" s="102">
        <v>11.009796641612139</v>
      </c>
      <c r="E73" s="102">
        <v>10.747799304353309</v>
      </c>
      <c r="F73" s="102">
        <v>10.440374208048228</v>
      </c>
      <c r="G73" s="102">
        <v>11.016306932873196</v>
      </c>
      <c r="H73" s="102">
        <v>11.253449227856997</v>
      </c>
      <c r="I73" s="102">
        <v>10.837167324298164</v>
      </c>
      <c r="J73" s="102">
        <v>12.262954773922566</v>
      </c>
      <c r="K73" s="102">
        <v>12.668877596198024</v>
      </c>
      <c r="L73" s="102">
        <v>13.235133105348636</v>
      </c>
      <c r="M73" s="102">
        <v>13.633405195764894</v>
      </c>
      <c r="N73" s="102">
        <v>11.529631997911498</v>
      </c>
      <c r="O73" s="102">
        <v>11.059477947170794</v>
      </c>
      <c r="P73" s="102">
        <v>11.04729049685864</v>
      </c>
      <c r="Q73" s="102">
        <v>10.876100737202965</v>
      </c>
      <c r="R73" s="102">
        <v>10.815854045844699</v>
      </c>
      <c r="S73" s="102">
        <v>11.262952142613944</v>
      </c>
      <c r="T73" s="102">
        <v>11.347405639015868</v>
      </c>
      <c r="U73" s="102">
        <v>10.972709380031866</v>
      </c>
      <c r="V73" s="102">
        <v>11.541583549399922</v>
      </c>
      <c r="W73" s="102">
        <v>11.876271713651432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13.25832890362679</v>
      </c>
      <c r="M74" s="105">
        <v>13.649943587895063</v>
      </c>
      <c r="N74" s="105">
        <v>11.528734180256006</v>
      </c>
      <c r="O74" s="105">
        <v>11.05265245034944</v>
      </c>
      <c r="P74" s="105">
        <v>11.034265080879935</v>
      </c>
      <c r="Q74" s="105">
        <v>10.841394084972658</v>
      </c>
      <c r="R74" s="105">
        <v>10.783667187360248</v>
      </c>
      <c r="S74" s="105">
        <v>11.242384992000432</v>
      </c>
      <c r="T74" s="105">
        <v>11.358844365234496</v>
      </c>
      <c r="U74" s="105">
        <v>10.978268168726512</v>
      </c>
      <c r="V74" s="105">
        <v>11.534423234901281</v>
      </c>
      <c r="W74" s="105">
        <v>11.865589134254003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4.5904397945288746</v>
      </c>
      <c r="M75" s="99">
        <v>4.5824546021471555</v>
      </c>
      <c r="N75" s="99">
        <v>3.6174172886691678</v>
      </c>
      <c r="O75" s="99">
        <v>3.6104439610269439</v>
      </c>
      <c r="P75" s="99">
        <v>3.7035910248206161</v>
      </c>
      <c r="Q75" s="99">
        <v>3.3489688625144529</v>
      </c>
      <c r="R75" s="99">
        <v>3.5649557452212779</v>
      </c>
      <c r="S75" s="99">
        <v>3.9437383667268033</v>
      </c>
      <c r="T75" s="99">
        <v>3.7077272422636782</v>
      </c>
      <c r="U75" s="99">
        <v>3.529726113077114</v>
      </c>
      <c r="V75" s="99">
        <v>3.7488504787420212</v>
      </c>
      <c r="W75" s="99">
        <v>3.8889464191230076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8.6678891090979135</v>
      </c>
      <c r="M76" s="99">
        <v>9.0674889857479055</v>
      </c>
      <c r="N76" s="99">
        <v>7.911316891586841</v>
      </c>
      <c r="O76" s="99">
        <v>7.4422084893224962</v>
      </c>
      <c r="P76" s="99">
        <v>7.3306740560593191</v>
      </c>
      <c r="Q76" s="99">
        <v>7.4924252224582037</v>
      </c>
      <c r="R76" s="99">
        <v>7.2187114421389698</v>
      </c>
      <c r="S76" s="99">
        <v>7.2986466252736264</v>
      </c>
      <c r="T76" s="99">
        <v>7.6511171229708177</v>
      </c>
      <c r="U76" s="99">
        <v>7.4485420556493978</v>
      </c>
      <c r="V76" s="99">
        <v>7.7855727561592616</v>
      </c>
      <c r="W76" s="99">
        <v>7.9766427151309953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7.0054684109854657</v>
      </c>
      <c r="D77" s="123">
        <v>5.6405241436369815</v>
      </c>
      <c r="E77" s="123">
        <v>5.8711119205714981</v>
      </c>
      <c r="F77" s="123">
        <v>6.1921170949679967</v>
      </c>
      <c r="G77" s="123">
        <v>7.0425060013280634</v>
      </c>
      <c r="H77" s="123">
        <v>7.424526384131128</v>
      </c>
      <c r="I77" s="123">
        <v>7.6754284404560869</v>
      </c>
      <c r="J77" s="123">
        <v>7.752696314000282</v>
      </c>
      <c r="K77" s="123">
        <v>8.2336444513021956</v>
      </c>
      <c r="L77" s="123">
        <v>7.7867892058923074</v>
      </c>
      <c r="M77" s="123">
        <v>8.2103195490761873</v>
      </c>
      <c r="N77" s="123">
        <v>7.0991887358021284</v>
      </c>
      <c r="O77" s="123">
        <v>6.6771764645073128</v>
      </c>
      <c r="P77" s="123">
        <v>6.6356860930085233</v>
      </c>
      <c r="Q77" s="123">
        <v>7.1832530260667067</v>
      </c>
      <c r="R77" s="123">
        <v>7.1911140691146214</v>
      </c>
      <c r="S77" s="123">
        <v>7.2729871112324069</v>
      </c>
      <c r="T77" s="123">
        <v>7.3277671614887714</v>
      </c>
      <c r="U77" s="123">
        <v>7.0961091278931621</v>
      </c>
      <c r="V77" s="123">
        <v>7.4820298567629715</v>
      </c>
      <c r="W77" s="123">
        <v>7.7669936405827178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7.1548679938323687</v>
      </c>
      <c r="D78" s="99">
        <v>4.5724476452026002</v>
      </c>
      <c r="E78" s="99">
        <v>4.8864220443499606</v>
      </c>
      <c r="F78" s="99">
        <v>5.1671338023372551</v>
      </c>
      <c r="G78" s="99">
        <v>6.7794009535008621</v>
      </c>
      <c r="H78" s="99">
        <v>7.455231116910352</v>
      </c>
      <c r="I78" s="99">
        <v>7.8613996395732775</v>
      </c>
      <c r="J78" s="99">
        <v>7.6690377298150452</v>
      </c>
      <c r="K78" s="99">
        <v>8.782418681673029</v>
      </c>
      <c r="L78" s="99">
        <v>7.5885612427575078</v>
      </c>
      <c r="M78" s="99">
        <v>8.2463832554503878</v>
      </c>
      <c r="N78" s="99">
        <v>7.3754130065166112</v>
      </c>
      <c r="O78" s="99">
        <v>6.4468284830809424</v>
      </c>
      <c r="P78" s="99">
        <v>6.5434176811359999</v>
      </c>
      <c r="Q78" s="99">
        <v>7.0177367090733123</v>
      </c>
      <c r="R78" s="99">
        <v>7.2618341277349279</v>
      </c>
      <c r="S78" s="99">
        <v>6.9555021811376809</v>
      </c>
      <c r="T78" s="99">
        <v>7.4590626408287966</v>
      </c>
      <c r="U78" s="99">
        <v>7.1518828817335081</v>
      </c>
      <c r="V78" s="99">
        <v>7.5371460261608831</v>
      </c>
      <c r="W78" s="99">
        <v>7.8470729623790207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6.8711343322911915</v>
      </c>
      <c r="D79" s="110">
        <v>6.7261580639634344</v>
      </c>
      <c r="E79" s="110">
        <v>6.8781512332359807</v>
      </c>
      <c r="F79" s="110">
        <v>7.2462554679224587</v>
      </c>
      <c r="G79" s="110">
        <v>7.3113385059787124</v>
      </c>
      <c r="H79" s="110">
        <v>7.3940496003703116</v>
      </c>
      <c r="I79" s="110">
        <v>7.4992323372189063</v>
      </c>
      <c r="J79" s="110">
        <v>7.8205610578527907</v>
      </c>
      <c r="K79" s="110">
        <v>7.8639147425573999</v>
      </c>
      <c r="L79" s="110">
        <v>7.8751396781492211</v>
      </c>
      <c r="M79" s="110">
        <v>8.1979481805465273</v>
      </c>
      <c r="N79" s="110">
        <v>7.0179463032390457</v>
      </c>
      <c r="O79" s="110">
        <v>6.7230791419654663</v>
      </c>
      <c r="P79" s="110">
        <v>6.6594852510016267</v>
      </c>
      <c r="Q79" s="110">
        <v>7.2252629808240529</v>
      </c>
      <c r="R79" s="110">
        <v>7.1642916726358941</v>
      </c>
      <c r="S79" s="110">
        <v>7.3810585536074358</v>
      </c>
      <c r="T79" s="110">
        <v>7.2771818025106887</v>
      </c>
      <c r="U79" s="110">
        <v>7.07996716030142</v>
      </c>
      <c r="V79" s="110">
        <v>7.4698366592183438</v>
      </c>
      <c r="W79" s="110">
        <v>7.7555061042845885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55.000285205694134</v>
      </c>
      <c r="D81" s="118">
        <f t="shared" si="28"/>
        <v>60.536111211212223</v>
      </c>
      <c r="E81" s="118">
        <f t="shared" si="28"/>
        <v>60.0492900683874</v>
      </c>
      <c r="F81" s="118">
        <f t="shared" si="28"/>
        <v>59.884927965449833</v>
      </c>
      <c r="G81" s="118">
        <f t="shared" si="28"/>
        <v>59.250674659700159</v>
      </c>
      <c r="H81" s="118">
        <f t="shared" si="28"/>
        <v>60.997052799631582</v>
      </c>
      <c r="I81" s="118">
        <f t="shared" si="28"/>
        <v>56.650646793069967</v>
      </c>
      <c r="J81" s="118">
        <f t="shared" si="28"/>
        <v>59.672014918610415</v>
      </c>
      <c r="K81" s="118">
        <f t="shared" si="28"/>
        <v>60.962065715951532</v>
      </c>
      <c r="L81" s="118">
        <f t="shared" si="28"/>
        <v>64.19049610073823</v>
      </c>
      <c r="M81" s="118">
        <f t="shared" si="28"/>
        <v>66.440611624916968</v>
      </c>
      <c r="N81" s="118">
        <f t="shared" si="28"/>
        <v>62.148211010934062</v>
      </c>
      <c r="O81" s="118">
        <f t="shared" si="28"/>
        <v>56.570663854590656</v>
      </c>
      <c r="P81" s="118">
        <f t="shared" si="28"/>
        <v>53.724812023876233</v>
      </c>
      <c r="Q81" s="118">
        <f t="shared" si="28"/>
        <v>49.93179536172287</v>
      </c>
      <c r="R81" s="118">
        <f t="shared" ref="R81:V81" si="29">R82+R85+R87+R100</f>
        <v>52.53703438689422</v>
      </c>
      <c r="S81" s="118">
        <f t="shared" si="29"/>
        <v>51.762781350580063</v>
      </c>
      <c r="T81" s="118">
        <f t="shared" si="29"/>
        <v>48.190720933733289</v>
      </c>
      <c r="U81" s="118">
        <f t="shared" si="29"/>
        <v>45.373204584460503</v>
      </c>
      <c r="V81" s="118">
        <f t="shared" si="29"/>
        <v>48.960453375064773</v>
      </c>
      <c r="W81" s="118">
        <f t="shared" ref="W81" si="30">W82+W85+W87+W100</f>
        <v>43.428424061606336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37.321810019536386</v>
      </c>
      <c r="D82" s="123">
        <f t="shared" si="31"/>
        <v>41.994964606160778</v>
      </c>
      <c r="E82" s="123">
        <f t="shared" si="31"/>
        <v>41.357953756086559</v>
      </c>
      <c r="F82" s="123">
        <f t="shared" si="31"/>
        <v>41.457850409400884</v>
      </c>
      <c r="G82" s="123">
        <f t="shared" si="31"/>
        <v>40.233889167443778</v>
      </c>
      <c r="H82" s="123">
        <f t="shared" si="31"/>
        <v>41.592062043107326</v>
      </c>
      <c r="I82" s="123">
        <f t="shared" si="31"/>
        <v>37.33140541933701</v>
      </c>
      <c r="J82" s="123">
        <f t="shared" si="31"/>
        <v>38.404690526998031</v>
      </c>
      <c r="K82" s="123">
        <f t="shared" si="31"/>
        <v>38.653774487601638</v>
      </c>
      <c r="L82" s="123">
        <f t="shared" si="31"/>
        <v>41.380839338672118</v>
      </c>
      <c r="M82" s="123">
        <f t="shared" si="31"/>
        <v>43.373064391613184</v>
      </c>
      <c r="N82" s="123">
        <f t="shared" si="31"/>
        <v>40.209294882638574</v>
      </c>
      <c r="O82" s="123">
        <f t="shared" si="31"/>
        <v>37.678765487388176</v>
      </c>
      <c r="P82" s="123">
        <f t="shared" si="31"/>
        <v>34.561707443316926</v>
      </c>
      <c r="Q82" s="123">
        <f t="shared" si="31"/>
        <v>30.756925724356474</v>
      </c>
      <c r="R82" s="123">
        <f t="shared" ref="R82:V82" si="32">SUM(R83:R84)</f>
        <v>31.388286518337949</v>
      </c>
      <c r="S82" s="123">
        <f t="shared" si="32"/>
        <v>30.518494142563881</v>
      </c>
      <c r="T82" s="123">
        <f t="shared" si="32"/>
        <v>28.023972850260446</v>
      </c>
      <c r="U82" s="123">
        <f t="shared" si="32"/>
        <v>25.553626379136798</v>
      </c>
      <c r="V82" s="123">
        <f t="shared" si="32"/>
        <v>28.44316777675904</v>
      </c>
      <c r="W82" s="123">
        <f t="shared" ref="W82" si="33">SUM(W83:W84)</f>
        <v>22.720772405106793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36.986918334886759</v>
      </c>
      <c r="D83" s="99">
        <v>41.620285846181794</v>
      </c>
      <c r="E83" s="99">
        <v>40.993853620514045</v>
      </c>
      <c r="F83" s="99">
        <v>41.097531674810199</v>
      </c>
      <c r="G83" s="99">
        <v>39.890461600960364</v>
      </c>
      <c r="H83" s="99">
        <v>41.240334934498776</v>
      </c>
      <c r="I83" s="99">
        <v>37.021828690595058</v>
      </c>
      <c r="J83" s="99">
        <v>38.087606241430912</v>
      </c>
      <c r="K83" s="99">
        <v>38.338339390776426</v>
      </c>
      <c r="L83" s="99">
        <v>41.043793720542141</v>
      </c>
      <c r="M83" s="99">
        <v>43.02116111750275</v>
      </c>
      <c r="N83" s="99">
        <v>39.892379086597863</v>
      </c>
      <c r="O83" s="99">
        <v>37.381189447675716</v>
      </c>
      <c r="P83" s="99">
        <v>34.292452345850208</v>
      </c>
      <c r="Q83" s="99">
        <v>30.517978388702623</v>
      </c>
      <c r="R83" s="99">
        <v>31.146163323354532</v>
      </c>
      <c r="S83" s="99">
        <v>30.282794658955719</v>
      </c>
      <c r="T83" s="99">
        <v>27.808765095961586</v>
      </c>
      <c r="U83" s="99">
        <v>25.35827605743766</v>
      </c>
      <c r="V83" s="99">
        <v>28.224853858037701</v>
      </c>
      <c r="W83" s="99">
        <v>22.545845170979625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0.33489168464962416</v>
      </c>
      <c r="D84" s="99">
        <v>0.37467875997898392</v>
      </c>
      <c r="E84" s="99">
        <v>0.36410013557251258</v>
      </c>
      <c r="F84" s="99">
        <v>0.36031873459068559</v>
      </c>
      <c r="G84" s="99">
        <v>0.3434275664834105</v>
      </c>
      <c r="H84" s="99">
        <v>0.35172710860855239</v>
      </c>
      <c r="I84" s="99">
        <v>0.30957672874195152</v>
      </c>
      <c r="J84" s="99">
        <v>0.31708428556712087</v>
      </c>
      <c r="K84" s="99">
        <v>0.3154350968252127</v>
      </c>
      <c r="L84" s="99">
        <v>0.3370456181299753</v>
      </c>
      <c r="M84" s="99">
        <v>0.3519032741104326</v>
      </c>
      <c r="N84" s="99">
        <v>0.31691579604071352</v>
      </c>
      <c r="O84" s="99">
        <v>0.29757603971245949</v>
      </c>
      <c r="P84" s="99">
        <v>0.26925509746671922</v>
      </c>
      <c r="Q84" s="99">
        <v>0.23894733565385012</v>
      </c>
      <c r="R84" s="99">
        <v>0.24212319498341903</v>
      </c>
      <c r="S84" s="99">
        <v>0.23569948360816106</v>
      </c>
      <c r="T84" s="99">
        <v>0.21520775429885994</v>
      </c>
      <c r="U84" s="99">
        <v>0.19535032169913713</v>
      </c>
      <c r="V84" s="99">
        <v>0.21831391872133893</v>
      </c>
      <c r="W84" s="99">
        <v>0.17492723412716629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0.99004614213309394</v>
      </c>
      <c r="D85" s="123">
        <f t="shared" si="34"/>
        <v>0.86038757106881658</v>
      </c>
      <c r="E85" s="123">
        <f t="shared" si="34"/>
        <v>0.98041215881206301</v>
      </c>
      <c r="F85" s="123">
        <f t="shared" si="34"/>
        <v>0.63257761717654049</v>
      </c>
      <c r="G85" s="123">
        <f t="shared" si="34"/>
        <v>0.65771215551350037</v>
      </c>
      <c r="H85" s="123">
        <f t="shared" si="34"/>
        <v>0.71196815361922294</v>
      </c>
      <c r="I85" s="123">
        <f t="shared" si="34"/>
        <v>0.97806245972551187</v>
      </c>
      <c r="J85" s="123">
        <f t="shared" si="34"/>
        <v>1.3019751274666054</v>
      </c>
      <c r="K85" s="123">
        <f t="shared" si="34"/>
        <v>1.7525086564280239</v>
      </c>
      <c r="L85" s="123">
        <f t="shared" si="34"/>
        <v>1.8363355239788695</v>
      </c>
      <c r="M85" s="123">
        <f t="shared" si="34"/>
        <v>1.2231803399954597</v>
      </c>
      <c r="N85" s="123">
        <f t="shared" si="34"/>
        <v>3.3266066018880216</v>
      </c>
      <c r="O85" s="123">
        <f t="shared" si="34"/>
        <v>1.0542413226621745</v>
      </c>
      <c r="P85" s="123">
        <f t="shared" si="34"/>
        <v>1.5961851798652842</v>
      </c>
      <c r="Q85" s="123">
        <f t="shared" si="34"/>
        <v>0.85162290404015162</v>
      </c>
      <c r="R85" s="123">
        <f t="shared" si="34"/>
        <v>3.1049519802890453</v>
      </c>
      <c r="S85" s="123">
        <f t="shared" si="34"/>
        <v>2.6248858204765781</v>
      </c>
      <c r="T85" s="123">
        <f t="shared" si="34"/>
        <v>1.5581280511198436</v>
      </c>
      <c r="U85" s="123">
        <f t="shared" si="34"/>
        <v>1.8143806390026087</v>
      </c>
      <c r="V85" s="123">
        <f t="shared" si="34"/>
        <v>1.4220745808844977</v>
      </c>
      <c r="W85" s="123">
        <f t="shared" si="34"/>
        <v>1.1451428671716943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0.99004614213309394</v>
      </c>
      <c r="D86" s="99">
        <f>RES_hhdet_in_tesh!D86/RES_summary!D$21</f>
        <v>0.86038757106881658</v>
      </c>
      <c r="E86" s="99">
        <f>RES_hhdet_in_tesh!E86/RES_summary!E$21</f>
        <v>0.98041215881206301</v>
      </c>
      <c r="F86" s="99">
        <f>RES_hhdet_in_tesh!F86/RES_summary!F$21</f>
        <v>0.63257761717654049</v>
      </c>
      <c r="G86" s="99">
        <f>RES_hhdet_in_tesh!G86/RES_summary!G$21</f>
        <v>0.65771215551350037</v>
      </c>
      <c r="H86" s="99">
        <f>RES_hhdet_in_tesh!H86/RES_summary!H$21</f>
        <v>0.71196815361922294</v>
      </c>
      <c r="I86" s="99">
        <f>RES_hhdet_in_tesh!I86/RES_summary!I$21</f>
        <v>0.97806245972551187</v>
      </c>
      <c r="J86" s="99">
        <f>RES_hhdet_in_tesh!J86/RES_summary!J$21</f>
        <v>1.3019751274666054</v>
      </c>
      <c r="K86" s="99">
        <f>RES_hhdet_in_tesh!K86/RES_summary!K$21</f>
        <v>1.7525086564280239</v>
      </c>
      <c r="L86" s="99">
        <f>RES_hhdet_in_tesh!L86/RES_summary!L$21</f>
        <v>1.8363355239788695</v>
      </c>
      <c r="M86" s="99">
        <f>RES_hhdet_in_tesh!M86/RES_summary!M$21</f>
        <v>1.2231803399954597</v>
      </c>
      <c r="N86" s="99">
        <f>RES_hhdet_in_tesh!N86/RES_summary!N$21</f>
        <v>3.3266066018880216</v>
      </c>
      <c r="O86" s="99">
        <f>RES_hhdet_in_tesh!O86/RES_summary!O$21</f>
        <v>1.0542413226621745</v>
      </c>
      <c r="P86" s="99">
        <f>RES_hhdet_in_tesh!P86/RES_summary!P$21</f>
        <v>1.5961851798652842</v>
      </c>
      <c r="Q86" s="99">
        <f>RES_hhdet_in_tesh!Q86/RES_summary!Q$21</f>
        <v>0.85162290404015162</v>
      </c>
      <c r="R86" s="99">
        <f>RES_hhdet_in_tesh!R86/RES_summary!R$21</f>
        <v>3.1049519802890453</v>
      </c>
      <c r="S86" s="99">
        <f>RES_hhdet_in_tesh!S86/RES_summary!S$21</f>
        <v>2.6248858204765781</v>
      </c>
      <c r="T86" s="99">
        <f>RES_hhdet_in_tesh!T86/RES_summary!T$21</f>
        <v>1.5581280511198436</v>
      </c>
      <c r="U86" s="99">
        <f>RES_hhdet_in_tesh!U86/RES_summary!U$21</f>
        <v>1.8143806390026087</v>
      </c>
      <c r="V86" s="99">
        <f>RES_hhdet_in_tesh!V86/RES_summary!V$21</f>
        <v>1.4220745808844977</v>
      </c>
      <c r="W86" s="99">
        <f>RES_hhdet_in_tesh!W86/RES_summary!W$21</f>
        <v>1.1451428671716943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9.8346729413474065</v>
      </c>
      <c r="D87" s="123">
        <v>10.997107052931794</v>
      </c>
      <c r="E87" s="123">
        <v>10.728062415546244</v>
      </c>
      <c r="F87" s="123">
        <v>10.455132135102801</v>
      </c>
      <c r="G87" s="123">
        <v>11.018680739985706</v>
      </c>
      <c r="H87" s="123">
        <v>11.246461295283696</v>
      </c>
      <c r="I87" s="123">
        <v>10.84160548966736</v>
      </c>
      <c r="J87" s="123">
        <v>12.251026271322454</v>
      </c>
      <c r="K87" s="123">
        <v>12.6858773956211</v>
      </c>
      <c r="L87" s="123">
        <v>13.243590231228955</v>
      </c>
      <c r="M87" s="123">
        <v>13.628448242296091</v>
      </c>
      <c r="N87" s="123">
        <v>11.582749359993345</v>
      </c>
      <c r="O87" s="123">
        <v>11.140650945727339</v>
      </c>
      <c r="P87" s="123">
        <v>11.056420356532195</v>
      </c>
      <c r="Q87" s="123">
        <v>10.860187277743274</v>
      </c>
      <c r="R87" s="123">
        <v>10.809879189150054</v>
      </c>
      <c r="S87" s="123">
        <v>11.257576995638988</v>
      </c>
      <c r="T87" s="123">
        <v>11.340922907811333</v>
      </c>
      <c r="U87" s="123">
        <v>10.960599664014342</v>
      </c>
      <c r="V87" s="123">
        <v>11.567616140846548</v>
      </c>
      <c r="W87" s="123">
        <v>11.859683754877127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10.750397636319683</v>
      </c>
      <c r="D88" s="99">
        <v>10.418003021023612</v>
      </c>
      <c r="E88" s="99">
        <v>9.8156599248965737</v>
      </c>
      <c r="F88" s="99">
        <v>10.944505978924187</v>
      </c>
      <c r="G88" s="99">
        <v>11.128993589471731</v>
      </c>
      <c r="H88" s="99">
        <v>10.926146074418906</v>
      </c>
      <c r="I88" s="99">
        <v>10.947544221650178</v>
      </c>
      <c r="J88" s="99">
        <v>12.108952221488526</v>
      </c>
      <c r="K88" s="99">
        <v>13.00388246781559</v>
      </c>
      <c r="L88" s="99">
        <v>13.245596920698031</v>
      </c>
      <c r="M88" s="99">
        <v>13.542099206279987</v>
      </c>
      <c r="N88" s="99">
        <v>12.576484034094586</v>
      </c>
      <c r="O88" s="99">
        <v>12.447207817761992</v>
      </c>
      <c r="P88" s="99">
        <v>12.338608511557377</v>
      </c>
      <c r="Q88" s="99">
        <v>9.7445946893671582</v>
      </c>
      <c r="R88" s="99">
        <v>10.664157760574099</v>
      </c>
      <c r="S88" s="99">
        <v>11.190294983007925</v>
      </c>
      <c r="T88" s="99">
        <v>11.029915923797676</v>
      </c>
      <c r="U88" s="99">
        <v>10.531077903780201</v>
      </c>
      <c r="V88" s="99">
        <v>12.724169272924227</v>
      </c>
      <c r="W88" s="99">
        <v>11.080749748180741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13.269788486409318</v>
      </c>
      <c r="M89" s="99">
        <v>13.56370284408148</v>
      </c>
      <c r="N89" s="99">
        <v>12.590079433663224</v>
      </c>
      <c r="O89" s="99">
        <v>12.453070344263093</v>
      </c>
      <c r="P89" s="99">
        <v>12.343295944961289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12.705298103817389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4.5933396176872554</v>
      </c>
      <c r="M90" s="102">
        <v>4.5527827351348584</v>
      </c>
      <c r="N90" s="102">
        <v>3.957023589642179</v>
      </c>
      <c r="O90" s="102">
        <v>4.0733446440020238</v>
      </c>
      <c r="P90" s="102">
        <v>4.146767212824197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4.1281274258816962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8.6764488687220638</v>
      </c>
      <c r="M91" s="105">
        <v>9.0109201089466229</v>
      </c>
      <c r="N91" s="105">
        <v>8.6330558440210456</v>
      </c>
      <c r="O91" s="105">
        <v>8.3797257002610674</v>
      </c>
      <c r="P91" s="105">
        <v>8.196528732137093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8.5771706779356922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10.689781085288395</v>
      </c>
      <c r="D92" s="102">
        <v>10.110322176842478</v>
      </c>
      <c r="E92" s="102">
        <v>10.516363814103206</v>
      </c>
      <c r="F92" s="102">
        <v>10.673639711147096</v>
      </c>
      <c r="G92" s="102">
        <v>10.947859308311171</v>
      </c>
      <c r="H92" s="102">
        <v>11.247110252818942</v>
      </c>
      <c r="I92" s="102">
        <v>11.299625289878019</v>
      </c>
      <c r="J92" s="102">
        <v>12.005322263494921</v>
      </c>
      <c r="K92" s="102">
        <v>12.573022276669517</v>
      </c>
      <c r="L92" s="102">
        <v>13.03567356652119</v>
      </c>
      <c r="M92" s="102">
        <v>13.388490085686135</v>
      </c>
      <c r="N92" s="102">
        <v>11.791806988322195</v>
      </c>
      <c r="O92" s="102">
        <v>11.206473319376324</v>
      </c>
      <c r="P92" s="102">
        <v>11.328813771434497</v>
      </c>
      <c r="Q92" s="102">
        <v>11.432678805775817</v>
      </c>
      <c r="R92" s="102">
        <v>10.409334301437429</v>
      </c>
      <c r="S92" s="102">
        <v>10.717155221902186</v>
      </c>
      <c r="T92" s="102">
        <v>11.112988578517015</v>
      </c>
      <c r="U92" s="102">
        <v>10.67332582361024</v>
      </c>
      <c r="V92" s="102">
        <v>11.662422206724974</v>
      </c>
      <c r="W92" s="102">
        <v>11.901371667261776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13.070440546431904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25.555548678549787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4.4674544134559824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0.11662422206724973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8.6029861329759196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25.438924456482539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9.8185629906757086</v>
      </c>
      <c r="D96" s="102">
        <v>11.009796641612139</v>
      </c>
      <c r="E96" s="102">
        <v>10.747799304353306</v>
      </c>
      <c r="F96" s="102">
        <v>10.440374208048226</v>
      </c>
      <c r="G96" s="102">
        <v>11.016306932873199</v>
      </c>
      <c r="H96" s="102">
        <v>11.253449227856997</v>
      </c>
      <c r="I96" s="102">
        <v>10.837167324298163</v>
      </c>
      <c r="J96" s="102">
        <v>12.262954773922566</v>
      </c>
      <c r="K96" s="102">
        <v>12.668877596198024</v>
      </c>
      <c r="L96" s="102">
        <v>13.235133105348638</v>
      </c>
      <c r="M96" s="102">
        <v>13.633405195764892</v>
      </c>
      <c r="N96" s="102">
        <v>11.529631997911496</v>
      </c>
      <c r="O96" s="102">
        <v>11.059477947170794</v>
      </c>
      <c r="P96" s="102">
        <v>11.047290496858636</v>
      </c>
      <c r="Q96" s="102">
        <v>10.876100737202963</v>
      </c>
      <c r="R96" s="102">
        <v>10.8158540458447</v>
      </c>
      <c r="S96" s="102">
        <v>11.262952142613944</v>
      </c>
      <c r="T96" s="102">
        <v>11.34740563901587</v>
      </c>
      <c r="U96" s="102">
        <v>10.972709380031869</v>
      </c>
      <c r="V96" s="102">
        <v>11.541583549399924</v>
      </c>
      <c r="W96" s="102">
        <v>11.876271713651436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13.258328903626788</v>
      </c>
      <c r="M97" s="105">
        <v>13.649943587895065</v>
      </c>
      <c r="N97" s="105">
        <v>11.528734180256006</v>
      </c>
      <c r="O97" s="105">
        <v>11.05265245034944</v>
      </c>
      <c r="P97" s="105">
        <v>11.034265080879937</v>
      </c>
      <c r="Q97" s="105">
        <v>10.841394084972659</v>
      </c>
      <c r="R97" s="105">
        <v>10.783667187360249</v>
      </c>
      <c r="S97" s="105">
        <v>11.24238499200043</v>
      </c>
      <c r="T97" s="105">
        <v>11.358844365234495</v>
      </c>
      <c r="U97" s="105">
        <v>10.97826816872651</v>
      </c>
      <c r="V97" s="105">
        <v>11.534423234901281</v>
      </c>
      <c r="W97" s="105">
        <v>11.865589134254003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4.5904397945288737</v>
      </c>
      <c r="M98" s="99">
        <v>4.5824546021471555</v>
      </c>
      <c r="N98" s="99">
        <v>3.6174172886691687</v>
      </c>
      <c r="O98" s="99">
        <v>3.6104439610269448</v>
      </c>
      <c r="P98" s="99">
        <v>3.7035910248206161</v>
      </c>
      <c r="Q98" s="99">
        <v>3.3489688625144525</v>
      </c>
      <c r="R98" s="99">
        <v>3.5649557452212788</v>
      </c>
      <c r="S98" s="99">
        <v>3.9437383667268038</v>
      </c>
      <c r="T98" s="99">
        <v>3.7077272422636787</v>
      </c>
      <c r="U98" s="99">
        <v>3.5297261130771149</v>
      </c>
      <c r="V98" s="99">
        <v>3.7488504787420194</v>
      </c>
      <c r="W98" s="99">
        <v>3.8889464191230081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8.6678891090979135</v>
      </c>
      <c r="M99" s="99">
        <v>9.0674889857479091</v>
      </c>
      <c r="N99" s="99">
        <v>7.9113168915868375</v>
      </c>
      <c r="O99" s="99">
        <v>7.4422084893224936</v>
      </c>
      <c r="P99" s="99">
        <v>7.3306740560593191</v>
      </c>
      <c r="Q99" s="99">
        <v>7.4924252224582046</v>
      </c>
      <c r="R99" s="99">
        <v>7.2187114421389715</v>
      </c>
      <c r="S99" s="99">
        <v>7.2986466252736246</v>
      </c>
      <c r="T99" s="99">
        <v>7.6511171229708159</v>
      </c>
      <c r="U99" s="99">
        <v>7.448542055649396</v>
      </c>
      <c r="V99" s="99">
        <v>7.7855727561592598</v>
      </c>
      <c r="W99" s="99">
        <v>7.9766427151309953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6.8537561026772478</v>
      </c>
      <c r="D100" s="123">
        <v>6.6836519810508266</v>
      </c>
      <c r="E100" s="123">
        <v>6.9828617379425362</v>
      </c>
      <c r="F100" s="123">
        <v>7.3393678037696066</v>
      </c>
      <c r="G100" s="123">
        <v>7.3403925967571793</v>
      </c>
      <c r="H100" s="123">
        <v>7.4465613076213373</v>
      </c>
      <c r="I100" s="123">
        <v>7.499573424340082</v>
      </c>
      <c r="J100" s="123">
        <v>7.7143229928233277</v>
      </c>
      <c r="K100" s="123">
        <v>7.8699051763007697</v>
      </c>
      <c r="L100" s="123">
        <v>7.729731006858283</v>
      </c>
      <c r="M100" s="123">
        <v>8.2159186510122364</v>
      </c>
      <c r="N100" s="123">
        <v>7.029560166414119</v>
      </c>
      <c r="O100" s="123">
        <v>6.6970060988129685</v>
      </c>
      <c r="P100" s="123">
        <v>6.5104990441618247</v>
      </c>
      <c r="Q100" s="123">
        <v>7.4630594555829735</v>
      </c>
      <c r="R100" s="123">
        <v>7.2339166991171728</v>
      </c>
      <c r="S100" s="123">
        <v>7.361824391900619</v>
      </c>
      <c r="T100" s="123">
        <v>7.2676971245416695</v>
      </c>
      <c r="U100" s="123">
        <v>7.0445979023067578</v>
      </c>
      <c r="V100" s="123">
        <v>7.5275948765746925</v>
      </c>
      <c r="W100" s="123">
        <v>7.7028250344507221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6.712418210387229</v>
      </c>
      <c r="D101" s="99">
        <v>7.0510890907823027</v>
      </c>
      <c r="E101" s="99">
        <v>6.6769461175121938</v>
      </c>
      <c r="F101" s="99">
        <v>7.6944492311804797</v>
      </c>
      <c r="G101" s="99">
        <v>7.3092484149152943</v>
      </c>
      <c r="H101" s="99">
        <v>7.3351667084588703</v>
      </c>
      <c r="I101" s="99">
        <v>7.5832058793234349</v>
      </c>
      <c r="J101" s="99">
        <v>7.7840872274474764</v>
      </c>
      <c r="K101" s="99">
        <v>7.9488767372079048</v>
      </c>
      <c r="L101" s="99">
        <v>7.8131542848570277</v>
      </c>
      <c r="M101" s="99">
        <v>7.9234839202702441</v>
      </c>
      <c r="N101" s="99">
        <v>7.139285996843137</v>
      </c>
      <c r="O101" s="99">
        <v>6.5609813439737756</v>
      </c>
      <c r="P101" s="99">
        <v>5.8110813198742379</v>
      </c>
      <c r="Q101" s="99">
        <v>7.9636578402817637</v>
      </c>
      <c r="R101" s="99">
        <v>7.6174182613707329</v>
      </c>
      <c r="S101" s="99">
        <v>7.3914397072786038</v>
      </c>
      <c r="T101" s="99">
        <v>7.1911930450630912</v>
      </c>
      <c r="U101" s="99">
        <v>6.848738394207575</v>
      </c>
      <c r="V101" s="99">
        <v>8.3737438363742882</v>
      </c>
      <c r="W101" s="99">
        <v>7.276031116675175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6.7704424954661526</v>
      </c>
      <c r="D102" s="99">
        <v>6.4857869614747239</v>
      </c>
      <c r="E102" s="99">
        <v>7.5233151588684173</v>
      </c>
      <c r="F102" s="99">
        <v>7.7603989412944783</v>
      </c>
      <c r="G102" s="99">
        <v>7.6373004220476703</v>
      </c>
      <c r="H102" s="99">
        <v>8.0474460891101049</v>
      </c>
      <c r="I102" s="99">
        <v>7.4652668955905375</v>
      </c>
      <c r="J102" s="99">
        <v>7.0352805095447222</v>
      </c>
      <c r="K102" s="99">
        <v>7.8566791139090899</v>
      </c>
      <c r="L102" s="99">
        <v>6.8930111166297836</v>
      </c>
      <c r="M102" s="99">
        <v>8.5098285158608693</v>
      </c>
      <c r="N102" s="99">
        <v>7.04764496312528</v>
      </c>
      <c r="O102" s="99">
        <v>6.6366287046812626</v>
      </c>
      <c r="P102" s="99">
        <v>6.1177393608113118</v>
      </c>
      <c r="Q102" s="99">
        <v>8.8434979517682457</v>
      </c>
      <c r="R102" s="99">
        <v>7.2538699869654737</v>
      </c>
      <c r="S102" s="99">
        <v>7.063624680481678</v>
      </c>
      <c r="T102" s="99">
        <v>7.2113190255109485</v>
      </c>
      <c r="U102" s="99">
        <v>6.8236951481339947</v>
      </c>
      <c r="V102" s="99">
        <v>7.506594994664308</v>
      </c>
      <c r="W102" s="99">
        <v>7.687375238506502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6.8711343322911898</v>
      </c>
      <c r="D103" s="110">
        <v>6.7261580639634335</v>
      </c>
      <c r="E103" s="110">
        <v>6.8781512332359815</v>
      </c>
      <c r="F103" s="110">
        <v>7.2462554679224578</v>
      </c>
      <c r="G103" s="110">
        <v>7.3113385059787124</v>
      </c>
      <c r="H103" s="110">
        <v>7.3940496003703098</v>
      </c>
      <c r="I103" s="110">
        <v>7.499232337218908</v>
      </c>
      <c r="J103" s="110">
        <v>7.820561057852788</v>
      </c>
      <c r="K103" s="110">
        <v>7.8639147425573999</v>
      </c>
      <c r="L103" s="110">
        <v>7.8751396781492193</v>
      </c>
      <c r="M103" s="110">
        <v>8.1979481805465273</v>
      </c>
      <c r="N103" s="110">
        <v>7.0179463032390439</v>
      </c>
      <c r="O103" s="110">
        <v>6.7230791419654663</v>
      </c>
      <c r="P103" s="110">
        <v>6.6594852510016258</v>
      </c>
      <c r="Q103" s="110">
        <v>7.2252629808240512</v>
      </c>
      <c r="R103" s="110">
        <v>7.1642916726358949</v>
      </c>
      <c r="S103" s="110">
        <v>7.3810585536074358</v>
      </c>
      <c r="T103" s="110">
        <v>7.2771818025106896</v>
      </c>
      <c r="U103" s="110">
        <v>7.0799671603014191</v>
      </c>
      <c r="V103" s="110">
        <v>7.4698366592183438</v>
      </c>
      <c r="W103" s="110">
        <v>7.7555061042845868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57.785392415172325</v>
      </c>
      <c r="D124" s="118">
        <f t="shared" si="42"/>
        <v>0</v>
      </c>
      <c r="E124" s="118">
        <f t="shared" si="42"/>
        <v>63.358478314388449</v>
      </c>
      <c r="F124" s="118">
        <f t="shared" si="42"/>
        <v>58.575558085144628</v>
      </c>
      <c r="G124" s="118">
        <f t="shared" si="42"/>
        <v>60.697374341345707</v>
      </c>
      <c r="H124" s="118">
        <f t="shared" si="42"/>
        <v>60.399679957910507</v>
      </c>
      <c r="I124" s="118">
        <f t="shared" si="42"/>
        <v>56.929968791664443</v>
      </c>
      <c r="J124" s="118">
        <f t="shared" si="42"/>
        <v>57.183397357635805</v>
      </c>
      <c r="K124" s="118">
        <f t="shared" si="42"/>
        <v>60.974932723964727</v>
      </c>
      <c r="L124" s="118">
        <f t="shared" si="42"/>
        <v>62.667294674211888</v>
      </c>
      <c r="M124" s="118">
        <f t="shared" si="42"/>
        <v>64.967940724717636</v>
      </c>
      <c r="N124" s="118">
        <f t="shared" si="42"/>
        <v>62.510707172187175</v>
      </c>
      <c r="O124" s="118">
        <f t="shared" si="42"/>
        <v>54.958707625527438</v>
      </c>
      <c r="P124" s="118">
        <f t="shared" si="42"/>
        <v>51.973989725315136</v>
      </c>
      <c r="Q124" s="118">
        <f t="shared" si="42"/>
        <v>52.564284914645825</v>
      </c>
      <c r="R124" s="118">
        <f t="shared" ref="R124:V124" si="43">R125+R128+R130+R139</f>
        <v>51.62941191465076</v>
      </c>
      <c r="S124" s="118">
        <f t="shared" si="43"/>
        <v>51.828047799467171</v>
      </c>
      <c r="T124" s="118">
        <f t="shared" si="43"/>
        <v>47.960850747116176</v>
      </c>
      <c r="U124" s="118">
        <f t="shared" si="43"/>
        <v>44.824741338848689</v>
      </c>
      <c r="V124" s="118">
        <f t="shared" si="43"/>
        <v>46.427415523409167</v>
      </c>
      <c r="W124" s="118">
        <f t="shared" ref="W124" si="44">W125+W128+W130+W139</f>
        <v>44.486314197417364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38.817972822564641</v>
      </c>
      <c r="D125" s="123">
        <f t="shared" si="45"/>
        <v>0</v>
      </c>
      <c r="E125" s="123">
        <f t="shared" si="45"/>
        <v>45.095443778350905</v>
      </c>
      <c r="F125" s="123">
        <f t="shared" si="45"/>
        <v>39.975679776620858</v>
      </c>
      <c r="G125" s="123">
        <f t="shared" si="45"/>
        <v>41.059619761518256</v>
      </c>
      <c r="H125" s="123">
        <f t="shared" si="45"/>
        <v>41.102368332135029</v>
      </c>
      <c r="I125" s="123">
        <f t="shared" si="45"/>
        <v>37.422671482835753</v>
      </c>
      <c r="J125" s="123">
        <f t="shared" si="45"/>
        <v>36.453616742791134</v>
      </c>
      <c r="K125" s="123">
        <f t="shared" si="45"/>
        <v>38.173529221344438</v>
      </c>
      <c r="L125" s="123">
        <f t="shared" si="45"/>
        <v>40.083919432293598</v>
      </c>
      <c r="M125" s="123">
        <f t="shared" si="45"/>
        <v>42.441457979414963</v>
      </c>
      <c r="N125" s="123">
        <f t="shared" si="45"/>
        <v>40.522577519072591</v>
      </c>
      <c r="O125" s="123">
        <f t="shared" si="45"/>
        <v>36.408716594379655</v>
      </c>
      <c r="P125" s="123">
        <f t="shared" si="45"/>
        <v>33.139872287382452</v>
      </c>
      <c r="Q125" s="123">
        <f t="shared" si="45"/>
        <v>32.538235559542628</v>
      </c>
      <c r="R125" s="123">
        <f t="shared" ref="R125:V125" si="46">SUM(R126:R127)</f>
        <v>30.679088431750348</v>
      </c>
      <c r="S125" s="123">
        <f t="shared" si="46"/>
        <v>30.518027124978548</v>
      </c>
      <c r="T125" s="123">
        <f t="shared" si="46"/>
        <v>27.702951916778591</v>
      </c>
      <c r="U125" s="123">
        <f t="shared" si="46"/>
        <v>25.075530329946425</v>
      </c>
      <c r="V125" s="123">
        <f t="shared" si="46"/>
        <v>26.182385211964103</v>
      </c>
      <c r="W125" s="123">
        <f t="shared" ref="W125" si="47">SUM(W126:W127)</f>
        <v>23.633130646060732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38.643029493549129</v>
      </c>
      <c r="D126" s="99">
        <v>0</v>
      </c>
      <c r="E126" s="99">
        <v>44.896064338889261</v>
      </c>
      <c r="F126" s="99">
        <v>39.801203128486378</v>
      </c>
      <c r="G126" s="99">
        <v>40.883630749935612</v>
      </c>
      <c r="H126" s="99">
        <v>40.9278373792962</v>
      </c>
      <c r="I126" s="99">
        <v>37.26685864756201</v>
      </c>
      <c r="J126" s="99">
        <v>36.30250519941287</v>
      </c>
      <c r="K126" s="99">
        <v>38.01713306231553</v>
      </c>
      <c r="L126" s="99">
        <v>39.920010793568764</v>
      </c>
      <c r="M126" s="99">
        <v>42.268584295636174</v>
      </c>
      <c r="N126" s="99">
        <v>40.36225321777259</v>
      </c>
      <c r="O126" s="99">
        <v>36.264373825928196</v>
      </c>
      <c r="P126" s="99">
        <v>33.010278380927176</v>
      </c>
      <c r="Q126" s="99">
        <v>32.411349605066313</v>
      </c>
      <c r="R126" s="99">
        <v>30.560304002862292</v>
      </c>
      <c r="S126" s="99">
        <v>30.399722342697068</v>
      </c>
      <c r="T126" s="99">
        <v>27.596170657453612</v>
      </c>
      <c r="U126" s="99">
        <v>24.979314854148129</v>
      </c>
      <c r="V126" s="99">
        <v>26.081517404121211</v>
      </c>
      <c r="W126" s="99">
        <v>23.541803341326009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0.17494332901550988</v>
      </c>
      <c r="D127" s="99">
        <v>0</v>
      </c>
      <c r="E127" s="99">
        <v>0.19937943946164738</v>
      </c>
      <c r="F127" s="99">
        <v>0.17447664813448052</v>
      </c>
      <c r="G127" s="99">
        <v>0.17598901158264227</v>
      </c>
      <c r="H127" s="99">
        <v>0.17453095283882714</v>
      </c>
      <c r="I127" s="99">
        <v>0.15581283527374457</v>
      </c>
      <c r="J127" s="99">
        <v>0.15111154337826485</v>
      </c>
      <c r="K127" s="99">
        <v>0.15639615902891138</v>
      </c>
      <c r="L127" s="99">
        <v>0.16390863872483116</v>
      </c>
      <c r="M127" s="99">
        <v>0.17287368377879112</v>
      </c>
      <c r="N127" s="99">
        <v>0.16032430130000228</v>
      </c>
      <c r="O127" s="99">
        <v>0.14434276845145805</v>
      </c>
      <c r="P127" s="99">
        <v>0.12959390645527369</v>
      </c>
      <c r="Q127" s="99">
        <v>0.12688595447631321</v>
      </c>
      <c r="R127" s="99">
        <v>0.11878442888805632</v>
      </c>
      <c r="S127" s="99">
        <v>0.11830478228148215</v>
      </c>
      <c r="T127" s="99">
        <v>0.10678125932498059</v>
      </c>
      <c r="U127" s="99">
        <v>9.6215475798297326E-2</v>
      </c>
      <c r="V127" s="99">
        <v>0.10086780784289186</v>
      </c>
      <c r="W127" s="99">
        <v>9.1327304734722156E-2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0.98996446170554286</v>
      </c>
      <c r="D128" s="123">
        <f t="shared" si="48"/>
        <v>0</v>
      </c>
      <c r="E128" s="123">
        <f t="shared" si="48"/>
        <v>0.98027437265287343</v>
      </c>
      <c r="F128" s="123">
        <f t="shared" si="48"/>
        <v>0.63258993132782171</v>
      </c>
      <c r="G128" s="123">
        <f t="shared" si="48"/>
        <v>0.65770734367075001</v>
      </c>
      <c r="H128" s="123">
        <f t="shared" si="48"/>
        <v>0.7119936176333741</v>
      </c>
      <c r="I128" s="123">
        <f t="shared" si="48"/>
        <v>0.97800924773864495</v>
      </c>
      <c r="J128" s="123">
        <f t="shared" si="48"/>
        <v>1.3021431109495387</v>
      </c>
      <c r="K128" s="123">
        <f t="shared" si="48"/>
        <v>1.7524651804981146</v>
      </c>
      <c r="L128" s="123">
        <f t="shared" si="48"/>
        <v>1.8363605005237589</v>
      </c>
      <c r="M128" s="123">
        <f t="shared" si="48"/>
        <v>1.223250210176666</v>
      </c>
      <c r="N128" s="123">
        <f t="shared" si="48"/>
        <v>3.3266800850872933</v>
      </c>
      <c r="O128" s="123">
        <f t="shared" si="48"/>
        <v>1.0542539860779685</v>
      </c>
      <c r="P128" s="123">
        <f t="shared" si="48"/>
        <v>1.5962326235569497</v>
      </c>
      <c r="Q128" s="123">
        <f t="shared" si="48"/>
        <v>0.85166579375624163</v>
      </c>
      <c r="R128" s="123">
        <f t="shared" si="48"/>
        <v>3.1050567453481741</v>
      </c>
      <c r="S128" s="123">
        <f t="shared" si="48"/>
        <v>2.6248459156312016</v>
      </c>
      <c r="T128" s="123">
        <f t="shared" si="48"/>
        <v>1.5580872082553692</v>
      </c>
      <c r="U128" s="123">
        <f t="shared" si="48"/>
        <v>1.8143219071783669</v>
      </c>
      <c r="V128" s="123">
        <f t="shared" si="48"/>
        <v>1.4220454166083876</v>
      </c>
      <c r="W128" s="123">
        <f t="shared" si="48"/>
        <v>1.1450307609202119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0.98996446170554286</v>
      </c>
      <c r="D129" s="99">
        <f>RES_hhdet_in_tesh!D129/RES_summary!D$21</f>
        <v>0</v>
      </c>
      <c r="E129" s="99">
        <f>RES_hhdet_in_tesh!E129/RES_summary!E$21</f>
        <v>0.98027437265287343</v>
      </c>
      <c r="F129" s="99">
        <f>RES_hhdet_in_tesh!F129/RES_summary!F$21</f>
        <v>0.63258993132782171</v>
      </c>
      <c r="G129" s="99">
        <f>RES_hhdet_in_tesh!G129/RES_summary!G$21</f>
        <v>0.65770734367075001</v>
      </c>
      <c r="H129" s="99">
        <f>RES_hhdet_in_tesh!H129/RES_summary!H$21</f>
        <v>0.7119936176333741</v>
      </c>
      <c r="I129" s="99">
        <f>RES_hhdet_in_tesh!I129/RES_summary!I$21</f>
        <v>0.97800924773864495</v>
      </c>
      <c r="J129" s="99">
        <f>RES_hhdet_in_tesh!J129/RES_summary!J$21</f>
        <v>1.3021431109495387</v>
      </c>
      <c r="K129" s="99">
        <f>RES_hhdet_in_tesh!K129/RES_summary!K$21</f>
        <v>1.7524651804981146</v>
      </c>
      <c r="L129" s="99">
        <f>RES_hhdet_in_tesh!L129/RES_summary!L$21</f>
        <v>1.8363605005237589</v>
      </c>
      <c r="M129" s="99">
        <f>RES_hhdet_in_tesh!M129/RES_summary!M$21</f>
        <v>1.223250210176666</v>
      </c>
      <c r="N129" s="99">
        <f>RES_hhdet_in_tesh!N129/RES_summary!N$21</f>
        <v>3.3266800850872933</v>
      </c>
      <c r="O129" s="99">
        <f>RES_hhdet_in_tesh!O129/RES_summary!O$21</f>
        <v>1.0542539860779685</v>
      </c>
      <c r="P129" s="99">
        <f>RES_hhdet_in_tesh!P129/RES_summary!P$21</f>
        <v>1.5962326235569497</v>
      </c>
      <c r="Q129" s="99">
        <f>RES_hhdet_in_tesh!Q129/RES_summary!Q$21</f>
        <v>0.85166579375624163</v>
      </c>
      <c r="R129" s="99">
        <f>RES_hhdet_in_tesh!R129/RES_summary!R$21</f>
        <v>3.1050567453481741</v>
      </c>
      <c r="S129" s="99">
        <f>RES_hhdet_in_tesh!S129/RES_summary!S$21</f>
        <v>2.6248459156312016</v>
      </c>
      <c r="T129" s="99">
        <f>RES_hhdet_in_tesh!T129/RES_summary!T$21</f>
        <v>1.5580872082553692</v>
      </c>
      <c r="U129" s="99">
        <f>RES_hhdet_in_tesh!U129/RES_summary!U$21</f>
        <v>1.8143219071783669</v>
      </c>
      <c r="V129" s="99">
        <f>RES_hhdet_in_tesh!V129/RES_summary!V$21</f>
        <v>1.4220454166083876</v>
      </c>
      <c r="W129" s="99">
        <f>RES_hhdet_in_tesh!W129/RES_summary!W$21</f>
        <v>1.1450307609202119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11.119149535158712</v>
      </c>
      <c r="D130" s="123">
        <v>0</v>
      </c>
      <c r="E130" s="123">
        <v>10.282494793018261</v>
      </c>
      <c r="F130" s="123">
        <v>10.651936263433495</v>
      </c>
      <c r="G130" s="123">
        <v>11.63776438933859</v>
      </c>
      <c r="H130" s="123">
        <v>11.133026393979055</v>
      </c>
      <c r="I130" s="123">
        <v>11.032960315744015</v>
      </c>
      <c r="J130" s="123">
        <v>11.720808471503791</v>
      </c>
      <c r="K130" s="123">
        <v>13.186163759115978</v>
      </c>
      <c r="L130" s="123">
        <v>13.023731334087291</v>
      </c>
      <c r="M130" s="123">
        <v>13.058138015661342</v>
      </c>
      <c r="N130" s="123">
        <v>11.640525187945348</v>
      </c>
      <c r="O130" s="123">
        <v>10.783574702857514</v>
      </c>
      <c r="P130" s="123">
        <v>10.649860543737875</v>
      </c>
      <c r="Q130" s="123">
        <v>11.769695708112147</v>
      </c>
      <c r="R130" s="123">
        <v>10.670717737609603</v>
      </c>
      <c r="S130" s="123">
        <v>11.326577845035398</v>
      </c>
      <c r="T130" s="123">
        <v>11.42657946841733</v>
      </c>
      <c r="U130" s="123">
        <v>10.874910979097654</v>
      </c>
      <c r="V130" s="123">
        <v>11.350254489461662</v>
      </c>
      <c r="W130" s="123">
        <v>11.960328731156809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11.395468567642661</v>
      </c>
      <c r="D131" s="99">
        <v>0</v>
      </c>
      <c r="E131" s="99">
        <v>10.282494793018261</v>
      </c>
      <c r="F131" s="99">
        <v>10.651936263433495</v>
      </c>
      <c r="G131" s="99">
        <v>11.63776438933859</v>
      </c>
      <c r="H131" s="99">
        <v>11.130159183648628</v>
      </c>
      <c r="I131" s="99">
        <v>11.071039106470659</v>
      </c>
      <c r="J131" s="99">
        <v>11.697094681503573</v>
      </c>
      <c r="K131" s="99">
        <v>13.218303393079331</v>
      </c>
      <c r="L131" s="99">
        <v>13.023268091980292</v>
      </c>
      <c r="M131" s="99">
        <v>13.052002329069584</v>
      </c>
      <c r="N131" s="99">
        <v>11.645287331432723</v>
      </c>
      <c r="O131" s="99">
        <v>10.758075610884203</v>
      </c>
      <c r="P131" s="99">
        <v>10.558700653218192</v>
      </c>
      <c r="Q131" s="99">
        <v>11.790073921288501</v>
      </c>
      <c r="R131" s="99">
        <v>10.660288382398823</v>
      </c>
      <c r="S131" s="99">
        <v>11.330245886656401</v>
      </c>
      <c r="T131" s="99">
        <v>11.450038077319968</v>
      </c>
      <c r="U131" s="99">
        <v>10.855644967178659</v>
      </c>
      <c r="V131" s="99">
        <v>11.327967144184779</v>
      </c>
      <c r="W131" s="99">
        <v>11.964671110609247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13.070051981386298</v>
      </c>
      <c r="M132" s="99">
        <v>13.090072876683607</v>
      </c>
      <c r="N132" s="99">
        <v>11.664321621104685</v>
      </c>
      <c r="O132" s="99">
        <v>10.761644808262577</v>
      </c>
      <c r="P132" s="99">
        <v>10.560423661690688</v>
      </c>
      <c r="Q132" s="99">
        <v>11.799499987960274</v>
      </c>
      <c r="R132" s="99">
        <v>0</v>
      </c>
      <c r="S132" s="99">
        <v>0</v>
      </c>
      <c r="T132" s="99">
        <v>0</v>
      </c>
      <c r="U132" s="99">
        <v>10.825523033398518</v>
      </c>
      <c r="V132" s="99">
        <v>11.28095253246099</v>
      </c>
      <c r="W132" s="99">
        <v>11.916385280174881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4.5231944352996987</v>
      </c>
      <c r="M133" s="102">
        <v>4.3874274021248016</v>
      </c>
      <c r="N133" s="102">
        <v>3.6607070158740425</v>
      </c>
      <c r="O133" s="102">
        <v>3.5142743624475243</v>
      </c>
      <c r="P133" s="102">
        <v>3.5429185022596403</v>
      </c>
      <c r="Q133" s="102">
        <v>3.6507711249404791</v>
      </c>
      <c r="R133" s="102">
        <v>0</v>
      </c>
      <c r="S133" s="102">
        <v>0</v>
      </c>
      <c r="T133" s="102">
        <v>0</v>
      </c>
      <c r="U133" s="102">
        <v>3.4811978042120848</v>
      </c>
      <c r="V133" s="102">
        <v>3.6691184105996748</v>
      </c>
      <c r="W133" s="102">
        <v>3.9048319118693993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8.5468575460865992</v>
      </c>
      <c r="M134" s="105">
        <v>8.7026454745588051</v>
      </c>
      <c r="N134" s="105">
        <v>8.0036146052306432</v>
      </c>
      <c r="O134" s="105">
        <v>7.2473704458150525</v>
      </c>
      <c r="P134" s="105">
        <v>7.0175051594310487</v>
      </c>
      <c r="Q134" s="105">
        <v>8.1487288630197909</v>
      </c>
      <c r="R134" s="105">
        <v>0</v>
      </c>
      <c r="S134" s="105">
        <v>0</v>
      </c>
      <c r="T134" s="105">
        <v>0</v>
      </c>
      <c r="U134" s="105">
        <v>7.3443252291864329</v>
      </c>
      <c r="V134" s="105">
        <v>7.6118341218613148</v>
      </c>
      <c r="W134" s="105">
        <v>8.0115533683054796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9.8185629906757086</v>
      </c>
      <c r="D135" s="102">
        <v>0</v>
      </c>
      <c r="E135" s="102">
        <v>0</v>
      </c>
      <c r="F135" s="102">
        <v>0</v>
      </c>
      <c r="G135" s="102">
        <v>0</v>
      </c>
      <c r="H135" s="102">
        <v>11.253449227856997</v>
      </c>
      <c r="I135" s="102">
        <v>10.837167324298164</v>
      </c>
      <c r="J135" s="102">
        <v>12.262954773922567</v>
      </c>
      <c r="K135" s="102">
        <v>12.668877596198024</v>
      </c>
      <c r="L135" s="102">
        <v>0</v>
      </c>
      <c r="M135" s="102">
        <v>13.633405195764892</v>
      </c>
      <c r="N135" s="102">
        <v>11.529631997911498</v>
      </c>
      <c r="O135" s="102">
        <v>11.059477947170794</v>
      </c>
      <c r="P135" s="102">
        <v>11.047290496858636</v>
      </c>
      <c r="Q135" s="102">
        <v>10.876100737202965</v>
      </c>
      <c r="R135" s="102">
        <v>10.8158540458447</v>
      </c>
      <c r="S135" s="102">
        <v>11.262952142613942</v>
      </c>
      <c r="T135" s="102">
        <v>11.347405639015873</v>
      </c>
      <c r="U135" s="102">
        <v>10.972709380031866</v>
      </c>
      <c r="V135" s="102">
        <v>11.541583549399927</v>
      </c>
      <c r="W135" s="102">
        <v>11.876271713651436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13.649943587895063</v>
      </c>
      <c r="N136" s="105">
        <v>11.528734180256011</v>
      </c>
      <c r="O136" s="105">
        <v>11.05265245034944</v>
      </c>
      <c r="P136" s="105">
        <v>11.034265080879933</v>
      </c>
      <c r="Q136" s="105">
        <v>10.841394084972658</v>
      </c>
      <c r="R136" s="105">
        <v>10.783667187360248</v>
      </c>
      <c r="S136" s="105">
        <v>11.24238499200043</v>
      </c>
      <c r="T136" s="105">
        <v>11.358844365234496</v>
      </c>
      <c r="U136" s="105">
        <v>10.978268168726512</v>
      </c>
      <c r="V136" s="105">
        <v>11.534423234901277</v>
      </c>
      <c r="W136" s="105">
        <v>11.865589134253998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4.5824546021471573</v>
      </c>
      <c r="N137" s="99">
        <v>3.6174172886691678</v>
      </c>
      <c r="O137" s="99">
        <v>3.6104439610269439</v>
      </c>
      <c r="P137" s="99">
        <v>3.7035910248206143</v>
      </c>
      <c r="Q137" s="99">
        <v>3.3489688625144529</v>
      </c>
      <c r="R137" s="99">
        <v>3.5649557452212779</v>
      </c>
      <c r="S137" s="99">
        <v>3.9437383667268047</v>
      </c>
      <c r="T137" s="99">
        <v>3.7077272422636773</v>
      </c>
      <c r="U137" s="99">
        <v>3.5297261130771149</v>
      </c>
      <c r="V137" s="99">
        <v>3.7488504787420194</v>
      </c>
      <c r="W137" s="99">
        <v>3.8889464191230081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9.0674889857479055</v>
      </c>
      <c r="N138" s="99">
        <v>7.911316891586841</v>
      </c>
      <c r="O138" s="99">
        <v>7.4422084893224918</v>
      </c>
      <c r="P138" s="99">
        <v>7.3306740560593191</v>
      </c>
      <c r="Q138" s="99">
        <v>7.4924252224582046</v>
      </c>
      <c r="R138" s="99">
        <v>7.2187114421389698</v>
      </c>
      <c r="S138" s="99">
        <v>7.2986466252736246</v>
      </c>
      <c r="T138" s="99">
        <v>7.6511171229708177</v>
      </c>
      <c r="U138" s="99">
        <v>7.4485420556493978</v>
      </c>
      <c r="V138" s="99">
        <v>7.7855727561592598</v>
      </c>
      <c r="W138" s="99">
        <v>7.9766427151309935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6.8583055957434311</v>
      </c>
      <c r="D139" s="123">
        <v>0</v>
      </c>
      <c r="E139" s="123">
        <v>7.0002653703664102</v>
      </c>
      <c r="F139" s="123">
        <v>7.3153521137624509</v>
      </c>
      <c r="G139" s="123">
        <v>7.3422828468181107</v>
      </c>
      <c r="H139" s="123">
        <v>7.4522916141630429</v>
      </c>
      <c r="I139" s="123">
        <v>7.4963277453460293</v>
      </c>
      <c r="J139" s="123">
        <v>7.7068290323913455</v>
      </c>
      <c r="K139" s="123">
        <v>7.8627745630061971</v>
      </c>
      <c r="L139" s="123">
        <v>7.7232834073072327</v>
      </c>
      <c r="M139" s="123">
        <v>8.2450945194646597</v>
      </c>
      <c r="N139" s="123">
        <v>7.0209243800819374</v>
      </c>
      <c r="O139" s="123">
        <v>6.7121623422123022</v>
      </c>
      <c r="P139" s="123">
        <v>6.5880242706378622</v>
      </c>
      <c r="Q139" s="123">
        <v>7.4046878532348108</v>
      </c>
      <c r="R139" s="123">
        <v>7.1745489999426297</v>
      </c>
      <c r="S139" s="123">
        <v>7.3585969138220229</v>
      </c>
      <c r="T139" s="123">
        <v>7.2732321536648845</v>
      </c>
      <c r="U139" s="123">
        <v>7.0599781226262399</v>
      </c>
      <c r="V139" s="123">
        <v>7.4727304053750156</v>
      </c>
      <c r="W139" s="123">
        <v>7.7478240592796164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6.7704424954661526</v>
      </c>
      <c r="D140" s="99">
        <v>0</v>
      </c>
      <c r="E140" s="99">
        <v>7.5233151588684182</v>
      </c>
      <c r="F140" s="99">
        <v>7.76039894129448</v>
      </c>
      <c r="G140" s="99">
        <v>7.6373004220476703</v>
      </c>
      <c r="H140" s="99">
        <v>8.0474460891101067</v>
      </c>
      <c r="I140" s="99">
        <v>7.4652668955905375</v>
      </c>
      <c r="J140" s="99">
        <v>7.0352805095447204</v>
      </c>
      <c r="K140" s="99">
        <v>7.8566791139090908</v>
      </c>
      <c r="L140" s="99">
        <v>6.8930111166297836</v>
      </c>
      <c r="M140" s="99">
        <v>8.5098285158608693</v>
      </c>
      <c r="N140" s="99">
        <v>7.04764496312528</v>
      </c>
      <c r="O140" s="99">
        <v>6.6366287046812644</v>
      </c>
      <c r="P140" s="99">
        <v>6.1177393608113118</v>
      </c>
      <c r="Q140" s="99">
        <v>8.8434979517682457</v>
      </c>
      <c r="R140" s="99">
        <v>7.2538699869654719</v>
      </c>
      <c r="S140" s="99">
        <v>7.0636246804816762</v>
      </c>
      <c r="T140" s="99">
        <v>7.2113190255109467</v>
      </c>
      <c r="U140" s="99">
        <v>6.8236951481339947</v>
      </c>
      <c r="V140" s="99">
        <v>7.5065949946643098</v>
      </c>
      <c r="W140" s="99">
        <v>7.6873752385065028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6.8711343322911906</v>
      </c>
      <c r="D141" s="110">
        <v>0</v>
      </c>
      <c r="E141" s="110">
        <v>6.8781512332359798</v>
      </c>
      <c r="F141" s="110">
        <v>7.2462554679224596</v>
      </c>
      <c r="G141" s="110">
        <v>7.3113385059787124</v>
      </c>
      <c r="H141" s="110">
        <v>7.3940496003703107</v>
      </c>
      <c r="I141" s="110">
        <v>7.499232337218908</v>
      </c>
      <c r="J141" s="110">
        <v>7.8205610578527889</v>
      </c>
      <c r="K141" s="110">
        <v>7.8639147425573999</v>
      </c>
      <c r="L141" s="110">
        <v>7.8751396781492211</v>
      </c>
      <c r="M141" s="110">
        <v>8.1979481805465291</v>
      </c>
      <c r="N141" s="110">
        <v>7.0179463032390457</v>
      </c>
      <c r="O141" s="110">
        <v>6.7230791419654663</v>
      </c>
      <c r="P141" s="110">
        <v>6.6594852510016276</v>
      </c>
      <c r="Q141" s="110">
        <v>7.2252629808240503</v>
      </c>
      <c r="R141" s="110">
        <v>7.1642916726358941</v>
      </c>
      <c r="S141" s="110">
        <v>7.381058553607434</v>
      </c>
      <c r="T141" s="110">
        <v>7.2771818025106896</v>
      </c>
      <c r="U141" s="110">
        <v>7.07996716030142</v>
      </c>
      <c r="V141" s="110">
        <v>7.4698366592183474</v>
      </c>
      <c r="W141" s="110">
        <v>7.7555061042845868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</v>
      </c>
      <c r="F147" s="99">
        <f>RES_hhdet_in_tesh!F147/RES_summary!F$21</f>
        <v>0</v>
      </c>
      <c r="G147" s="99">
        <f>RES_hhdet_in_tesh!G147/RES_summary!G$21</f>
        <v>0</v>
      </c>
      <c r="H147" s="99">
        <f>RES_hhdet_in_tesh!H147/RES_summary!H$21</f>
        <v>0</v>
      </c>
      <c r="I147" s="99">
        <f>RES_hhdet_in_tesh!I147/RES_summary!I$21</f>
        <v>0</v>
      </c>
      <c r="J147" s="99">
        <f>RES_hhdet_in_tesh!J147/RES_summary!J$21</f>
        <v>0</v>
      </c>
      <c r="K147" s="99">
        <f>RES_hhdet_in_tesh!K147/RES_summary!K$21</f>
        <v>0</v>
      </c>
      <c r="L147" s="99">
        <f>RES_hhdet_in_tesh!L147/RES_summary!L$21</f>
        <v>0</v>
      </c>
      <c r="M147" s="99">
        <f>RES_hhdet_in_tesh!M147/RES_summary!M$21</f>
        <v>0</v>
      </c>
      <c r="N147" s="99">
        <f>RES_hhdet_in_tesh!N147/RES_summary!N$21</f>
        <v>0</v>
      </c>
      <c r="O147" s="99">
        <f>RES_hhdet_in_tesh!O147/RES_summary!O$21</f>
        <v>0</v>
      </c>
      <c r="P147" s="99">
        <f>RES_hhdet_in_tesh!P147/RES_summary!P$21</f>
        <v>0</v>
      </c>
      <c r="Q147" s="99">
        <f>RES_hhdet_in_tesh!Q147/RES_summary!Q$21</f>
        <v>0</v>
      </c>
      <c r="R147" s="99">
        <f>RES_hhdet_in_tesh!R147/RES_summary!R$21</f>
        <v>0</v>
      </c>
      <c r="S147" s="99">
        <f>RES_hhdet_in_tesh!S147/RES_summary!S$21</f>
        <v>0</v>
      </c>
      <c r="T147" s="99">
        <f>RES_hhdet_in_tesh!T147/RES_summary!T$21</f>
        <v>0</v>
      </c>
      <c r="U147" s="99">
        <f>RES_hhdet_in_tesh!U147/RES_summary!U$21</f>
        <v>0</v>
      </c>
      <c r="V147" s="99">
        <f>RES_hhdet_in_tesh!V147/RES_summary!V$21</f>
        <v>0</v>
      </c>
      <c r="W147" s="99">
        <f>RES_hhdet_in_tesh!W147/RES_summary!W$21</f>
        <v>0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64.300428887016423</v>
      </c>
      <c r="D161" s="118">
        <f t="shared" si="54"/>
        <v>57.190005948495028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61.172980972007963</v>
      </c>
      <c r="I161" s="118">
        <f t="shared" si="54"/>
        <v>55.674378085416322</v>
      </c>
      <c r="J161" s="118">
        <f t="shared" si="54"/>
        <v>61.76076320397901</v>
      </c>
      <c r="K161" s="118">
        <f t="shared" si="54"/>
        <v>61.49963379926001</v>
      </c>
      <c r="L161" s="118">
        <f t="shared" si="54"/>
        <v>65.58535554034836</v>
      </c>
      <c r="M161" s="118">
        <f t="shared" si="54"/>
        <v>69.520115547473395</v>
      </c>
      <c r="N161" s="118">
        <f t="shared" si="54"/>
        <v>65.437163173254888</v>
      </c>
      <c r="O161" s="118">
        <f t="shared" si="54"/>
        <v>56.714711331769607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50.851514422828942</v>
      </c>
      <c r="S161" s="118">
        <f t="shared" si="55"/>
        <v>0</v>
      </c>
      <c r="T161" s="118">
        <f t="shared" si="55"/>
        <v>47.380542568873466</v>
      </c>
      <c r="U161" s="118">
        <f t="shared" si="55"/>
        <v>45.785423449049745</v>
      </c>
      <c r="V161" s="118">
        <f t="shared" si="55"/>
        <v>46.389622429872304</v>
      </c>
      <c r="W161" s="118">
        <f t="shared" ref="W161" si="56">W162+W164+W166+W175</f>
        <v>45.673230721378737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46.504514560929934</v>
      </c>
      <c r="D162" s="123">
        <f t="shared" si="57"/>
        <v>38.652858686088855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40.939057636824238</v>
      </c>
      <c r="I162" s="123">
        <f t="shared" si="57"/>
        <v>33.733898592943291</v>
      </c>
      <c r="J162" s="123">
        <f t="shared" si="57"/>
        <v>38.981396376118703</v>
      </c>
      <c r="K162" s="123">
        <f t="shared" si="57"/>
        <v>38.601524828799199</v>
      </c>
      <c r="L162" s="123">
        <f t="shared" si="57"/>
        <v>41.303992538504787</v>
      </c>
      <c r="M162" s="123">
        <f t="shared" si="57"/>
        <v>45.271808501914144</v>
      </c>
      <c r="N162" s="123">
        <f t="shared" si="57"/>
        <v>40.79615728109394</v>
      </c>
      <c r="O162" s="123">
        <f t="shared" si="57"/>
        <v>36.392860376425368</v>
      </c>
      <c r="P162" s="123">
        <f t="shared" si="57"/>
        <v>0</v>
      </c>
      <c r="Q162" s="123">
        <f t="shared" si="57"/>
        <v>0</v>
      </c>
      <c r="R162" s="123">
        <f t="shared" si="57"/>
        <v>28.759347544405227</v>
      </c>
      <c r="S162" s="123">
        <f t="shared" si="57"/>
        <v>0</v>
      </c>
      <c r="T162" s="123">
        <f t="shared" si="57"/>
        <v>25.841851581229587</v>
      </c>
      <c r="U162" s="123">
        <f t="shared" si="57"/>
        <v>24.817664696619289</v>
      </c>
      <c r="V162" s="123">
        <f t="shared" si="57"/>
        <v>24.516235729542725</v>
      </c>
      <c r="W162" s="123">
        <f t="shared" si="57"/>
        <v>23.3422641421874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46.504514560929934</v>
      </c>
      <c r="D163" s="110">
        <v>38.652858686088855</v>
      </c>
      <c r="E163" s="110">
        <v>0</v>
      </c>
      <c r="F163" s="110">
        <v>0</v>
      </c>
      <c r="G163" s="110">
        <v>0</v>
      </c>
      <c r="H163" s="110">
        <v>40.939057636824238</v>
      </c>
      <c r="I163" s="110">
        <v>33.733898592943291</v>
      </c>
      <c r="J163" s="110">
        <v>38.981396376118703</v>
      </c>
      <c r="K163" s="110">
        <v>38.601524828799199</v>
      </c>
      <c r="L163" s="110">
        <v>41.303992538504787</v>
      </c>
      <c r="M163" s="110">
        <v>45.271808501914144</v>
      </c>
      <c r="N163" s="110">
        <v>40.79615728109394</v>
      </c>
      <c r="O163" s="110">
        <v>36.392860376425368</v>
      </c>
      <c r="P163" s="110">
        <v>0</v>
      </c>
      <c r="Q163" s="110">
        <v>0</v>
      </c>
      <c r="R163" s="110">
        <v>28.759347544405227</v>
      </c>
      <c r="S163" s="110">
        <v>0</v>
      </c>
      <c r="T163" s="110">
        <v>25.841851581229587</v>
      </c>
      <c r="U163" s="110">
        <v>24.817664696619289</v>
      </c>
      <c r="V163" s="110">
        <v>24.516235729542725</v>
      </c>
      <c r="W163" s="110">
        <v>23.3422641421874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1.1145490700767504</v>
      </c>
      <c r="D164" s="123">
        <f t="shared" si="58"/>
        <v>0.86404117033389216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1.5281673107981331</v>
      </c>
      <c r="I164" s="123">
        <f t="shared" si="58"/>
        <v>3.605076184338079</v>
      </c>
      <c r="J164" s="123">
        <f t="shared" si="58"/>
        <v>2.8103554631679506</v>
      </c>
      <c r="K164" s="123">
        <f t="shared" si="58"/>
        <v>2.3668107591297254</v>
      </c>
      <c r="L164" s="123">
        <f t="shared" si="58"/>
        <v>3.3146228301896321</v>
      </c>
      <c r="M164" s="123">
        <f t="shared" si="58"/>
        <v>2.3698539874535176</v>
      </c>
      <c r="N164" s="123">
        <f t="shared" si="58"/>
        <v>6.0894455252267656</v>
      </c>
      <c r="O164" s="123">
        <f t="shared" si="58"/>
        <v>2.5502198001264067</v>
      </c>
      <c r="P164" s="123">
        <f t="shared" si="58"/>
        <v>0</v>
      </c>
      <c r="Q164" s="123">
        <f t="shared" si="58"/>
        <v>0</v>
      </c>
      <c r="R164" s="123">
        <f t="shared" si="58"/>
        <v>4.1120211599431142</v>
      </c>
      <c r="S164" s="123">
        <f t="shared" si="58"/>
        <v>0</v>
      </c>
      <c r="T164" s="123">
        <f t="shared" si="58"/>
        <v>2.9168231481623477</v>
      </c>
      <c r="U164" s="123">
        <f t="shared" si="58"/>
        <v>2.9354864153355158</v>
      </c>
      <c r="V164" s="123">
        <f t="shared" si="58"/>
        <v>2.8591986163569696</v>
      </c>
      <c r="W164" s="123">
        <f t="shared" si="58"/>
        <v>2.7077275743742675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1.1145490700767504</v>
      </c>
      <c r="D165" s="99">
        <f>RES_hhdet_in_tesh!D165/RES_summary!D$21</f>
        <v>0.86404117033389216</v>
      </c>
      <c r="E165" s="99">
        <f>RES_hhdet_in_tesh!E165/RES_summary!E$21</f>
        <v>0</v>
      </c>
      <c r="F165" s="99">
        <f>RES_hhdet_in_tesh!F165/RES_summary!F$21</f>
        <v>0</v>
      </c>
      <c r="G165" s="99">
        <f>RES_hhdet_in_tesh!G165/RES_summary!G$21</f>
        <v>0</v>
      </c>
      <c r="H165" s="99">
        <f>RES_hhdet_in_tesh!H165/RES_summary!H$21</f>
        <v>1.5281673107981331</v>
      </c>
      <c r="I165" s="99">
        <f>RES_hhdet_in_tesh!I165/RES_summary!I$21</f>
        <v>3.605076184338079</v>
      </c>
      <c r="J165" s="99">
        <f>RES_hhdet_in_tesh!J165/RES_summary!J$21</f>
        <v>2.8103554631679506</v>
      </c>
      <c r="K165" s="99">
        <f>RES_hhdet_in_tesh!K165/RES_summary!K$21</f>
        <v>2.3668107591297254</v>
      </c>
      <c r="L165" s="99">
        <f>RES_hhdet_in_tesh!L165/RES_summary!L$21</f>
        <v>3.3146228301896321</v>
      </c>
      <c r="M165" s="99">
        <f>RES_hhdet_in_tesh!M165/RES_summary!M$21</f>
        <v>2.3698539874535176</v>
      </c>
      <c r="N165" s="99">
        <f>RES_hhdet_in_tesh!N165/RES_summary!N$21</f>
        <v>6.0894455252267656</v>
      </c>
      <c r="O165" s="99">
        <f>RES_hhdet_in_tesh!O165/RES_summary!O$21</f>
        <v>2.5502198001264067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4.1120211599431142</v>
      </c>
      <c r="S165" s="99">
        <f>RES_hhdet_in_tesh!S165/RES_summary!S$21</f>
        <v>0</v>
      </c>
      <c r="T165" s="99">
        <f>RES_hhdet_in_tesh!T165/RES_summary!T$21</f>
        <v>2.9168231481623477</v>
      </c>
      <c r="U165" s="99">
        <f>RES_hhdet_in_tesh!U165/RES_summary!U$21</f>
        <v>2.9354864153355158</v>
      </c>
      <c r="V165" s="99">
        <f>RES_hhdet_in_tesh!V165/RES_summary!V$21</f>
        <v>2.8591986163569696</v>
      </c>
      <c r="W165" s="99">
        <f>RES_hhdet_in_tesh!W165/RES_summary!W$21</f>
        <v>2.7077275743742675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9.8230702054074293</v>
      </c>
      <c r="D166" s="123">
        <v>11.007365629545195</v>
      </c>
      <c r="E166" s="123">
        <v>0</v>
      </c>
      <c r="F166" s="123">
        <v>0</v>
      </c>
      <c r="G166" s="123">
        <v>0</v>
      </c>
      <c r="H166" s="123">
        <v>11.253409372025923</v>
      </c>
      <c r="I166" s="123">
        <v>10.839075255750515</v>
      </c>
      <c r="J166" s="123">
        <v>12.262148478798514</v>
      </c>
      <c r="K166" s="123">
        <v>12.668523413326609</v>
      </c>
      <c r="L166" s="123">
        <v>13.243477802531906</v>
      </c>
      <c r="M166" s="123">
        <v>13.633353141519766</v>
      </c>
      <c r="N166" s="123">
        <v>11.530637038063805</v>
      </c>
      <c r="O166" s="123">
        <v>11.059465335386475</v>
      </c>
      <c r="P166" s="123">
        <v>0</v>
      </c>
      <c r="Q166" s="123">
        <v>0</v>
      </c>
      <c r="R166" s="123">
        <v>10.8158540458447</v>
      </c>
      <c r="S166" s="123">
        <v>0</v>
      </c>
      <c r="T166" s="123">
        <v>11.348630720258601</v>
      </c>
      <c r="U166" s="123">
        <v>10.972288735208904</v>
      </c>
      <c r="V166" s="123">
        <v>11.541457001187235</v>
      </c>
      <c r="W166" s="123">
        <v>11.875412885223236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10.689781085288397</v>
      </c>
      <c r="D167" s="99">
        <v>10.110322176842478</v>
      </c>
      <c r="E167" s="99">
        <v>0</v>
      </c>
      <c r="F167" s="99">
        <v>0</v>
      </c>
      <c r="G167" s="99">
        <v>0</v>
      </c>
      <c r="H167" s="99">
        <v>11.247110252818944</v>
      </c>
      <c r="I167" s="99">
        <v>11.299625289878019</v>
      </c>
      <c r="J167" s="99">
        <v>12.005322263494923</v>
      </c>
      <c r="K167" s="99">
        <v>12.573022276669516</v>
      </c>
      <c r="L167" s="99">
        <v>13.03567356652119</v>
      </c>
      <c r="M167" s="99">
        <v>13.388490085686135</v>
      </c>
      <c r="N167" s="99">
        <v>11.791806988322191</v>
      </c>
      <c r="O167" s="99">
        <v>11.206473319376324</v>
      </c>
      <c r="P167" s="99">
        <v>0</v>
      </c>
      <c r="Q167" s="99">
        <v>0</v>
      </c>
      <c r="R167" s="99">
        <v>0</v>
      </c>
      <c r="S167" s="99">
        <v>0</v>
      </c>
      <c r="T167" s="99">
        <v>11.112988578517012</v>
      </c>
      <c r="U167" s="99">
        <v>10.67332582361024</v>
      </c>
      <c r="V167" s="99">
        <v>11.662422206724974</v>
      </c>
      <c r="W167" s="99">
        <v>11.901371667261776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9.8185629906757121</v>
      </c>
      <c r="D171" s="102">
        <v>11.009796641612139</v>
      </c>
      <c r="E171" s="102">
        <v>0</v>
      </c>
      <c r="F171" s="102">
        <v>0</v>
      </c>
      <c r="G171" s="102">
        <v>0</v>
      </c>
      <c r="H171" s="102">
        <v>11.253449227856999</v>
      </c>
      <c r="I171" s="102">
        <v>10.837167324298161</v>
      </c>
      <c r="J171" s="102">
        <v>12.262954773922566</v>
      </c>
      <c r="K171" s="102">
        <v>12.668877596198024</v>
      </c>
      <c r="L171" s="102">
        <v>13.235133105348634</v>
      </c>
      <c r="M171" s="102">
        <v>13.63340519576489</v>
      </c>
      <c r="N171" s="102">
        <v>11.529631997911494</v>
      </c>
      <c r="O171" s="102">
        <v>11.059477947170794</v>
      </c>
      <c r="P171" s="102">
        <v>0</v>
      </c>
      <c r="Q171" s="102">
        <v>0</v>
      </c>
      <c r="R171" s="102">
        <v>10.8158540458447</v>
      </c>
      <c r="S171" s="102">
        <v>0</v>
      </c>
      <c r="T171" s="102">
        <v>11.347405639015872</v>
      </c>
      <c r="U171" s="102">
        <v>10.972709380031864</v>
      </c>
      <c r="V171" s="102">
        <v>11.541583549399926</v>
      </c>
      <c r="W171" s="102">
        <v>11.876271713651432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13.258328903626788</v>
      </c>
      <c r="M172" s="105">
        <v>13.649943587895063</v>
      </c>
      <c r="N172" s="105">
        <v>11.528734180256006</v>
      </c>
      <c r="O172" s="105">
        <v>11.052652450349438</v>
      </c>
      <c r="P172" s="105">
        <v>0</v>
      </c>
      <c r="Q172" s="105">
        <v>0</v>
      </c>
      <c r="R172" s="105">
        <v>0</v>
      </c>
      <c r="S172" s="105">
        <v>0</v>
      </c>
      <c r="T172" s="105">
        <v>11.358844365234496</v>
      </c>
      <c r="U172" s="105">
        <v>10.978268168726512</v>
      </c>
      <c r="V172" s="105">
        <v>11.534423234901281</v>
      </c>
      <c r="W172" s="105">
        <v>11.865589134254002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4.5904397945288737</v>
      </c>
      <c r="M173" s="99">
        <v>4.5824546021471555</v>
      </c>
      <c r="N173" s="99">
        <v>3.6174172886691687</v>
      </c>
      <c r="O173" s="99">
        <v>3.6104439610269448</v>
      </c>
      <c r="P173" s="99">
        <v>0</v>
      </c>
      <c r="Q173" s="99">
        <v>0</v>
      </c>
      <c r="R173" s="99">
        <v>0</v>
      </c>
      <c r="S173" s="99">
        <v>0</v>
      </c>
      <c r="T173" s="99">
        <v>3.7077272422636787</v>
      </c>
      <c r="U173" s="99">
        <v>3.5297261130771149</v>
      </c>
      <c r="V173" s="99">
        <v>3.7488504787420203</v>
      </c>
      <c r="W173" s="99">
        <v>3.8889464191230068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8.6678891090979135</v>
      </c>
      <c r="M174" s="110">
        <v>9.0674889857479055</v>
      </c>
      <c r="N174" s="110">
        <v>7.911316891586841</v>
      </c>
      <c r="O174" s="110">
        <v>7.4422084893224936</v>
      </c>
      <c r="P174" s="110">
        <v>0</v>
      </c>
      <c r="Q174" s="110">
        <v>0</v>
      </c>
      <c r="R174" s="110">
        <v>0</v>
      </c>
      <c r="S174" s="110">
        <v>0</v>
      </c>
      <c r="T174" s="110">
        <v>7.6511171229708195</v>
      </c>
      <c r="U174" s="110">
        <v>7.448542055649396</v>
      </c>
      <c r="V174" s="110">
        <v>7.7855727561592598</v>
      </c>
      <c r="W174" s="110">
        <v>7.9766427151309953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6.8582950506023019</v>
      </c>
      <c r="D175" s="123">
        <v>6.6657404625270829</v>
      </c>
      <c r="E175" s="123">
        <v>0</v>
      </c>
      <c r="F175" s="123">
        <v>0</v>
      </c>
      <c r="G175" s="123">
        <v>0</v>
      </c>
      <c r="H175" s="123">
        <v>7.4523466523596698</v>
      </c>
      <c r="I175" s="123">
        <v>7.4963280523844338</v>
      </c>
      <c r="J175" s="123">
        <v>7.7068628858938375</v>
      </c>
      <c r="K175" s="123">
        <v>7.862774798004474</v>
      </c>
      <c r="L175" s="123">
        <v>7.7232623691220326</v>
      </c>
      <c r="M175" s="123">
        <v>8.2450999165859695</v>
      </c>
      <c r="N175" s="123">
        <v>7.0209233288703814</v>
      </c>
      <c r="O175" s="123">
        <v>6.7121658198313527</v>
      </c>
      <c r="P175" s="123">
        <v>0</v>
      </c>
      <c r="Q175" s="123">
        <v>0</v>
      </c>
      <c r="R175" s="123">
        <v>7.1642916726358941</v>
      </c>
      <c r="S175" s="123">
        <v>0</v>
      </c>
      <c r="T175" s="123">
        <v>7.2732371192229248</v>
      </c>
      <c r="U175" s="123">
        <v>7.0599836018860413</v>
      </c>
      <c r="V175" s="123">
        <v>7.472731082785371</v>
      </c>
      <c r="W175" s="123">
        <v>7.7478261195938325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6.7704424954661535</v>
      </c>
      <c r="D176" s="99">
        <v>6.485786961474723</v>
      </c>
      <c r="E176" s="99">
        <v>0</v>
      </c>
      <c r="F176" s="99">
        <v>0</v>
      </c>
      <c r="G176" s="99">
        <v>0</v>
      </c>
      <c r="H176" s="99">
        <v>8.0474460891101085</v>
      </c>
      <c r="I176" s="99">
        <v>7.4652668955905375</v>
      </c>
      <c r="J176" s="99">
        <v>7.0352805095447231</v>
      </c>
      <c r="K176" s="99">
        <v>7.8566791139090899</v>
      </c>
      <c r="L176" s="99">
        <v>6.8930111166297836</v>
      </c>
      <c r="M176" s="99">
        <v>8.5098285158608711</v>
      </c>
      <c r="N176" s="99">
        <v>7.04764496312528</v>
      </c>
      <c r="O176" s="99">
        <v>6.6366287046812635</v>
      </c>
      <c r="P176" s="99">
        <v>0</v>
      </c>
      <c r="Q176" s="99">
        <v>0</v>
      </c>
      <c r="R176" s="99">
        <v>0</v>
      </c>
      <c r="S176" s="99">
        <v>0</v>
      </c>
      <c r="T176" s="99">
        <v>7.2113190255109494</v>
      </c>
      <c r="U176" s="99">
        <v>6.8236951481339947</v>
      </c>
      <c r="V176" s="99">
        <v>7.506594994664308</v>
      </c>
      <c r="W176" s="99">
        <v>7.6873752385065046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6.8711343322911906</v>
      </c>
      <c r="D177" s="110">
        <v>6.7261580639634335</v>
      </c>
      <c r="E177" s="110">
        <v>0</v>
      </c>
      <c r="F177" s="110">
        <v>0</v>
      </c>
      <c r="G177" s="110">
        <v>0</v>
      </c>
      <c r="H177" s="110">
        <v>7.3940496003703116</v>
      </c>
      <c r="I177" s="110">
        <v>7.4992323372189063</v>
      </c>
      <c r="J177" s="110">
        <v>7.8205610578527907</v>
      </c>
      <c r="K177" s="110">
        <v>7.8639147425573981</v>
      </c>
      <c r="L177" s="110">
        <v>7.8751396781492211</v>
      </c>
      <c r="M177" s="110">
        <v>8.1979481805465273</v>
      </c>
      <c r="N177" s="110">
        <v>7.0179463032390457</v>
      </c>
      <c r="O177" s="110">
        <v>6.7230791419654663</v>
      </c>
      <c r="P177" s="110">
        <v>0</v>
      </c>
      <c r="Q177" s="110">
        <v>0</v>
      </c>
      <c r="R177" s="110">
        <v>7.1642916726358941</v>
      </c>
      <c r="S177" s="110">
        <v>0</v>
      </c>
      <c r="T177" s="110">
        <v>7.2771818025106887</v>
      </c>
      <c r="U177" s="110">
        <v>7.0799671603014191</v>
      </c>
      <c r="V177" s="110">
        <v>7.4698366592183456</v>
      </c>
      <c r="W177" s="110">
        <v>7.7555061042845885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17.26947210083209</v>
      </c>
      <c r="D3" s="118">
        <f t="shared" si="0"/>
        <v>31.649772757633865</v>
      </c>
      <c r="E3" s="118">
        <f t="shared" si="0"/>
        <v>36.32598133554751</v>
      </c>
      <c r="F3" s="118">
        <f t="shared" si="0"/>
        <v>26.732208164607755</v>
      </c>
      <c r="G3" s="118">
        <f t="shared" si="0"/>
        <v>23.94005583167716</v>
      </c>
      <c r="H3" s="118">
        <f t="shared" si="0"/>
        <v>26.454503275616602</v>
      </c>
      <c r="I3" s="118">
        <f t="shared" si="0"/>
        <v>23.618511324533454</v>
      </c>
      <c r="J3" s="118">
        <f t="shared" si="0"/>
        <v>25.346667019300348</v>
      </c>
      <c r="K3" s="118">
        <f t="shared" si="0"/>
        <v>18.061718636321228</v>
      </c>
      <c r="L3" s="118">
        <f t="shared" si="0"/>
        <v>24.539148859978798</v>
      </c>
      <c r="M3" s="118">
        <f t="shared" si="0"/>
        <v>29.053220723919495</v>
      </c>
      <c r="N3" s="118">
        <f t="shared" si="0"/>
        <v>27.368917301721751</v>
      </c>
      <c r="O3" s="118">
        <f t="shared" si="0"/>
        <v>22.406835640424354</v>
      </c>
      <c r="P3" s="118">
        <f t="shared" si="0"/>
        <v>0</v>
      </c>
      <c r="Q3" s="118">
        <f t="shared" si="0"/>
        <v>16.102984568308749</v>
      </c>
      <c r="R3" s="118">
        <f t="shared" ref="R3:V3" si="1">R4+R7+R9+R19</f>
        <v>17.058650611014727</v>
      </c>
      <c r="S3" s="118">
        <f t="shared" si="1"/>
        <v>16.725256264372202</v>
      </c>
      <c r="T3" s="118">
        <f t="shared" si="1"/>
        <v>0</v>
      </c>
      <c r="U3" s="118">
        <f t="shared" si="1"/>
        <v>11.303225405935217</v>
      </c>
      <c r="V3" s="118">
        <f t="shared" si="1"/>
        <v>10.193222249285549</v>
      </c>
      <c r="W3" s="118">
        <f t="shared" ref="W3" si="2">W4+W7+W9+W19</f>
        <v>13.230725216739476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16.743859832958847</v>
      </c>
      <c r="D4" s="123">
        <f t="shared" si="3"/>
        <v>30.285785756082028</v>
      </c>
      <c r="E4" s="123">
        <f t="shared" si="3"/>
        <v>35.178166681900684</v>
      </c>
      <c r="F4" s="123">
        <f t="shared" si="3"/>
        <v>25.831825916278394</v>
      </c>
      <c r="G4" s="123">
        <f t="shared" si="3"/>
        <v>23.151169622918861</v>
      </c>
      <c r="H4" s="123">
        <f t="shared" si="3"/>
        <v>25.672302026769753</v>
      </c>
      <c r="I4" s="123">
        <f t="shared" si="3"/>
        <v>23.107115613618678</v>
      </c>
      <c r="J4" s="123">
        <f t="shared" si="3"/>
        <v>23.079404808699401</v>
      </c>
      <c r="K4" s="123">
        <f t="shared" si="3"/>
        <v>16.884654675257682</v>
      </c>
      <c r="L4" s="123">
        <f t="shared" si="3"/>
        <v>22.802845016919825</v>
      </c>
      <c r="M4" s="123">
        <f t="shared" si="3"/>
        <v>27.496606509417809</v>
      </c>
      <c r="N4" s="123">
        <f t="shared" si="3"/>
        <v>25.970402724207872</v>
      </c>
      <c r="O4" s="123">
        <f t="shared" si="3"/>
        <v>21.483948308644756</v>
      </c>
      <c r="P4" s="123">
        <f t="shared" si="3"/>
        <v>0</v>
      </c>
      <c r="Q4" s="123">
        <f t="shared" si="3"/>
        <v>15.699306732121128</v>
      </c>
      <c r="R4" s="123">
        <f t="shared" ref="R4:V4" si="4">SUM(R5:R6)</f>
        <v>16.672972486931158</v>
      </c>
      <c r="S4" s="123">
        <f t="shared" si="4"/>
        <v>16.460354358118622</v>
      </c>
      <c r="T4" s="123">
        <f t="shared" si="4"/>
        <v>0</v>
      </c>
      <c r="U4" s="123">
        <f t="shared" si="4"/>
        <v>10.756082961787007</v>
      </c>
      <c r="V4" s="123">
        <f t="shared" si="4"/>
        <v>9.6176367856398706</v>
      </c>
      <c r="W4" s="123">
        <f t="shared" ref="W4" si="5">SUM(W5:W6)</f>
        <v>12.275047836614215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16.743859832958847</v>
      </c>
      <c r="D5" s="99">
        <v>30.285785756082028</v>
      </c>
      <c r="E5" s="99">
        <v>35.178166681900684</v>
      </c>
      <c r="F5" s="99">
        <v>25.831825916278394</v>
      </c>
      <c r="G5" s="99">
        <v>23.151169622918861</v>
      </c>
      <c r="H5" s="99">
        <v>25.672302026769753</v>
      </c>
      <c r="I5" s="99">
        <v>23.107115613618678</v>
      </c>
      <c r="J5" s="99">
        <v>23.079404808699401</v>
      </c>
      <c r="K5" s="99">
        <v>16.884654675257682</v>
      </c>
      <c r="L5" s="99">
        <v>22.802845016919825</v>
      </c>
      <c r="M5" s="99">
        <v>27.496606509417809</v>
      </c>
      <c r="N5" s="99">
        <v>25.970402724207872</v>
      </c>
      <c r="O5" s="99">
        <v>21.483948308644756</v>
      </c>
      <c r="P5" s="99">
        <v>0</v>
      </c>
      <c r="Q5" s="99">
        <v>15.699306732121128</v>
      </c>
      <c r="R5" s="99">
        <v>16.672972486931158</v>
      </c>
      <c r="S5" s="99">
        <v>16.460354358118622</v>
      </c>
      <c r="T5" s="99">
        <v>0</v>
      </c>
      <c r="U5" s="99">
        <v>10.756082961787007</v>
      </c>
      <c r="V5" s="99">
        <v>9.6176367856398706</v>
      </c>
      <c r="W5" s="99">
        <v>12.275047836614215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4.0201309865758088E-2</v>
      </c>
      <c r="D9" s="123">
        <v>8.6980400049082654E-2</v>
      </c>
      <c r="E9" s="123">
        <v>7.6184805650153259E-2</v>
      </c>
      <c r="F9" s="123">
        <v>5.5893826907211869E-2</v>
      </c>
      <c r="G9" s="123">
        <v>5.4639110866955214E-2</v>
      </c>
      <c r="H9" s="123">
        <v>6.389780084977556E-2</v>
      </c>
      <c r="I9" s="123">
        <v>4.5020615947132206E-2</v>
      </c>
      <c r="J9" s="123">
        <v>0.36188934918645033</v>
      </c>
      <c r="K9" s="123">
        <v>0.18937163180508587</v>
      </c>
      <c r="L9" s="123">
        <v>0.21719739261500734</v>
      </c>
      <c r="M9" s="123">
        <v>0.22286540696376728</v>
      </c>
      <c r="N9" s="123">
        <v>0.27506985319874883</v>
      </c>
      <c r="O9" s="123">
        <v>0.365922632903457</v>
      </c>
      <c r="P9" s="123">
        <v>0</v>
      </c>
      <c r="Q9" s="123">
        <v>2.0373785322735323E-2</v>
      </c>
      <c r="R9" s="123">
        <v>6.1001198052418097E-2</v>
      </c>
      <c r="S9" s="123">
        <v>5.7225604501914044E-2</v>
      </c>
      <c r="T9" s="123">
        <v>0</v>
      </c>
      <c r="U9" s="123">
        <v>0.12810999958256555</v>
      </c>
      <c r="V9" s="123">
        <v>0.13773011840756411</v>
      </c>
      <c r="W9" s="123">
        <v>0.31712486917496702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5.2594585761568267</v>
      </c>
      <c r="D10" s="99">
        <v>6.6316415596254057</v>
      </c>
      <c r="E10" s="99">
        <v>7.0114661961262339</v>
      </c>
      <c r="F10" s="99">
        <v>6.1454572483290635</v>
      </c>
      <c r="G10" s="99">
        <v>6.32189946367017</v>
      </c>
      <c r="H10" s="99">
        <v>6.7359972298610078</v>
      </c>
      <c r="I10" s="99">
        <v>6.6971241295541164</v>
      </c>
      <c r="J10" s="99">
        <v>7.2944812811725708</v>
      </c>
      <c r="K10" s="99">
        <v>5.6145164662966192</v>
      </c>
      <c r="L10" s="99">
        <v>7.3930431722863519</v>
      </c>
      <c r="M10" s="99">
        <v>8.9575782031620346</v>
      </c>
      <c r="N10" s="99">
        <v>7.9963994928636692</v>
      </c>
      <c r="O10" s="99">
        <v>6.5800256070837975</v>
      </c>
      <c r="P10" s="99">
        <v>0</v>
      </c>
      <c r="Q10" s="99">
        <v>5.7600822912636351</v>
      </c>
      <c r="R10" s="99">
        <v>6.040503345297715</v>
      </c>
      <c r="S10" s="99">
        <v>6.1610620317196441</v>
      </c>
      <c r="T10" s="99">
        <v>0</v>
      </c>
      <c r="U10" s="99">
        <v>4.5451054814675897</v>
      </c>
      <c r="V10" s="99">
        <v>4.33243827866891</v>
      </c>
      <c r="W10" s="99">
        <v>6.1358316173620731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4.7467714843323492</v>
      </c>
      <c r="D11" s="99">
        <v>4.4748837987794676</v>
      </c>
      <c r="E11" s="99">
        <v>4.6370473496561839</v>
      </c>
      <c r="F11" s="99">
        <v>4.6883735316121884</v>
      </c>
      <c r="G11" s="99">
        <v>4.7881356509144206</v>
      </c>
      <c r="H11" s="99">
        <v>4.8958074524644593</v>
      </c>
      <c r="I11" s="99">
        <v>4.8929475651902807</v>
      </c>
      <c r="J11" s="99">
        <v>5.1665923151039905</v>
      </c>
      <c r="K11" s="99">
        <v>5.3709393969102663</v>
      </c>
      <c r="L11" s="99">
        <v>5.5201701177514853</v>
      </c>
      <c r="M11" s="99">
        <v>5.5677845081250057</v>
      </c>
      <c r="N11" s="99">
        <v>4.7612602296208548</v>
      </c>
      <c r="O11" s="99">
        <v>4.3393157036200209</v>
      </c>
      <c r="P11" s="99">
        <v>0</v>
      </c>
      <c r="Q11" s="99">
        <v>4.0415249751913898</v>
      </c>
      <c r="R11" s="99">
        <v>3.5796843515761454</v>
      </c>
      <c r="S11" s="99">
        <v>3.5914145587279185</v>
      </c>
      <c r="T11" s="99">
        <v>0</v>
      </c>
      <c r="U11" s="99">
        <v>3.4312251408086007</v>
      </c>
      <c r="V11" s="99">
        <v>3.6995998584209193</v>
      </c>
      <c r="W11" s="99">
        <v>3.7520528894268934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0.48541095800748618</v>
      </c>
      <c r="D19" s="123">
        <v>1.2770066015027561</v>
      </c>
      <c r="E19" s="123">
        <v>1.0716298479966777</v>
      </c>
      <c r="F19" s="123">
        <v>0.84448842142214842</v>
      </c>
      <c r="G19" s="123">
        <v>0.73424709789134479</v>
      </c>
      <c r="H19" s="123">
        <v>0.71830344799707113</v>
      </c>
      <c r="I19" s="123">
        <v>0.46637509496764612</v>
      </c>
      <c r="J19" s="123">
        <v>1.9053728614144954</v>
      </c>
      <c r="K19" s="123">
        <v>0.98769232925846306</v>
      </c>
      <c r="L19" s="123">
        <v>1.5191064504439664</v>
      </c>
      <c r="M19" s="123">
        <v>1.3337488075379189</v>
      </c>
      <c r="N19" s="123">
        <v>1.1234447243151311</v>
      </c>
      <c r="O19" s="123">
        <v>0.55696469887614342</v>
      </c>
      <c r="P19" s="123">
        <v>0</v>
      </c>
      <c r="Q19" s="123">
        <v>0.38330405086488334</v>
      </c>
      <c r="R19" s="123">
        <v>0.32467692603115278</v>
      </c>
      <c r="S19" s="123">
        <v>0.20767630175166807</v>
      </c>
      <c r="T19" s="123">
        <v>0</v>
      </c>
      <c r="U19" s="123">
        <v>0.41903244456564392</v>
      </c>
      <c r="V19" s="123">
        <v>0.43785534523811526</v>
      </c>
      <c r="W19" s="123">
        <v>0.63855251095029453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3.3431888900336815</v>
      </c>
      <c r="D20" s="99">
        <v>4.938952243382599</v>
      </c>
      <c r="E20" s="99">
        <v>5.3993084175559956</v>
      </c>
      <c r="F20" s="99">
        <v>4.7481892659810123</v>
      </c>
      <c r="G20" s="99">
        <v>4.3205987598194548</v>
      </c>
      <c r="H20" s="99">
        <v>4.7477236501272797</v>
      </c>
      <c r="I20" s="99">
        <v>4.8670619177750458</v>
      </c>
      <c r="J20" s="99">
        <v>4.950519187983736</v>
      </c>
      <c r="K20" s="99">
        <v>3.9450875480860965</v>
      </c>
      <c r="L20" s="99">
        <v>4.9125445608582883</v>
      </c>
      <c r="M20" s="99">
        <v>5.1179568749019166</v>
      </c>
      <c r="N20" s="99">
        <v>4.7281137363236603</v>
      </c>
      <c r="O20" s="99">
        <v>4.5113244046344887</v>
      </c>
      <c r="P20" s="99">
        <v>0</v>
      </c>
      <c r="Q20" s="99">
        <v>0</v>
      </c>
      <c r="R20" s="99">
        <v>3.7777085312323817</v>
      </c>
      <c r="S20" s="99">
        <v>4.7910475573690903</v>
      </c>
      <c r="T20" s="99">
        <v>0</v>
      </c>
      <c r="U20" s="99">
        <v>3.7245032109032779</v>
      </c>
      <c r="V20" s="99">
        <v>3.7332847830473903</v>
      </c>
      <c r="W20" s="99">
        <v>4.701521834854363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2.6864896012174513</v>
      </c>
      <c r="D21" s="99">
        <v>2.569480819306551</v>
      </c>
      <c r="E21" s="99">
        <v>2.9758927159262165</v>
      </c>
      <c r="F21" s="99">
        <v>3.0649241898600939</v>
      </c>
      <c r="G21" s="99">
        <v>3.0117098585763005</v>
      </c>
      <c r="H21" s="99">
        <v>3.1686759456100098</v>
      </c>
      <c r="I21" s="99">
        <v>2.9350961116349916</v>
      </c>
      <c r="J21" s="99">
        <v>2.7620651578734585</v>
      </c>
      <c r="K21" s="99">
        <v>3.080290424063084</v>
      </c>
      <c r="L21" s="99">
        <v>2.6989076962913199</v>
      </c>
      <c r="M21" s="99">
        <v>3.3295957119350179</v>
      </c>
      <c r="N21" s="99">
        <v>2.757494866638746</v>
      </c>
      <c r="O21" s="99">
        <v>2.5966787034105332</v>
      </c>
      <c r="P21" s="99">
        <v>0</v>
      </c>
      <c r="Q21" s="99">
        <v>3.4601487919330811</v>
      </c>
      <c r="R21" s="99">
        <v>2.8255135531331796</v>
      </c>
      <c r="S21" s="99">
        <v>2.7314704062513941</v>
      </c>
      <c r="T21" s="99">
        <v>0</v>
      </c>
      <c r="U21" s="99">
        <v>2.5940437622089387</v>
      </c>
      <c r="V21" s="99">
        <v>2.8309601538327192</v>
      </c>
      <c r="W21" s="99">
        <v>2.8779499767037611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18.792785516806038</v>
      </c>
      <c r="D24" s="118">
        <f t="shared" si="7"/>
        <v>0</v>
      </c>
      <c r="E24" s="118">
        <f t="shared" si="7"/>
        <v>19.103080364382748</v>
      </c>
      <c r="F24" s="118">
        <f t="shared" si="7"/>
        <v>18.884528856579095</v>
      </c>
      <c r="G24" s="118">
        <f t="shared" si="7"/>
        <v>18.167367244229773</v>
      </c>
      <c r="H24" s="118">
        <f t="shared" si="7"/>
        <v>17.375426040640619</v>
      </c>
      <c r="I24" s="118">
        <f t="shared" si="7"/>
        <v>16.491583696243961</v>
      </c>
      <c r="J24" s="118">
        <f t="shared" si="7"/>
        <v>15.31110684912697</v>
      </c>
      <c r="K24" s="118">
        <f t="shared" si="7"/>
        <v>9.8324392813319381</v>
      </c>
      <c r="L24" s="118">
        <f t="shared" si="7"/>
        <v>6.1301673471740141</v>
      </c>
      <c r="M24" s="118">
        <f t="shared" si="7"/>
        <v>25.422621026825936</v>
      </c>
      <c r="N24" s="118">
        <f t="shared" si="7"/>
        <v>15.439504649428478</v>
      </c>
      <c r="O24" s="118">
        <f t="shared" si="7"/>
        <v>11.983587767537818</v>
      </c>
      <c r="P24" s="118">
        <f t="shared" si="7"/>
        <v>7.7214251303429595</v>
      </c>
      <c r="Q24" s="118">
        <f t="shared" si="7"/>
        <v>21.784434197894509</v>
      </c>
      <c r="R24" s="118">
        <f t="shared" ref="R24:V24" si="8">R25+R28+R30+R39</f>
        <v>16.185312294383237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18.792785516806038</v>
      </c>
      <c r="D25" s="123">
        <f t="shared" si="10"/>
        <v>0</v>
      </c>
      <c r="E25" s="123">
        <f t="shared" si="10"/>
        <v>19.103080364382748</v>
      </c>
      <c r="F25" s="123">
        <f t="shared" si="10"/>
        <v>18.884528856579095</v>
      </c>
      <c r="G25" s="123">
        <f t="shared" si="10"/>
        <v>18.167367244229773</v>
      </c>
      <c r="H25" s="123">
        <f t="shared" si="10"/>
        <v>17.375426040640619</v>
      </c>
      <c r="I25" s="123">
        <f t="shared" si="10"/>
        <v>16.491583696243961</v>
      </c>
      <c r="J25" s="123">
        <f t="shared" si="10"/>
        <v>15.31110684912697</v>
      </c>
      <c r="K25" s="123">
        <f t="shared" si="10"/>
        <v>9.2888586182619814</v>
      </c>
      <c r="L25" s="123">
        <f t="shared" si="10"/>
        <v>5.7149507785138107</v>
      </c>
      <c r="M25" s="123">
        <f t="shared" si="10"/>
        <v>24.946964496549505</v>
      </c>
      <c r="N25" s="123">
        <f t="shared" si="10"/>
        <v>15.169162015444288</v>
      </c>
      <c r="O25" s="123">
        <f t="shared" si="10"/>
        <v>11.616109117429835</v>
      </c>
      <c r="P25" s="123">
        <f t="shared" si="10"/>
        <v>7.3922320538104147</v>
      </c>
      <c r="Q25" s="123">
        <f t="shared" si="10"/>
        <v>21.401744930583938</v>
      </c>
      <c r="R25" s="123">
        <f t="shared" ref="R25:V25" si="11">SUM(R26:R27)</f>
        <v>16.185312294383237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18.792785516806038</v>
      </c>
      <c r="D26" s="99">
        <v>0</v>
      </c>
      <c r="E26" s="99">
        <v>19.103080364382748</v>
      </c>
      <c r="F26" s="99">
        <v>18.884528856579095</v>
      </c>
      <c r="G26" s="99">
        <v>18.167367244229773</v>
      </c>
      <c r="H26" s="99">
        <v>17.375426040640619</v>
      </c>
      <c r="I26" s="99">
        <v>16.491583696243961</v>
      </c>
      <c r="J26" s="99">
        <v>15.31110684912697</v>
      </c>
      <c r="K26" s="99">
        <v>9.2888586182619814</v>
      </c>
      <c r="L26" s="99">
        <v>5.7149507785138107</v>
      </c>
      <c r="M26" s="99">
        <v>24.946964496549505</v>
      </c>
      <c r="N26" s="99">
        <v>15.169162015444288</v>
      </c>
      <c r="O26" s="99">
        <v>11.616109117429835</v>
      </c>
      <c r="P26" s="99">
        <v>7.3922320538104147</v>
      </c>
      <c r="Q26" s="99">
        <v>21.401744930583938</v>
      </c>
      <c r="R26" s="99">
        <v>16.185312294383237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3.1218098587194404E-2</v>
      </c>
      <c r="P30" s="123">
        <v>1.445635310695772E-2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4.3393157036200218</v>
      </c>
      <c r="P31" s="99">
        <v>4.1778860479107811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0.543580663069956</v>
      </c>
      <c r="L39" s="123">
        <v>0.41521656866020312</v>
      </c>
      <c r="M39" s="123">
        <v>0.47565653027643107</v>
      </c>
      <c r="N39" s="123">
        <v>0.27034263398419078</v>
      </c>
      <c r="O39" s="123">
        <v>0.33626055152078854</v>
      </c>
      <c r="P39" s="123">
        <v>0.31473672342558695</v>
      </c>
      <c r="Q39" s="123">
        <v>0.38268926731057118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3.080290424063084</v>
      </c>
      <c r="L40" s="99">
        <v>2.6989076962913203</v>
      </c>
      <c r="M40" s="99">
        <v>3.3295957119350175</v>
      </c>
      <c r="N40" s="99">
        <v>2.757494866638746</v>
      </c>
      <c r="O40" s="99">
        <v>2.5966787034105341</v>
      </c>
      <c r="P40" s="99">
        <v>2.393655607105122</v>
      </c>
      <c r="Q40" s="99">
        <v>3.4601487919330811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26.692674429335749</v>
      </c>
      <c r="L43" s="118">
        <f t="shared" si="14"/>
        <v>27.643457939758644</v>
      </c>
      <c r="M43" s="118">
        <f t="shared" si="14"/>
        <v>15.779565167607979</v>
      </c>
      <c r="N43" s="118">
        <f t="shared" si="14"/>
        <v>17.409992468914584</v>
      </c>
      <c r="O43" s="118">
        <f t="shared" si="14"/>
        <v>19.633334167795912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26.200557024307919</v>
      </c>
      <c r="L44" s="123">
        <f t="shared" si="17"/>
        <v>27.230111716002316</v>
      </c>
      <c r="M44" s="123">
        <f t="shared" si="17"/>
        <v>15.303908637331547</v>
      </c>
      <c r="N44" s="123">
        <f t="shared" si="17"/>
        <v>17.121112054314334</v>
      </c>
      <c r="O44" s="123">
        <f t="shared" si="17"/>
        <v>19.299475477357415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26.200557024307919</v>
      </c>
      <c r="L45" s="99">
        <v>27.230111716002316</v>
      </c>
      <c r="M45" s="99">
        <v>15.303908637331547</v>
      </c>
      <c r="N45" s="99">
        <v>17.121112054314334</v>
      </c>
      <c r="O45" s="99">
        <v>19.299475477357415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0.49211740502783002</v>
      </c>
      <c r="L58" s="123">
        <v>0.41334622375632835</v>
      </c>
      <c r="M58" s="123">
        <v>0.47565653027643107</v>
      </c>
      <c r="N58" s="123">
        <v>0.2888804146002496</v>
      </c>
      <c r="O58" s="123">
        <v>0.33385869043849725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3.080290424063084</v>
      </c>
      <c r="L59" s="99">
        <v>2.6989076962913203</v>
      </c>
      <c r="M59" s="99">
        <v>3.3295957119350175</v>
      </c>
      <c r="N59" s="99">
        <v>2.757494866638746</v>
      </c>
      <c r="O59" s="99">
        <v>2.5966787034105341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19.382671691661592</v>
      </c>
      <c r="D62" s="118">
        <f t="shared" si="21"/>
        <v>12.764779805467541</v>
      </c>
      <c r="E62" s="118">
        <f t="shared" si="21"/>
        <v>14.141887458847854</v>
      </c>
      <c r="F62" s="118">
        <f t="shared" si="21"/>
        <v>12.77117134689885</v>
      </c>
      <c r="G62" s="118">
        <f t="shared" si="21"/>
        <v>16.555022712927382</v>
      </c>
      <c r="H62" s="118">
        <f t="shared" si="21"/>
        <v>18.149739511643876</v>
      </c>
      <c r="I62" s="118">
        <f t="shared" si="21"/>
        <v>16.969817186245606</v>
      </c>
      <c r="J62" s="118">
        <f t="shared" si="21"/>
        <v>16.030027887695841</v>
      </c>
      <c r="K62" s="118">
        <f t="shared" si="21"/>
        <v>17.237615039326172</v>
      </c>
      <c r="L62" s="118">
        <f t="shared" si="21"/>
        <v>14.511191652572879</v>
      </c>
      <c r="M62" s="118">
        <f t="shared" si="21"/>
        <v>15.371520382163025</v>
      </c>
      <c r="N62" s="118">
        <f t="shared" si="21"/>
        <v>13.746433581809395</v>
      </c>
      <c r="O62" s="118">
        <f t="shared" si="21"/>
        <v>11.097746319722674</v>
      </c>
      <c r="P62" s="118">
        <f t="shared" si="21"/>
        <v>10.757491175787537</v>
      </c>
      <c r="Q62" s="118">
        <f t="shared" si="21"/>
        <v>11.582657837922573</v>
      </c>
      <c r="R62" s="118">
        <f t="shared" ref="R62:V62" si="22">R63+R66+R68+R77</f>
        <v>11.125411862548454</v>
      </c>
      <c r="S62" s="118">
        <f t="shared" si="22"/>
        <v>10.62166885380546</v>
      </c>
      <c r="T62" s="118">
        <f t="shared" si="22"/>
        <v>10.512490178744653</v>
      </c>
      <c r="U62" s="118">
        <f t="shared" si="22"/>
        <v>8.9660405234576572</v>
      </c>
      <c r="V62" s="118">
        <f t="shared" si="22"/>
        <v>9.2722400853473772</v>
      </c>
      <c r="W62" s="118">
        <f t="shared" ref="W62" si="23">W63+W66+W68+W77</f>
        <v>8.4499062270646323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15.254634069099922</v>
      </c>
      <c r="D63" s="123">
        <f t="shared" si="24"/>
        <v>10.710502803779955</v>
      </c>
      <c r="E63" s="123">
        <f t="shared" si="24"/>
        <v>11.915409456394977</v>
      </c>
      <c r="F63" s="123">
        <f t="shared" si="24"/>
        <v>10.488670436330278</v>
      </c>
      <c r="G63" s="123">
        <f t="shared" si="24"/>
        <v>13.464390832140891</v>
      </c>
      <c r="H63" s="123">
        <f t="shared" si="24"/>
        <v>14.874560981081995</v>
      </c>
      <c r="I63" s="123">
        <f t="shared" si="24"/>
        <v>13.693564187025206</v>
      </c>
      <c r="J63" s="123">
        <f t="shared" si="24"/>
        <v>13.035743592063831</v>
      </c>
      <c r="K63" s="123">
        <f t="shared" si="24"/>
        <v>14.260315232719925</v>
      </c>
      <c r="L63" s="123">
        <f t="shared" si="24"/>
        <v>13.329206001527631</v>
      </c>
      <c r="M63" s="123">
        <f t="shared" si="24"/>
        <v>14.499499149320922</v>
      </c>
      <c r="N63" s="123">
        <f t="shared" si="24"/>
        <v>13.158591267056721</v>
      </c>
      <c r="O63" s="123">
        <f t="shared" si="24"/>
        <v>10.425839352872948</v>
      </c>
      <c r="P63" s="123">
        <f t="shared" si="24"/>
        <v>9.4261668925781432</v>
      </c>
      <c r="Q63" s="123">
        <f t="shared" si="24"/>
        <v>8.9980090100328933</v>
      </c>
      <c r="R63" s="123">
        <f t="shared" ref="R63:V63" si="25">SUM(R64:R65)</f>
        <v>8.7276495841791455</v>
      </c>
      <c r="S63" s="123">
        <f t="shared" si="25"/>
        <v>8.7294116981379073</v>
      </c>
      <c r="T63" s="123">
        <f t="shared" si="25"/>
        <v>8.3029604587756527</v>
      </c>
      <c r="U63" s="123">
        <f t="shared" si="25"/>
        <v>7.1183836861207279</v>
      </c>
      <c r="V63" s="123">
        <f t="shared" si="25"/>
        <v>7.5617977709901902</v>
      </c>
      <c r="W63" s="123">
        <f t="shared" ref="W63" si="26">SUM(W64:W65)</f>
        <v>7.3126198702414822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15.254634069099922</v>
      </c>
      <c r="D64" s="99">
        <v>10.710502803779955</v>
      </c>
      <c r="E64" s="99">
        <v>11.915409456394977</v>
      </c>
      <c r="F64" s="99">
        <v>10.488670436330278</v>
      </c>
      <c r="G64" s="99">
        <v>13.464390832140891</v>
      </c>
      <c r="H64" s="99">
        <v>14.874560981081995</v>
      </c>
      <c r="I64" s="99">
        <v>13.693564187025206</v>
      </c>
      <c r="J64" s="99">
        <v>13.035743592063831</v>
      </c>
      <c r="K64" s="99">
        <v>14.260315232719925</v>
      </c>
      <c r="L64" s="99">
        <v>13.329206001527631</v>
      </c>
      <c r="M64" s="99">
        <v>14.499499149320922</v>
      </c>
      <c r="N64" s="99">
        <v>13.158591267056721</v>
      </c>
      <c r="O64" s="99">
        <v>10.425839352872948</v>
      </c>
      <c r="P64" s="99">
        <v>9.4261668925781432</v>
      </c>
      <c r="Q64" s="99">
        <v>8.9980090100328933</v>
      </c>
      <c r="R64" s="99">
        <v>8.7276495841791455</v>
      </c>
      <c r="S64" s="99">
        <v>8.7294116981379073</v>
      </c>
      <c r="T64" s="99">
        <v>8.3029604587756527</v>
      </c>
      <c r="U64" s="99">
        <v>7.1183836861207279</v>
      </c>
      <c r="V64" s="99">
        <v>7.5617977709901902</v>
      </c>
      <c r="W64" s="99">
        <v>7.3126198702414822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2.9227590807468662</v>
      </c>
      <c r="D68" s="123">
        <v>1.2355316258442781</v>
      </c>
      <c r="E68" s="123">
        <v>1.350252712763738</v>
      </c>
      <c r="F68" s="123">
        <v>1.354852911122711</v>
      </c>
      <c r="G68" s="123">
        <v>1.8793490127883592</v>
      </c>
      <c r="H68" s="123">
        <v>1.9642780972780651</v>
      </c>
      <c r="I68" s="123">
        <v>1.9282703322017842</v>
      </c>
      <c r="J68" s="123">
        <v>1.7854702599028007</v>
      </c>
      <c r="K68" s="123">
        <v>1.7349230637660775</v>
      </c>
      <c r="L68" s="123">
        <v>0.3609355081045349</v>
      </c>
      <c r="M68" s="123">
        <v>0.1333546365296322</v>
      </c>
      <c r="N68" s="123">
        <v>0</v>
      </c>
      <c r="O68" s="123">
        <v>0.29623569243734005</v>
      </c>
      <c r="P68" s="123">
        <v>0.86079948177816168</v>
      </c>
      <c r="Q68" s="123">
        <v>2.0864492254700759</v>
      </c>
      <c r="R68" s="123">
        <v>1.7006934526476618</v>
      </c>
      <c r="S68" s="123">
        <v>1.2802531858789976</v>
      </c>
      <c r="T68" s="123">
        <v>1.4969576514872054</v>
      </c>
      <c r="U68" s="123">
        <v>1.3011519304581745</v>
      </c>
      <c r="V68" s="123">
        <v>1.2494202301013344</v>
      </c>
      <c r="W68" s="123">
        <v>0.80737984609859736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4.6191856800614808</v>
      </c>
      <c r="D69" s="99">
        <v>2.7390098693415319</v>
      </c>
      <c r="E69" s="99">
        <v>2.8176761154780485</v>
      </c>
      <c r="F69" s="99">
        <v>2.8158236276703339</v>
      </c>
      <c r="G69" s="99">
        <v>3.9022533297673525</v>
      </c>
      <c r="H69" s="99">
        <v>4.1414944329099184</v>
      </c>
      <c r="I69" s="99">
        <v>4.1763925938224986</v>
      </c>
      <c r="J69" s="99">
        <v>4.320859424653932</v>
      </c>
      <c r="K69" s="99">
        <v>5.1152446915665308</v>
      </c>
      <c r="L69" s="99">
        <v>4.4918197049365176</v>
      </c>
      <c r="M69" s="99">
        <v>4.6118478466497814</v>
      </c>
      <c r="N69" s="99">
        <v>0</v>
      </c>
      <c r="O69" s="99">
        <v>3.0964425535818805</v>
      </c>
      <c r="P69" s="99">
        <v>2.6556892129799974</v>
      </c>
      <c r="Q69" s="99">
        <v>3.4159395131123844</v>
      </c>
      <c r="R69" s="99">
        <v>3.1944647700248212</v>
      </c>
      <c r="S69" s="99">
        <v>2.9139728246413292</v>
      </c>
      <c r="T69" s="99">
        <v>3.0983528355544885</v>
      </c>
      <c r="U69" s="99">
        <v>2.9281323529524621</v>
      </c>
      <c r="V69" s="99">
        <v>3.0348982730534337</v>
      </c>
      <c r="W69" s="99">
        <v>3.1453739910568039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1.5549847270353754</v>
      </c>
      <c r="M70" s="99">
        <v>0</v>
      </c>
      <c r="N70" s="99">
        <v>0</v>
      </c>
      <c r="O70" s="99">
        <v>0</v>
      </c>
      <c r="P70" s="99">
        <v>0.89258573810834563</v>
      </c>
      <c r="Q70" s="99">
        <v>1.0596287577088841</v>
      </c>
      <c r="R70" s="99">
        <v>1.0572549432060017</v>
      </c>
      <c r="S70" s="99">
        <v>1.0216725881717494</v>
      </c>
      <c r="T70" s="99">
        <v>1.010656711064875</v>
      </c>
      <c r="U70" s="99">
        <v>0.94132708695587142</v>
      </c>
      <c r="V70" s="99">
        <v>0.98592216704142888</v>
      </c>
      <c r="W70" s="99">
        <v>1.0315010728277072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1.5549847270353754</v>
      </c>
      <c r="M71" s="102">
        <v>0</v>
      </c>
      <c r="N71" s="102">
        <v>0</v>
      </c>
      <c r="O71" s="102">
        <v>0</v>
      </c>
      <c r="P71" s="102">
        <v>0.89258573810834563</v>
      </c>
      <c r="Q71" s="102">
        <v>1.0596287577088841</v>
      </c>
      <c r="R71" s="102">
        <v>1.0572549432060017</v>
      </c>
      <c r="S71" s="102">
        <v>1.0216725881717494</v>
      </c>
      <c r="T71" s="102">
        <v>1.010656711064875</v>
      </c>
      <c r="U71" s="102">
        <v>0.94132708695587142</v>
      </c>
      <c r="V71" s="102">
        <v>0.98592216704142888</v>
      </c>
      <c r="W71" s="102">
        <v>1.0315010728277072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1.2052785418148078</v>
      </c>
      <c r="D77" s="123">
        <v>0.8187453758433082</v>
      </c>
      <c r="E77" s="123">
        <v>0.87622528968913871</v>
      </c>
      <c r="F77" s="123">
        <v>0.92764799944586085</v>
      </c>
      <c r="G77" s="123">
        <v>1.2112828679981327</v>
      </c>
      <c r="H77" s="123">
        <v>1.3109004332838157</v>
      </c>
      <c r="I77" s="123">
        <v>1.347982667018615</v>
      </c>
      <c r="J77" s="123">
        <v>1.208814035729209</v>
      </c>
      <c r="K77" s="123">
        <v>1.2423767428401691</v>
      </c>
      <c r="L77" s="123">
        <v>0.82105014294071366</v>
      </c>
      <c r="M77" s="123">
        <v>0.73866659631247178</v>
      </c>
      <c r="N77" s="123">
        <v>0.58784231475267468</v>
      </c>
      <c r="O77" s="123">
        <v>0.37567127441238507</v>
      </c>
      <c r="P77" s="123">
        <v>0.47052480143123204</v>
      </c>
      <c r="Q77" s="123">
        <v>0.49819960241960326</v>
      </c>
      <c r="R77" s="123">
        <v>0.69706882572164652</v>
      </c>
      <c r="S77" s="123">
        <v>0.61200396978855487</v>
      </c>
      <c r="T77" s="123">
        <v>0.71257206848179444</v>
      </c>
      <c r="U77" s="123">
        <v>0.54650490687875486</v>
      </c>
      <c r="V77" s="123">
        <v>0.46102208425585184</v>
      </c>
      <c r="W77" s="123">
        <v>0.32990651072455379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2.5457285088798742</v>
      </c>
      <c r="D78" s="99">
        <v>1.6242495865786384</v>
      </c>
      <c r="E78" s="99">
        <v>1.7330043262128525</v>
      </c>
      <c r="F78" s="99">
        <v>1.8296393558646971</v>
      </c>
      <c r="G78" s="99">
        <v>2.3967594432026966</v>
      </c>
      <c r="H78" s="99">
        <v>2.631605656644548</v>
      </c>
      <c r="I78" s="99">
        <v>2.7707493932338245</v>
      </c>
      <c r="J78" s="99">
        <v>2.6989496353290625</v>
      </c>
      <c r="K78" s="99">
        <v>3.086384202228126</v>
      </c>
      <c r="L78" s="99">
        <v>2.6632032555285079</v>
      </c>
      <c r="M78" s="99">
        <v>2.8919494100912808</v>
      </c>
      <c r="N78" s="99">
        <v>2.5865061849117685</v>
      </c>
      <c r="O78" s="99">
        <v>2.2608580332818082</v>
      </c>
      <c r="P78" s="99">
        <v>2.2947311950890636</v>
      </c>
      <c r="Q78" s="99">
        <v>2.4610715882707361</v>
      </c>
      <c r="R78" s="99">
        <v>2.5349638197994095</v>
      </c>
      <c r="S78" s="99">
        <v>2.4099075907261489</v>
      </c>
      <c r="T78" s="99">
        <v>2.5620694959126311</v>
      </c>
      <c r="U78" s="99">
        <v>2.4347895893723548</v>
      </c>
      <c r="V78" s="99">
        <v>2.5449521771639732</v>
      </c>
      <c r="W78" s="99">
        <v>2.6296763612280607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0.35644925280382844</v>
      </c>
      <c r="D81" s="118">
        <f t="shared" si="28"/>
        <v>0.63036966154358842</v>
      </c>
      <c r="E81" s="118">
        <f t="shared" si="28"/>
        <v>0.55732690051589662</v>
      </c>
      <c r="F81" s="118">
        <f t="shared" si="28"/>
        <v>0.41270841654401252</v>
      </c>
      <c r="G81" s="118">
        <f t="shared" si="28"/>
        <v>0.29922393720932489</v>
      </c>
      <c r="H81" s="118">
        <f t="shared" si="28"/>
        <v>0.29843391529757074</v>
      </c>
      <c r="I81" s="118">
        <f t="shared" si="28"/>
        <v>0.2614056225530037</v>
      </c>
      <c r="J81" s="118">
        <f t="shared" si="28"/>
        <v>0.37623078393510234</v>
      </c>
      <c r="K81" s="118">
        <f t="shared" si="28"/>
        <v>0.46394324166665163</v>
      </c>
      <c r="L81" s="118">
        <f t="shared" si="28"/>
        <v>0.40685260130050821</v>
      </c>
      <c r="M81" s="118">
        <f t="shared" si="28"/>
        <v>0.48366856111896417</v>
      </c>
      <c r="N81" s="118">
        <f t="shared" si="28"/>
        <v>0.27436430129759115</v>
      </c>
      <c r="O81" s="118">
        <f t="shared" si="28"/>
        <v>0.31106533948261111</v>
      </c>
      <c r="P81" s="118">
        <f t="shared" si="28"/>
        <v>0.29458113371918215</v>
      </c>
      <c r="Q81" s="118">
        <f t="shared" si="28"/>
        <v>0.3468544390537367</v>
      </c>
      <c r="R81" s="118">
        <f t="shared" ref="R81:V81" si="29">R82+R85+R87+R100</f>
        <v>0.28246008261985456</v>
      </c>
      <c r="S81" s="118">
        <f t="shared" si="29"/>
        <v>0.18005857457280097</v>
      </c>
      <c r="T81" s="118">
        <f t="shared" si="29"/>
        <v>0.16320875637516605</v>
      </c>
      <c r="U81" s="118">
        <f t="shared" si="29"/>
        <v>0.19827991974742973</v>
      </c>
      <c r="V81" s="118">
        <f t="shared" si="29"/>
        <v>0.21901524217992696</v>
      </c>
      <c r="W81" s="118">
        <f t="shared" ref="W81" si="30">W82+W85+W87+W100</f>
        <v>0.30281754942474332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2.4912739254332218E-2</v>
      </c>
      <c r="D87" s="123">
        <v>1.678373929614168E-2</v>
      </c>
      <c r="E87" s="123">
        <v>2.4550292149101444E-2</v>
      </c>
      <c r="F87" s="123">
        <v>2.6883834202898339E-2</v>
      </c>
      <c r="G87" s="123">
        <v>2.9674147460292993E-2</v>
      </c>
      <c r="H87" s="123">
        <v>2.9780713293095524E-2</v>
      </c>
      <c r="I87" s="123">
        <v>1.9833191727732642E-2</v>
      </c>
      <c r="J87" s="123">
        <v>1.4968398788326386E-2</v>
      </c>
      <c r="K87" s="123">
        <v>1.8846793584252775E-2</v>
      </c>
      <c r="L87" s="123">
        <v>1.947361928137558E-2</v>
      </c>
      <c r="M87" s="123">
        <v>2.607036532531324E-2</v>
      </c>
      <c r="N87" s="123">
        <v>1.8037607155852824E-2</v>
      </c>
      <c r="O87" s="123">
        <v>1.6041832545730206E-2</v>
      </c>
      <c r="P87" s="123">
        <v>1.0350316400751581E-2</v>
      </c>
      <c r="Q87" s="123">
        <v>3.2806101270947533E-3</v>
      </c>
      <c r="R87" s="123">
        <v>2.3242188193330674E-3</v>
      </c>
      <c r="S87" s="123">
        <v>5.751070158574823E-3</v>
      </c>
      <c r="T87" s="123">
        <v>8.5580934075549595E-3</v>
      </c>
      <c r="U87" s="123">
        <v>1.0642809460913101E-2</v>
      </c>
      <c r="V87" s="123">
        <v>9.7891771888799061E-3</v>
      </c>
      <c r="W87" s="123">
        <v>9.2984725606944686E-3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4.7467714843323492</v>
      </c>
      <c r="D92" s="102">
        <v>4.4748837987794667</v>
      </c>
      <c r="E92" s="102">
        <v>4.6370473496561848</v>
      </c>
      <c r="F92" s="102">
        <v>4.6883735316121884</v>
      </c>
      <c r="G92" s="102">
        <v>4.7881356509144188</v>
      </c>
      <c r="H92" s="102">
        <v>4.8958074524644601</v>
      </c>
      <c r="I92" s="102">
        <v>4.8929475651902825</v>
      </c>
      <c r="J92" s="102">
        <v>5.1665923151039914</v>
      </c>
      <c r="K92" s="102">
        <v>5.3709393969102663</v>
      </c>
      <c r="L92" s="102">
        <v>5.5201701177514861</v>
      </c>
      <c r="M92" s="102">
        <v>5.5677845081250057</v>
      </c>
      <c r="N92" s="102">
        <v>4.7612602296208548</v>
      </c>
      <c r="O92" s="102">
        <v>4.3393157036200209</v>
      </c>
      <c r="P92" s="102">
        <v>4.177886047910782</v>
      </c>
      <c r="Q92" s="102">
        <v>4.0415249751913889</v>
      </c>
      <c r="R92" s="102">
        <v>3.5796843515761463</v>
      </c>
      <c r="S92" s="102">
        <v>3.5914145587279194</v>
      </c>
      <c r="T92" s="102">
        <v>3.6398712341452253</v>
      </c>
      <c r="U92" s="102">
        <v>3.4312251408086007</v>
      </c>
      <c r="V92" s="102">
        <v>3.6995998584209193</v>
      </c>
      <c r="W92" s="102">
        <v>3.7520528894268934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1.8918169613354296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3.6995998584209183E-2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1.8918169613354296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3.6995998584209183E-2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0.3315365135494962</v>
      </c>
      <c r="D100" s="123">
        <v>0.61358592224744679</v>
      </c>
      <c r="E100" s="123">
        <v>0.53277660836679519</v>
      </c>
      <c r="F100" s="123">
        <v>0.38582458234111416</v>
      </c>
      <c r="G100" s="123">
        <v>0.26954978974903188</v>
      </c>
      <c r="H100" s="123">
        <v>0.26865320200447523</v>
      </c>
      <c r="I100" s="123">
        <v>0.24157243082527105</v>
      </c>
      <c r="J100" s="123">
        <v>0.36126238514677594</v>
      </c>
      <c r="K100" s="123">
        <v>0.44509644808239884</v>
      </c>
      <c r="L100" s="123">
        <v>0.38737898201913262</v>
      </c>
      <c r="M100" s="123">
        <v>0.45759819579365091</v>
      </c>
      <c r="N100" s="123">
        <v>0.25632669414173831</v>
      </c>
      <c r="O100" s="123">
        <v>0.2950235069368809</v>
      </c>
      <c r="P100" s="123">
        <v>0.28423081731843058</v>
      </c>
      <c r="Q100" s="123">
        <v>0.34357382892664196</v>
      </c>
      <c r="R100" s="123">
        <v>0.28013586380052147</v>
      </c>
      <c r="S100" s="123">
        <v>0.17430750441422616</v>
      </c>
      <c r="T100" s="123">
        <v>0.1546506629676111</v>
      </c>
      <c r="U100" s="123">
        <v>0.18763711028651664</v>
      </c>
      <c r="V100" s="123">
        <v>0.20922606499104707</v>
      </c>
      <c r="W100" s="123">
        <v>0.29351907686404882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2.6864896012174517</v>
      </c>
      <c r="D102" s="99">
        <v>2.5694808193065515</v>
      </c>
      <c r="E102" s="99">
        <v>2.9758927159262165</v>
      </c>
      <c r="F102" s="99">
        <v>3.0649241898600947</v>
      </c>
      <c r="G102" s="99">
        <v>3.0117098585763005</v>
      </c>
      <c r="H102" s="99">
        <v>3.1686759456100098</v>
      </c>
      <c r="I102" s="99">
        <v>2.9350961116349912</v>
      </c>
      <c r="J102" s="99">
        <v>2.7620651578734585</v>
      </c>
      <c r="K102" s="99">
        <v>3.080290424063084</v>
      </c>
      <c r="L102" s="99">
        <v>2.6989076962913203</v>
      </c>
      <c r="M102" s="99">
        <v>3.3295957119350179</v>
      </c>
      <c r="N102" s="99">
        <v>2.7574948666387455</v>
      </c>
      <c r="O102" s="99">
        <v>2.5966787034105336</v>
      </c>
      <c r="P102" s="99">
        <v>2.3936556071051216</v>
      </c>
      <c r="Q102" s="99">
        <v>3.4601487919330811</v>
      </c>
      <c r="R102" s="99">
        <v>2.8255135531331796</v>
      </c>
      <c r="S102" s="99">
        <v>2.7314704062513941</v>
      </c>
      <c r="T102" s="99">
        <v>2.7652041326638694</v>
      </c>
      <c r="U102" s="99">
        <v>2.5940437622089387</v>
      </c>
      <c r="V102" s="99">
        <v>2.83096015383272</v>
      </c>
      <c r="W102" s="99">
        <v>2.8779499767037611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0.34227469096823343</v>
      </c>
      <c r="D124" s="118">
        <f t="shared" si="42"/>
        <v>0</v>
      </c>
      <c r="E124" s="118">
        <f t="shared" si="42"/>
        <v>0.56326548456941261</v>
      </c>
      <c r="F124" s="118">
        <f t="shared" si="42"/>
        <v>0.41190055352497745</v>
      </c>
      <c r="G124" s="118">
        <f t="shared" si="42"/>
        <v>0.28590878804825159</v>
      </c>
      <c r="H124" s="118">
        <f t="shared" si="42"/>
        <v>0.28244729090120924</v>
      </c>
      <c r="I124" s="118">
        <f t="shared" si="42"/>
        <v>0.25099795272083919</v>
      </c>
      <c r="J124" s="118">
        <f t="shared" si="42"/>
        <v>0.40002934688533393</v>
      </c>
      <c r="K124" s="118">
        <f t="shared" si="42"/>
        <v>0.48538756257200855</v>
      </c>
      <c r="L124" s="118">
        <f t="shared" si="42"/>
        <v>0.4173038787014533</v>
      </c>
      <c r="M124" s="118">
        <f t="shared" si="42"/>
        <v>0.5033284568487707</v>
      </c>
      <c r="N124" s="118">
        <f t="shared" si="42"/>
        <v>0.27651185737624362</v>
      </c>
      <c r="O124" s="118">
        <f t="shared" si="42"/>
        <v>0.32790373674164575</v>
      </c>
      <c r="P124" s="118">
        <f t="shared" si="42"/>
        <v>0.31574392982818394</v>
      </c>
      <c r="Q124" s="118">
        <f t="shared" si="42"/>
        <v>0.38365056166880279</v>
      </c>
      <c r="R124" s="118">
        <f t="shared" ref="R124:V124" si="43">R125+R128+R130+R139</f>
        <v>0.32354055265507498</v>
      </c>
      <c r="S124" s="118">
        <f t="shared" si="43"/>
        <v>0.1932790087761791</v>
      </c>
      <c r="T124" s="118">
        <f t="shared" si="43"/>
        <v>0.1658233346436693</v>
      </c>
      <c r="U124" s="118">
        <f t="shared" si="43"/>
        <v>0.20233359880118687</v>
      </c>
      <c r="V124" s="118">
        <f t="shared" si="43"/>
        <v>0.222863194577506</v>
      </c>
      <c r="W124" s="118">
        <f t="shared" ref="W124" si="44">W125+W128+W130+W139</f>
        <v>0.32450110519807357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0.34227469096823343</v>
      </c>
      <c r="D139" s="123">
        <v>0</v>
      </c>
      <c r="E139" s="123">
        <v>0.56326548456941261</v>
      </c>
      <c r="F139" s="123">
        <v>0.41190055352497745</v>
      </c>
      <c r="G139" s="123">
        <v>0.28590878804825159</v>
      </c>
      <c r="H139" s="123">
        <v>0.28244729090120924</v>
      </c>
      <c r="I139" s="123">
        <v>0.25099795272083919</v>
      </c>
      <c r="J139" s="123">
        <v>0.40002934688533393</v>
      </c>
      <c r="K139" s="123">
        <v>0.48538756257200855</v>
      </c>
      <c r="L139" s="123">
        <v>0.4173038787014533</v>
      </c>
      <c r="M139" s="123">
        <v>0.5033284568487707</v>
      </c>
      <c r="N139" s="123">
        <v>0.27651185737624362</v>
      </c>
      <c r="O139" s="123">
        <v>0.32790373674164575</v>
      </c>
      <c r="P139" s="123">
        <v>0.31574392982818394</v>
      </c>
      <c r="Q139" s="123">
        <v>0.38365056166880279</v>
      </c>
      <c r="R139" s="123">
        <v>0.32354055265507498</v>
      </c>
      <c r="S139" s="123">
        <v>0.1932790087761791</v>
      </c>
      <c r="T139" s="123">
        <v>0.1658233346436693</v>
      </c>
      <c r="U139" s="123">
        <v>0.20233359880118687</v>
      </c>
      <c r="V139" s="123">
        <v>0.222863194577506</v>
      </c>
      <c r="W139" s="123">
        <v>0.32450110519807357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2.6864896012174522</v>
      </c>
      <c r="D140" s="99">
        <v>0</v>
      </c>
      <c r="E140" s="99">
        <v>2.9758927159262165</v>
      </c>
      <c r="F140" s="99">
        <v>3.0649241898600947</v>
      </c>
      <c r="G140" s="99">
        <v>3.0117098585763005</v>
      </c>
      <c r="H140" s="99">
        <v>3.1686759456100106</v>
      </c>
      <c r="I140" s="99">
        <v>2.9350961116349916</v>
      </c>
      <c r="J140" s="99">
        <v>2.7620651578734585</v>
      </c>
      <c r="K140" s="99">
        <v>3.0802904240630844</v>
      </c>
      <c r="L140" s="99">
        <v>2.6989076962913203</v>
      </c>
      <c r="M140" s="99">
        <v>3.3295957119350179</v>
      </c>
      <c r="N140" s="99">
        <v>2.757494866638746</v>
      </c>
      <c r="O140" s="99">
        <v>2.5966787034105341</v>
      </c>
      <c r="P140" s="99">
        <v>2.3936556071051216</v>
      </c>
      <c r="Q140" s="99">
        <v>3.4601487919330811</v>
      </c>
      <c r="R140" s="99">
        <v>2.8255135531331796</v>
      </c>
      <c r="S140" s="99">
        <v>2.7314704062513937</v>
      </c>
      <c r="T140" s="99">
        <v>2.7652041326638686</v>
      </c>
      <c r="U140" s="99">
        <v>2.5940437622089383</v>
      </c>
      <c r="V140" s="99">
        <v>2.83096015383272</v>
      </c>
      <c r="W140" s="99">
        <v>2.8779499767037611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0.36711328610583144</v>
      </c>
      <c r="D161" s="118">
        <f t="shared" si="54"/>
        <v>0.65793675674132102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0.31349622403998112</v>
      </c>
      <c r="I161" s="118">
        <f t="shared" si="54"/>
        <v>0.27115792204503331</v>
      </c>
      <c r="J161" s="118">
        <f t="shared" si="54"/>
        <v>0.41607981020552565</v>
      </c>
      <c r="K161" s="118">
        <f t="shared" si="54"/>
        <v>0.50513300017384233</v>
      </c>
      <c r="L161" s="118">
        <f t="shared" si="54"/>
        <v>0.43797186091500867</v>
      </c>
      <c r="M161" s="118">
        <f t="shared" si="54"/>
        <v>0.53098500767441625</v>
      </c>
      <c r="N161" s="118">
        <f t="shared" si="54"/>
        <v>0.29529785790559199</v>
      </c>
      <c r="O161" s="118">
        <f t="shared" si="54"/>
        <v>0.3450873912019331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0.17438888575826397</v>
      </c>
      <c r="U161" s="118">
        <f t="shared" si="55"/>
        <v>0.21304432809343757</v>
      </c>
      <c r="V161" s="118">
        <f t="shared" si="55"/>
        <v>0.23310710079560928</v>
      </c>
      <c r="W161" s="118">
        <f t="shared" ref="W161" si="56">W162+W164+W166+W175</f>
        <v>0.33382782720405779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2.4557247484373084E-2</v>
      </c>
      <c r="D166" s="123">
        <v>1.2094280537241802E-2</v>
      </c>
      <c r="E166" s="123">
        <v>0</v>
      </c>
      <c r="F166" s="123">
        <v>0</v>
      </c>
      <c r="G166" s="123">
        <v>0</v>
      </c>
      <c r="H166" s="123">
        <v>3.0782022904716669E-2</v>
      </c>
      <c r="I166" s="123">
        <v>2.0186501799427561E-2</v>
      </c>
      <c r="J166" s="123">
        <v>1.6169536153348023E-2</v>
      </c>
      <c r="K166" s="123">
        <v>1.9845479073759026E-2</v>
      </c>
      <c r="L166" s="123">
        <v>2.0610168886282351E-2</v>
      </c>
      <c r="M166" s="123">
        <v>2.7598931829067919E-2</v>
      </c>
      <c r="N166" s="123">
        <v>1.8883604612385373E-2</v>
      </c>
      <c r="O166" s="123">
        <v>1.7288110372988132E-2</v>
      </c>
      <c r="P166" s="123">
        <v>0</v>
      </c>
      <c r="Q166" s="123">
        <v>0</v>
      </c>
      <c r="R166" s="123">
        <v>0</v>
      </c>
      <c r="S166" s="123">
        <v>0</v>
      </c>
      <c r="T166" s="123">
        <v>8.7740267094173797E-3</v>
      </c>
      <c r="U166" s="123">
        <v>1.0766191609742267E-2</v>
      </c>
      <c r="V166" s="123">
        <v>1.0191735147165065E-2</v>
      </c>
      <c r="W166" s="123">
        <v>9.4137527691714167E-3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4.7467714843323501</v>
      </c>
      <c r="D167" s="99">
        <v>4.4748837987794676</v>
      </c>
      <c r="E167" s="99">
        <v>0</v>
      </c>
      <c r="F167" s="99">
        <v>0</v>
      </c>
      <c r="G167" s="99">
        <v>0</v>
      </c>
      <c r="H167" s="99">
        <v>4.8958074524644601</v>
      </c>
      <c r="I167" s="99">
        <v>4.8929475651902807</v>
      </c>
      <c r="J167" s="99">
        <v>5.1665923151039914</v>
      </c>
      <c r="K167" s="99">
        <v>5.3709393969102655</v>
      </c>
      <c r="L167" s="99">
        <v>5.5201701177514844</v>
      </c>
      <c r="M167" s="99">
        <v>5.5677845081250057</v>
      </c>
      <c r="N167" s="99">
        <v>4.761260229620853</v>
      </c>
      <c r="O167" s="99">
        <v>4.3393157036200218</v>
      </c>
      <c r="P167" s="99">
        <v>0</v>
      </c>
      <c r="Q167" s="99">
        <v>0</v>
      </c>
      <c r="R167" s="99">
        <v>0</v>
      </c>
      <c r="S167" s="99">
        <v>0</v>
      </c>
      <c r="T167" s="99">
        <v>3.6398712341452253</v>
      </c>
      <c r="U167" s="99">
        <v>3.4312251408085999</v>
      </c>
      <c r="V167" s="99">
        <v>3.6995998584209184</v>
      </c>
      <c r="W167" s="99">
        <v>3.752052889426893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0.34255603862145834</v>
      </c>
      <c r="D175" s="123">
        <v>0.6458424762040792</v>
      </c>
      <c r="E175" s="123">
        <v>0</v>
      </c>
      <c r="F175" s="123">
        <v>0</v>
      </c>
      <c r="G175" s="123">
        <v>0</v>
      </c>
      <c r="H175" s="123">
        <v>0.28271420113526446</v>
      </c>
      <c r="I175" s="123">
        <v>0.25097142024560576</v>
      </c>
      <c r="J175" s="123">
        <v>0.39991027405217761</v>
      </c>
      <c r="K175" s="123">
        <v>0.48528752110008333</v>
      </c>
      <c r="L175" s="123">
        <v>0.41736169202872631</v>
      </c>
      <c r="M175" s="123">
        <v>0.50338607584534834</v>
      </c>
      <c r="N175" s="123">
        <v>0.27641425329320662</v>
      </c>
      <c r="O175" s="123">
        <v>0.32779928082894499</v>
      </c>
      <c r="P175" s="123">
        <v>0</v>
      </c>
      <c r="Q175" s="123">
        <v>0</v>
      </c>
      <c r="R175" s="123">
        <v>0</v>
      </c>
      <c r="S175" s="123">
        <v>0</v>
      </c>
      <c r="T175" s="123">
        <v>0.1656148590488466</v>
      </c>
      <c r="U175" s="123">
        <v>0.2022781364836953</v>
      </c>
      <c r="V175" s="123">
        <v>0.22291536564844422</v>
      </c>
      <c r="W175" s="123">
        <v>0.3244140744348864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2.6864896012174513</v>
      </c>
      <c r="D176" s="99">
        <v>2.5694808193065519</v>
      </c>
      <c r="E176" s="99">
        <v>0</v>
      </c>
      <c r="F176" s="99">
        <v>0</v>
      </c>
      <c r="G176" s="99">
        <v>0</v>
      </c>
      <c r="H176" s="99">
        <v>3.1686759456100106</v>
      </c>
      <c r="I176" s="99">
        <v>2.9350961116349912</v>
      </c>
      <c r="J176" s="99">
        <v>2.762065157873459</v>
      </c>
      <c r="K176" s="99">
        <v>3.0802904240630844</v>
      </c>
      <c r="L176" s="99">
        <v>2.6989076962913199</v>
      </c>
      <c r="M176" s="99">
        <v>3.3295957119350192</v>
      </c>
      <c r="N176" s="99">
        <v>2.757494866638746</v>
      </c>
      <c r="O176" s="99">
        <v>2.5966787034105336</v>
      </c>
      <c r="P176" s="99">
        <v>0</v>
      </c>
      <c r="Q176" s="99">
        <v>0</v>
      </c>
      <c r="R176" s="99">
        <v>0</v>
      </c>
      <c r="S176" s="99">
        <v>0</v>
      </c>
      <c r="T176" s="99">
        <v>2.765204132663869</v>
      </c>
      <c r="U176" s="99">
        <v>2.5940437622089392</v>
      </c>
      <c r="V176" s="99">
        <v>2.83096015383272</v>
      </c>
      <c r="W176" s="99">
        <v>2.877949976703762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474597</v>
      </c>
      <c r="C5" s="120">
        <v>471175</v>
      </c>
      <c r="D5" s="120">
        <v>471110</v>
      </c>
      <c r="E5" s="120">
        <v>476823</v>
      </c>
      <c r="F5" s="120">
        <v>484084</v>
      </c>
      <c r="G5" s="120">
        <v>481920</v>
      </c>
      <c r="H5" s="120">
        <v>456921</v>
      </c>
      <c r="I5" s="120">
        <v>420331</v>
      </c>
      <c r="J5" s="120">
        <v>380893</v>
      </c>
      <c r="K5" s="120">
        <v>351191</v>
      </c>
      <c r="L5" s="120">
        <v>354589</v>
      </c>
      <c r="M5" s="120">
        <v>366425</v>
      </c>
      <c r="N5" s="120">
        <v>370052</v>
      </c>
      <c r="O5" s="120">
        <v>354179</v>
      </c>
      <c r="P5" s="120">
        <v>318177</v>
      </c>
      <c r="Q5" s="120">
        <v>313502</v>
      </c>
      <c r="R5" s="120">
        <v>314568</v>
      </c>
      <c r="S5" s="120">
        <v>308721</v>
      </c>
      <c r="T5" s="120">
        <v>274326</v>
      </c>
      <c r="U5" s="120">
        <v>253628</v>
      </c>
      <c r="V5" s="120">
        <v>247857</v>
      </c>
      <c r="W5" s="120">
        <v>246145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474597</v>
      </c>
      <c r="C7" s="52">
        <v>471175</v>
      </c>
      <c r="D7" s="52">
        <v>471110</v>
      </c>
      <c r="E7" s="52">
        <v>476823</v>
      </c>
      <c r="F7" s="52">
        <v>484084</v>
      </c>
      <c r="G7" s="52">
        <v>481920</v>
      </c>
      <c r="H7" s="52">
        <v>456921</v>
      </c>
      <c r="I7" s="52">
        <v>420331</v>
      </c>
      <c r="J7" s="52">
        <v>380893</v>
      </c>
      <c r="K7" s="52">
        <v>351191</v>
      </c>
      <c r="L7" s="52">
        <v>354589</v>
      </c>
      <c r="M7" s="52">
        <v>366425</v>
      </c>
      <c r="N7" s="52">
        <v>370052</v>
      </c>
      <c r="O7" s="52">
        <v>354179</v>
      </c>
      <c r="P7" s="52">
        <v>318177</v>
      </c>
      <c r="Q7" s="52">
        <v>313502</v>
      </c>
      <c r="R7" s="52">
        <v>314568</v>
      </c>
      <c r="S7" s="52">
        <v>308721</v>
      </c>
      <c r="T7" s="52">
        <v>274326</v>
      </c>
      <c r="U7" s="52">
        <v>253628</v>
      </c>
      <c r="V7" s="52">
        <v>247857</v>
      </c>
      <c r="W7" s="52">
        <v>246145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10294</v>
      </c>
      <c r="C9" s="52">
        <v>13595</v>
      </c>
      <c r="D9" s="52">
        <v>19447</v>
      </c>
      <c r="E9" s="52">
        <v>26163</v>
      </c>
      <c r="F9" s="52">
        <v>34376</v>
      </c>
      <c r="G9" s="52">
        <v>42399</v>
      </c>
      <c r="H9" s="52">
        <v>47775</v>
      </c>
      <c r="I9" s="52">
        <v>47939</v>
      </c>
      <c r="J9" s="52">
        <v>45242</v>
      </c>
      <c r="K9" s="52">
        <v>42438</v>
      </c>
      <c r="L9" s="52">
        <v>47419</v>
      </c>
      <c r="M9" s="52">
        <v>59416</v>
      </c>
      <c r="N9" s="52">
        <v>77596</v>
      </c>
      <c r="O9" s="52">
        <v>84947</v>
      </c>
      <c r="P9" s="52">
        <v>82928</v>
      </c>
      <c r="Q9" s="52">
        <v>79939</v>
      </c>
      <c r="R9" s="52">
        <v>88812</v>
      </c>
      <c r="S9" s="52">
        <v>99748</v>
      </c>
      <c r="T9" s="52">
        <v>93639</v>
      </c>
      <c r="U9" s="52">
        <v>79938</v>
      </c>
      <c r="V9" s="52">
        <v>77668</v>
      </c>
      <c r="W9" s="52">
        <v>84952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9851</v>
      </c>
      <c r="C11" s="52">
        <v>10404</v>
      </c>
      <c r="D11" s="52">
        <v>13266</v>
      </c>
      <c r="E11" s="52">
        <v>15124</v>
      </c>
      <c r="F11" s="52">
        <v>16104</v>
      </c>
      <c r="G11" s="52">
        <v>16774</v>
      </c>
      <c r="H11" s="52">
        <v>17704</v>
      </c>
      <c r="I11" s="52">
        <v>17973</v>
      </c>
      <c r="J11" s="52">
        <v>18055</v>
      </c>
      <c r="K11" s="52">
        <v>19024</v>
      </c>
      <c r="L11" s="52">
        <v>20547</v>
      </c>
      <c r="M11" s="52">
        <v>20906</v>
      </c>
      <c r="N11" s="52">
        <v>21139</v>
      </c>
      <c r="O11" s="52">
        <v>20758</v>
      </c>
      <c r="P11" s="52">
        <v>20549</v>
      </c>
      <c r="Q11" s="52">
        <v>19996</v>
      </c>
      <c r="R11" s="52">
        <v>20574</v>
      </c>
      <c r="S11" s="52">
        <v>20177</v>
      </c>
      <c r="T11" s="52">
        <v>17647</v>
      </c>
      <c r="U11" s="52">
        <v>16656</v>
      </c>
      <c r="V11" s="52">
        <v>16376</v>
      </c>
      <c r="W11" s="52">
        <v>16045</v>
      </c>
      <c r="DA11" s="63" t="s">
        <v>1060</v>
      </c>
    </row>
    <row r="12" spans="1:105" ht="12" customHeight="1" x14ac:dyDescent="0.25">
      <c r="A12" s="97" t="s">
        <v>124</v>
      </c>
      <c r="B12" s="52">
        <v>3370</v>
      </c>
      <c r="C12" s="52">
        <v>3208</v>
      </c>
      <c r="D12" s="52">
        <v>2949</v>
      </c>
      <c r="E12" s="52">
        <v>2834</v>
      </c>
      <c r="F12" s="52">
        <v>2778</v>
      </c>
      <c r="G12" s="52">
        <v>2707</v>
      </c>
      <c r="H12" s="52">
        <v>2492</v>
      </c>
      <c r="I12" s="52">
        <v>2224</v>
      </c>
      <c r="J12" s="52">
        <v>1974</v>
      </c>
      <c r="K12" s="52">
        <v>1753</v>
      </c>
      <c r="L12" s="52">
        <v>1653</v>
      </c>
      <c r="M12" s="52">
        <v>1657</v>
      </c>
      <c r="N12" s="52">
        <v>1538</v>
      </c>
      <c r="O12" s="52">
        <v>1388</v>
      </c>
      <c r="P12" s="52">
        <v>1223</v>
      </c>
      <c r="Q12" s="52">
        <v>1138</v>
      </c>
      <c r="R12" s="52">
        <v>995</v>
      </c>
      <c r="S12" s="52">
        <v>832</v>
      </c>
      <c r="T12" s="52">
        <v>651</v>
      </c>
      <c r="U12" s="52">
        <v>520</v>
      </c>
      <c r="V12" s="52">
        <v>473</v>
      </c>
      <c r="W12" s="52">
        <v>469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1</v>
      </c>
      <c r="M13" s="52">
        <v>1</v>
      </c>
      <c r="N13" s="52">
        <v>1</v>
      </c>
      <c r="O13" s="52">
        <v>1</v>
      </c>
      <c r="P13" s="52">
        <v>1</v>
      </c>
      <c r="Q13" s="52">
        <v>1</v>
      </c>
      <c r="R13" s="52">
        <v>1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461376</v>
      </c>
      <c r="C14" s="52">
        <v>457563</v>
      </c>
      <c r="D14" s="52">
        <v>454895</v>
      </c>
      <c r="E14" s="52">
        <v>458865</v>
      </c>
      <c r="F14" s="52">
        <v>465202</v>
      </c>
      <c r="G14" s="52">
        <v>462439</v>
      </c>
      <c r="H14" s="52">
        <v>436725</v>
      </c>
      <c r="I14" s="52">
        <v>400134</v>
      </c>
      <c r="J14" s="52">
        <v>360864</v>
      </c>
      <c r="K14" s="52">
        <v>330414</v>
      </c>
      <c r="L14" s="52">
        <v>302701</v>
      </c>
      <c r="M14" s="52">
        <v>308390</v>
      </c>
      <c r="N14" s="52">
        <v>309706</v>
      </c>
      <c r="O14" s="52">
        <v>292094</v>
      </c>
      <c r="P14" s="52">
        <v>259523</v>
      </c>
      <c r="Q14" s="52">
        <v>257491</v>
      </c>
      <c r="R14" s="52">
        <v>259678</v>
      </c>
      <c r="S14" s="52">
        <v>256041</v>
      </c>
      <c r="T14" s="52">
        <v>231208</v>
      </c>
      <c r="U14" s="52">
        <v>211798</v>
      </c>
      <c r="V14" s="52">
        <v>206886</v>
      </c>
      <c r="W14" s="52">
        <v>205943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29687</v>
      </c>
      <c r="M15" s="52">
        <v>35471</v>
      </c>
      <c r="N15" s="52">
        <v>37668</v>
      </c>
      <c r="O15" s="52">
        <v>39938</v>
      </c>
      <c r="P15" s="52">
        <v>36881</v>
      </c>
      <c r="Q15" s="52">
        <v>34876</v>
      </c>
      <c r="R15" s="52">
        <v>33320</v>
      </c>
      <c r="S15" s="52">
        <v>31671</v>
      </c>
      <c r="T15" s="52">
        <v>24820</v>
      </c>
      <c r="U15" s="52">
        <v>24654</v>
      </c>
      <c r="V15" s="52">
        <v>24122</v>
      </c>
      <c r="W15" s="52">
        <v>23688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128785</v>
      </c>
      <c r="C17" s="52">
        <v>131150</v>
      </c>
      <c r="D17" s="52">
        <v>149763</v>
      </c>
      <c r="E17" s="52">
        <v>154438</v>
      </c>
      <c r="F17" s="52">
        <v>155544</v>
      </c>
      <c r="G17" s="52">
        <v>155000</v>
      </c>
      <c r="H17" s="52">
        <v>146853</v>
      </c>
      <c r="I17" s="52">
        <v>135126</v>
      </c>
      <c r="J17" s="52">
        <v>122377</v>
      </c>
      <c r="K17" s="52">
        <v>107455</v>
      </c>
      <c r="L17" s="52">
        <v>107731</v>
      </c>
      <c r="M17" s="52">
        <v>106512</v>
      </c>
      <c r="N17" s="52">
        <v>103897</v>
      </c>
      <c r="O17" s="52">
        <v>87591</v>
      </c>
      <c r="P17" s="52">
        <v>64549</v>
      </c>
      <c r="Q17" s="52">
        <v>39045</v>
      </c>
      <c r="R17" s="52">
        <v>27428</v>
      </c>
      <c r="S17" s="52">
        <v>22043</v>
      </c>
      <c r="T17" s="52">
        <v>19400</v>
      </c>
      <c r="U17" s="52">
        <v>17719</v>
      </c>
      <c r="V17" s="52">
        <v>16693</v>
      </c>
      <c r="W17" s="52">
        <v>18441</v>
      </c>
      <c r="DA17" s="63" t="s">
        <v>1065</v>
      </c>
    </row>
    <row r="18" spans="1:105" ht="12" customHeight="1" x14ac:dyDescent="0.25">
      <c r="A18" s="97" t="s">
        <v>50</v>
      </c>
      <c r="B18" s="52">
        <v>23123</v>
      </c>
      <c r="C18" s="52">
        <v>25656</v>
      </c>
      <c r="D18" s="52">
        <v>30904</v>
      </c>
      <c r="E18" s="52">
        <v>37747</v>
      </c>
      <c r="F18" s="52">
        <v>42172</v>
      </c>
      <c r="G18" s="52">
        <v>43142</v>
      </c>
      <c r="H18" s="52">
        <v>41962</v>
      </c>
      <c r="I18" s="52">
        <v>38646</v>
      </c>
      <c r="J18" s="52">
        <v>34397</v>
      </c>
      <c r="K18" s="52">
        <v>32051</v>
      </c>
      <c r="L18" s="52">
        <v>31909</v>
      </c>
      <c r="M18" s="52">
        <v>34587</v>
      </c>
      <c r="N18" s="52">
        <v>34611</v>
      </c>
      <c r="O18" s="52">
        <v>35775</v>
      </c>
      <c r="P18" s="52">
        <v>34202</v>
      </c>
      <c r="Q18" s="52">
        <v>35795</v>
      </c>
      <c r="R18" s="52">
        <v>36137</v>
      </c>
      <c r="S18" s="52">
        <v>32477</v>
      </c>
      <c r="T18" s="52">
        <v>26227</v>
      </c>
      <c r="U18" s="52">
        <v>22184</v>
      </c>
      <c r="V18" s="52">
        <v>20477</v>
      </c>
      <c r="W18" s="52">
        <v>20096</v>
      </c>
      <c r="DA18" s="63" t="s">
        <v>1066</v>
      </c>
    </row>
    <row r="19" spans="1:105" ht="12" customHeight="1" x14ac:dyDescent="0.25">
      <c r="A19" s="109" t="s">
        <v>120</v>
      </c>
      <c r="B19" s="36">
        <v>322689</v>
      </c>
      <c r="C19" s="36">
        <v>314369</v>
      </c>
      <c r="D19" s="36">
        <v>290443</v>
      </c>
      <c r="E19" s="36">
        <v>284638</v>
      </c>
      <c r="F19" s="36">
        <v>286368</v>
      </c>
      <c r="G19" s="36">
        <v>283778</v>
      </c>
      <c r="H19" s="36">
        <v>268106</v>
      </c>
      <c r="I19" s="36">
        <v>246559</v>
      </c>
      <c r="J19" s="36">
        <v>224119</v>
      </c>
      <c r="K19" s="36">
        <v>211685</v>
      </c>
      <c r="L19" s="36">
        <v>214949</v>
      </c>
      <c r="M19" s="36">
        <v>225326</v>
      </c>
      <c r="N19" s="36">
        <v>231544</v>
      </c>
      <c r="O19" s="36">
        <v>230813</v>
      </c>
      <c r="P19" s="36">
        <v>219426</v>
      </c>
      <c r="Q19" s="36">
        <v>238662</v>
      </c>
      <c r="R19" s="36">
        <v>251003</v>
      </c>
      <c r="S19" s="36">
        <v>254201</v>
      </c>
      <c r="T19" s="36">
        <v>228699</v>
      </c>
      <c r="U19" s="36">
        <v>213725</v>
      </c>
      <c r="V19" s="36">
        <v>210687</v>
      </c>
      <c r="W19" s="36">
        <v>207608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37078</v>
      </c>
      <c r="D23" s="52">
        <v>37086</v>
      </c>
      <c r="E23" s="52">
        <v>37145</v>
      </c>
      <c r="F23" s="52">
        <v>37306</v>
      </c>
      <c r="G23" s="52">
        <v>37638</v>
      </c>
      <c r="H23" s="52">
        <v>38198</v>
      </c>
      <c r="I23" s="52">
        <v>39033</v>
      </c>
      <c r="J23" s="52">
        <v>40173</v>
      </c>
      <c r="K23" s="52">
        <v>41616</v>
      </c>
      <c r="L23" s="52">
        <v>43371</v>
      </c>
      <c r="M23" s="52">
        <v>45457</v>
      </c>
      <c r="N23" s="52">
        <v>47943</v>
      </c>
      <c r="O23" s="52">
        <v>43488</v>
      </c>
      <c r="P23" s="52">
        <v>36002</v>
      </c>
      <c r="Q23" s="52">
        <v>11758</v>
      </c>
      <c r="R23" s="52">
        <v>23219</v>
      </c>
      <c r="S23" s="52">
        <v>28292</v>
      </c>
      <c r="T23" s="52">
        <v>34395</v>
      </c>
      <c r="U23" s="52">
        <v>23779</v>
      </c>
      <c r="V23" s="52">
        <v>24898</v>
      </c>
      <c r="W23" s="52">
        <v>21639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1608</v>
      </c>
      <c r="D25" s="52">
        <v>1618</v>
      </c>
      <c r="E25" s="52">
        <v>1690</v>
      </c>
      <c r="F25" s="52">
        <v>1909</v>
      </c>
      <c r="G25" s="52">
        <v>2377</v>
      </c>
      <c r="H25" s="52">
        <v>3199</v>
      </c>
      <c r="I25" s="52">
        <v>3549</v>
      </c>
      <c r="J25" s="52">
        <v>4789</v>
      </c>
      <c r="K25" s="52">
        <v>7295</v>
      </c>
      <c r="L25" s="52">
        <v>8499</v>
      </c>
      <c r="M25" s="52">
        <v>9985</v>
      </c>
      <c r="N25" s="52">
        <v>11575</v>
      </c>
      <c r="O25" s="52">
        <v>15130</v>
      </c>
      <c r="P25" s="52">
        <v>14005</v>
      </c>
      <c r="Q25" s="52">
        <v>5015</v>
      </c>
      <c r="R25" s="52">
        <v>4173</v>
      </c>
      <c r="S25" s="52">
        <v>9607</v>
      </c>
      <c r="T25" s="52">
        <v>22680</v>
      </c>
      <c r="U25" s="52">
        <v>24353</v>
      </c>
      <c r="V25" s="52">
        <v>19052</v>
      </c>
      <c r="W25" s="52">
        <v>14183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770</v>
      </c>
      <c r="D27" s="52">
        <v>769</v>
      </c>
      <c r="E27" s="52">
        <v>773</v>
      </c>
      <c r="F27" s="52">
        <v>781</v>
      </c>
      <c r="G27" s="52">
        <v>803</v>
      </c>
      <c r="H27" s="52">
        <v>838</v>
      </c>
      <c r="I27" s="52">
        <v>888</v>
      </c>
      <c r="J27" s="52">
        <v>1856</v>
      </c>
      <c r="K27" s="52">
        <v>1506</v>
      </c>
      <c r="L27" s="52">
        <v>1833</v>
      </c>
      <c r="M27" s="52">
        <v>2463</v>
      </c>
      <c r="N27" s="52">
        <v>3497</v>
      </c>
      <c r="O27" s="52">
        <v>4406</v>
      </c>
      <c r="P27" s="52">
        <v>1186</v>
      </c>
      <c r="Q27" s="52">
        <v>896</v>
      </c>
      <c r="R27" s="52">
        <v>404</v>
      </c>
      <c r="S27" s="52">
        <v>1694</v>
      </c>
      <c r="T27" s="52">
        <v>5456</v>
      </c>
      <c r="U27" s="52">
        <v>3151</v>
      </c>
      <c r="V27" s="52">
        <v>2468</v>
      </c>
      <c r="W27" s="52">
        <v>2643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527</v>
      </c>
      <c r="D28" s="52">
        <v>526</v>
      </c>
      <c r="E28" s="52">
        <v>533</v>
      </c>
      <c r="F28" s="52">
        <v>543</v>
      </c>
      <c r="G28" s="52">
        <v>569</v>
      </c>
      <c r="H28" s="52">
        <v>612</v>
      </c>
      <c r="I28" s="52">
        <v>361</v>
      </c>
      <c r="J28" s="52">
        <v>314</v>
      </c>
      <c r="K28" s="52">
        <v>375</v>
      </c>
      <c r="L28" s="52">
        <v>383</v>
      </c>
      <c r="M28" s="52">
        <v>413</v>
      </c>
      <c r="N28" s="52">
        <v>410</v>
      </c>
      <c r="O28" s="52">
        <v>309</v>
      </c>
      <c r="P28" s="52">
        <v>174</v>
      </c>
      <c r="Q28" s="52">
        <v>99</v>
      </c>
      <c r="R28" s="52">
        <v>172</v>
      </c>
      <c r="S28" s="52">
        <v>248</v>
      </c>
      <c r="T28" s="52">
        <v>263</v>
      </c>
      <c r="U28" s="52">
        <v>248</v>
      </c>
      <c r="V28" s="52">
        <v>154</v>
      </c>
      <c r="W28" s="52">
        <v>76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1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72090</v>
      </c>
      <c r="D30" s="52">
        <v>72223</v>
      </c>
      <c r="E30" s="52">
        <v>73160</v>
      </c>
      <c r="F30" s="52">
        <v>75724</v>
      </c>
      <c r="G30" s="52">
        <v>80820</v>
      </c>
      <c r="H30" s="52">
        <v>89388</v>
      </c>
      <c r="I30" s="52">
        <v>59067</v>
      </c>
      <c r="J30" s="52">
        <v>59909</v>
      </c>
      <c r="K30" s="52">
        <v>72262</v>
      </c>
      <c r="L30" s="52">
        <v>73510</v>
      </c>
      <c r="M30" s="52">
        <v>72671</v>
      </c>
      <c r="N30" s="52">
        <v>68207</v>
      </c>
      <c r="O30" s="52">
        <v>54574</v>
      </c>
      <c r="P30" s="52">
        <v>36163</v>
      </c>
      <c r="Q30" s="52">
        <v>22886</v>
      </c>
      <c r="R30" s="52">
        <v>39320</v>
      </c>
      <c r="S30" s="52">
        <v>51364</v>
      </c>
      <c r="T30" s="52">
        <v>54888</v>
      </c>
      <c r="U30" s="52">
        <v>54830</v>
      </c>
      <c r="V30" s="52">
        <v>43881</v>
      </c>
      <c r="W30" s="52">
        <v>29191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162</v>
      </c>
      <c r="N31" s="52">
        <v>614</v>
      </c>
      <c r="O31" s="52">
        <v>1296</v>
      </c>
      <c r="P31" s="52">
        <v>3370</v>
      </c>
      <c r="Q31" s="52">
        <v>2980</v>
      </c>
      <c r="R31" s="52">
        <v>6220</v>
      </c>
      <c r="S31" s="52">
        <v>9109</v>
      </c>
      <c r="T31" s="52">
        <v>12445</v>
      </c>
      <c r="U31" s="52">
        <v>3825</v>
      </c>
      <c r="V31" s="52">
        <v>3206</v>
      </c>
      <c r="W31" s="52">
        <v>3104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20123</v>
      </c>
      <c r="D33" s="52">
        <v>20166</v>
      </c>
      <c r="E33" s="52">
        <v>20505</v>
      </c>
      <c r="F33" s="52">
        <v>21537</v>
      </c>
      <c r="G33" s="52">
        <v>23574</v>
      </c>
      <c r="H33" s="52">
        <v>26894</v>
      </c>
      <c r="I33" s="52">
        <v>19678</v>
      </c>
      <c r="J33" s="52">
        <v>23638</v>
      </c>
      <c r="K33" s="52">
        <v>25943</v>
      </c>
      <c r="L33" s="52">
        <v>27362</v>
      </c>
      <c r="M33" s="52">
        <v>22005</v>
      </c>
      <c r="N33" s="52">
        <v>20659</v>
      </c>
      <c r="O33" s="52">
        <v>22047</v>
      </c>
      <c r="P33" s="52">
        <v>23303</v>
      </c>
      <c r="Q33" s="52">
        <v>25504</v>
      </c>
      <c r="R33" s="52">
        <v>11664</v>
      </c>
      <c r="S33" s="52">
        <v>5766</v>
      </c>
      <c r="T33" s="52">
        <v>8167</v>
      </c>
      <c r="U33" s="52">
        <v>6271</v>
      </c>
      <c r="V33" s="52">
        <v>5583</v>
      </c>
      <c r="W33" s="52">
        <v>2300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3613</v>
      </c>
      <c r="D34" s="52">
        <v>3625</v>
      </c>
      <c r="E34" s="52">
        <v>3713</v>
      </c>
      <c r="F34" s="52">
        <v>3985</v>
      </c>
      <c r="G34" s="52">
        <v>4546</v>
      </c>
      <c r="H34" s="52">
        <v>5506</v>
      </c>
      <c r="I34" s="52">
        <v>4752</v>
      </c>
      <c r="J34" s="52">
        <v>5979</v>
      </c>
      <c r="K34" s="52">
        <v>7663</v>
      </c>
      <c r="L34" s="52">
        <v>8163</v>
      </c>
      <c r="M34" s="52">
        <v>7462</v>
      </c>
      <c r="N34" s="52">
        <v>5852</v>
      </c>
      <c r="O34" s="52">
        <v>4203</v>
      </c>
      <c r="P34" s="52">
        <v>2856</v>
      </c>
      <c r="Q34" s="52">
        <v>3584</v>
      </c>
      <c r="R34" s="52">
        <v>5174</v>
      </c>
      <c r="S34" s="52">
        <v>7256</v>
      </c>
      <c r="T34" s="52">
        <v>7832</v>
      </c>
      <c r="U34" s="52">
        <v>6678</v>
      </c>
      <c r="V34" s="52">
        <v>4889</v>
      </c>
      <c r="W34" s="52">
        <v>3831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50420</v>
      </c>
      <c r="D35" s="36">
        <v>50502</v>
      </c>
      <c r="E35" s="36">
        <v>51048</v>
      </c>
      <c r="F35" s="36">
        <v>52435</v>
      </c>
      <c r="G35" s="36">
        <v>55174</v>
      </c>
      <c r="H35" s="36">
        <v>59875</v>
      </c>
      <c r="I35" s="36">
        <v>36900</v>
      </c>
      <c r="J35" s="36">
        <v>32672</v>
      </c>
      <c r="K35" s="36">
        <v>40885</v>
      </c>
      <c r="L35" s="36">
        <v>40598</v>
      </c>
      <c r="M35" s="36">
        <v>46587</v>
      </c>
      <c r="N35" s="36">
        <v>46515</v>
      </c>
      <c r="O35" s="36">
        <v>37902</v>
      </c>
      <c r="P35" s="36">
        <v>19857</v>
      </c>
      <c r="Q35" s="36">
        <v>22333</v>
      </c>
      <c r="R35" s="36">
        <v>30352</v>
      </c>
      <c r="S35" s="36">
        <v>44043</v>
      </c>
      <c r="T35" s="36">
        <v>50348</v>
      </c>
      <c r="U35" s="36">
        <v>46149</v>
      </c>
      <c r="V35" s="36">
        <v>40341</v>
      </c>
      <c r="W35" s="36">
        <v>30226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33656</v>
      </c>
      <c r="D39" s="52">
        <v>37021</v>
      </c>
      <c r="E39" s="52">
        <v>42858</v>
      </c>
      <c r="F39" s="52">
        <v>44567</v>
      </c>
      <c r="G39" s="52">
        <v>35474</v>
      </c>
      <c r="H39" s="52">
        <v>13199</v>
      </c>
      <c r="I39" s="52">
        <v>2443</v>
      </c>
      <c r="J39" s="52">
        <v>735</v>
      </c>
      <c r="K39" s="52">
        <v>11914</v>
      </c>
      <c r="L39" s="52">
        <v>46769</v>
      </c>
      <c r="M39" s="52">
        <v>57293</v>
      </c>
      <c r="N39" s="52">
        <v>51570</v>
      </c>
      <c r="O39" s="52">
        <v>27615</v>
      </c>
      <c r="P39" s="52">
        <v>0</v>
      </c>
      <c r="Q39" s="52">
        <v>7083</v>
      </c>
      <c r="R39" s="52">
        <v>24285</v>
      </c>
      <c r="S39" s="52">
        <v>22445</v>
      </c>
      <c r="T39" s="52">
        <v>0</v>
      </c>
      <c r="U39" s="52">
        <v>3081</v>
      </c>
      <c r="V39" s="52">
        <v>19127</v>
      </c>
      <c r="W39" s="52">
        <v>19927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4909</v>
      </c>
      <c r="D41" s="52">
        <v>7470</v>
      </c>
      <c r="E41" s="52">
        <v>8406</v>
      </c>
      <c r="F41" s="52">
        <v>10122</v>
      </c>
      <c r="G41" s="52">
        <v>10400</v>
      </c>
      <c r="H41" s="52">
        <v>8575</v>
      </c>
      <c r="I41" s="52">
        <v>3713</v>
      </c>
      <c r="J41" s="52">
        <v>2092</v>
      </c>
      <c r="K41" s="52">
        <v>4491</v>
      </c>
      <c r="L41" s="52">
        <v>13480</v>
      </c>
      <c r="M41" s="52">
        <v>21982</v>
      </c>
      <c r="N41" s="52">
        <v>29755</v>
      </c>
      <c r="O41" s="52">
        <v>22481</v>
      </c>
      <c r="P41" s="52">
        <v>11986</v>
      </c>
      <c r="Q41" s="52">
        <v>2026</v>
      </c>
      <c r="R41" s="52">
        <v>13046</v>
      </c>
      <c r="S41" s="52">
        <v>20543</v>
      </c>
      <c r="T41" s="52">
        <v>16571</v>
      </c>
      <c r="U41" s="52">
        <v>10652</v>
      </c>
      <c r="V41" s="52">
        <v>16782</v>
      </c>
      <c r="W41" s="52">
        <v>21467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1323</v>
      </c>
      <c r="D43" s="52">
        <v>3631</v>
      </c>
      <c r="E43" s="52">
        <v>2631</v>
      </c>
      <c r="F43" s="52">
        <v>1761</v>
      </c>
      <c r="G43" s="52">
        <v>1473</v>
      </c>
      <c r="H43" s="52">
        <v>1768</v>
      </c>
      <c r="I43" s="52">
        <v>1157</v>
      </c>
      <c r="J43" s="52">
        <v>1938</v>
      </c>
      <c r="K43" s="52">
        <v>2475</v>
      </c>
      <c r="L43" s="52">
        <v>3356</v>
      </c>
      <c r="M43" s="52">
        <v>2822</v>
      </c>
      <c r="N43" s="52">
        <v>3730</v>
      </c>
      <c r="O43" s="52">
        <v>4025</v>
      </c>
      <c r="P43" s="52">
        <v>977</v>
      </c>
      <c r="Q43" s="52">
        <v>343</v>
      </c>
      <c r="R43" s="52">
        <v>982</v>
      </c>
      <c r="S43" s="52">
        <v>1297</v>
      </c>
      <c r="T43" s="52">
        <v>2926</v>
      </c>
      <c r="U43" s="52">
        <v>2160</v>
      </c>
      <c r="V43" s="52">
        <v>2188</v>
      </c>
      <c r="W43" s="52">
        <v>2312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365</v>
      </c>
      <c r="D44" s="52">
        <v>267</v>
      </c>
      <c r="E44" s="52">
        <v>418</v>
      </c>
      <c r="F44" s="52">
        <v>487</v>
      </c>
      <c r="G44" s="52">
        <v>498</v>
      </c>
      <c r="H44" s="52">
        <v>397</v>
      </c>
      <c r="I44" s="52">
        <v>93</v>
      </c>
      <c r="J44" s="52">
        <v>64</v>
      </c>
      <c r="K44" s="52">
        <v>154</v>
      </c>
      <c r="L44" s="52">
        <v>283</v>
      </c>
      <c r="M44" s="52">
        <v>417</v>
      </c>
      <c r="N44" s="52">
        <v>291</v>
      </c>
      <c r="O44" s="52">
        <v>159</v>
      </c>
      <c r="P44" s="52">
        <v>9</v>
      </c>
      <c r="Q44" s="52">
        <v>14</v>
      </c>
      <c r="R44" s="52">
        <v>29</v>
      </c>
      <c r="S44" s="52">
        <v>85</v>
      </c>
      <c r="T44" s="52">
        <v>82</v>
      </c>
      <c r="U44" s="52">
        <v>117</v>
      </c>
      <c r="V44" s="52">
        <v>107</v>
      </c>
      <c r="W44" s="52">
        <v>72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1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68277</v>
      </c>
      <c r="D46" s="52">
        <v>69555</v>
      </c>
      <c r="E46" s="52">
        <v>77130</v>
      </c>
      <c r="F46" s="52">
        <v>82061</v>
      </c>
      <c r="G46" s="52">
        <v>78057</v>
      </c>
      <c r="H46" s="52">
        <v>63674</v>
      </c>
      <c r="I46" s="52">
        <v>22476</v>
      </c>
      <c r="J46" s="52">
        <v>20639</v>
      </c>
      <c r="K46" s="52">
        <v>41812</v>
      </c>
      <c r="L46" s="52">
        <v>45797</v>
      </c>
      <c r="M46" s="52">
        <v>78360</v>
      </c>
      <c r="N46" s="52">
        <v>69523</v>
      </c>
      <c r="O46" s="52">
        <v>36962</v>
      </c>
      <c r="P46" s="52">
        <v>3592</v>
      </c>
      <c r="Q46" s="52">
        <v>20854</v>
      </c>
      <c r="R46" s="52">
        <v>41507</v>
      </c>
      <c r="S46" s="52">
        <v>47727</v>
      </c>
      <c r="T46" s="52">
        <v>30055</v>
      </c>
      <c r="U46" s="52">
        <v>35420</v>
      </c>
      <c r="V46" s="52">
        <v>38969</v>
      </c>
      <c r="W46" s="52">
        <v>28248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29687</v>
      </c>
      <c r="M47" s="52">
        <v>5946</v>
      </c>
      <c r="N47" s="52">
        <v>2811</v>
      </c>
      <c r="O47" s="52">
        <v>3566</v>
      </c>
      <c r="P47" s="52">
        <v>313</v>
      </c>
      <c r="Q47" s="52">
        <v>975</v>
      </c>
      <c r="R47" s="52">
        <v>4664</v>
      </c>
      <c r="S47" s="52">
        <v>7460</v>
      </c>
      <c r="T47" s="52">
        <v>5594</v>
      </c>
      <c r="U47" s="52">
        <v>3659</v>
      </c>
      <c r="V47" s="52">
        <v>2674</v>
      </c>
      <c r="W47" s="52">
        <v>2670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22488</v>
      </c>
      <c r="D49" s="52">
        <v>38779</v>
      </c>
      <c r="E49" s="52">
        <v>25180</v>
      </c>
      <c r="F49" s="52">
        <v>22643</v>
      </c>
      <c r="G49" s="52">
        <v>23030</v>
      </c>
      <c r="H49" s="52">
        <v>18747</v>
      </c>
      <c r="I49" s="52">
        <v>7951</v>
      </c>
      <c r="J49" s="52">
        <v>10889</v>
      </c>
      <c r="K49" s="52">
        <v>11021</v>
      </c>
      <c r="L49" s="52">
        <v>27638</v>
      </c>
      <c r="M49" s="52">
        <v>20786</v>
      </c>
      <c r="N49" s="52">
        <v>18044</v>
      </c>
      <c r="O49" s="52">
        <v>5741</v>
      </c>
      <c r="P49" s="52">
        <v>261</v>
      </c>
      <c r="Q49" s="52">
        <v>0</v>
      </c>
      <c r="R49" s="52">
        <v>47</v>
      </c>
      <c r="S49" s="52">
        <v>381</v>
      </c>
      <c r="T49" s="52">
        <v>5524</v>
      </c>
      <c r="U49" s="52">
        <v>4590</v>
      </c>
      <c r="V49" s="52">
        <v>4557</v>
      </c>
      <c r="W49" s="52">
        <v>4048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6146</v>
      </c>
      <c r="D50" s="52">
        <v>8873</v>
      </c>
      <c r="E50" s="52">
        <v>10556</v>
      </c>
      <c r="F50" s="52">
        <v>8410</v>
      </c>
      <c r="G50" s="52">
        <v>5516</v>
      </c>
      <c r="H50" s="52">
        <v>4326</v>
      </c>
      <c r="I50" s="52">
        <v>1436</v>
      </c>
      <c r="J50" s="52">
        <v>1730</v>
      </c>
      <c r="K50" s="52">
        <v>5317</v>
      </c>
      <c r="L50" s="52">
        <v>8021</v>
      </c>
      <c r="M50" s="52">
        <v>10140</v>
      </c>
      <c r="N50" s="52">
        <v>5876</v>
      </c>
      <c r="O50" s="52">
        <v>5367</v>
      </c>
      <c r="P50" s="52">
        <v>1283</v>
      </c>
      <c r="Q50" s="52">
        <v>5177</v>
      </c>
      <c r="R50" s="52">
        <v>5516</v>
      </c>
      <c r="S50" s="52">
        <v>3596</v>
      </c>
      <c r="T50" s="52">
        <v>1582</v>
      </c>
      <c r="U50" s="52">
        <v>2635</v>
      </c>
      <c r="V50" s="52">
        <v>3182</v>
      </c>
      <c r="W50" s="52">
        <v>3450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42100</v>
      </c>
      <c r="D51" s="36">
        <v>26576</v>
      </c>
      <c r="E51" s="36">
        <v>45243</v>
      </c>
      <c r="F51" s="36">
        <v>54165</v>
      </c>
      <c r="G51" s="36">
        <v>52584</v>
      </c>
      <c r="H51" s="36">
        <v>44203</v>
      </c>
      <c r="I51" s="36">
        <v>15353</v>
      </c>
      <c r="J51" s="36">
        <v>10232</v>
      </c>
      <c r="K51" s="36">
        <v>28451</v>
      </c>
      <c r="L51" s="36">
        <v>43862</v>
      </c>
      <c r="M51" s="36">
        <v>56964</v>
      </c>
      <c r="N51" s="36">
        <v>52733</v>
      </c>
      <c r="O51" s="36">
        <v>37171</v>
      </c>
      <c r="P51" s="36">
        <v>8470</v>
      </c>
      <c r="Q51" s="36">
        <v>41569</v>
      </c>
      <c r="R51" s="36">
        <v>42693</v>
      </c>
      <c r="S51" s="36">
        <v>47241</v>
      </c>
      <c r="T51" s="36">
        <v>24846</v>
      </c>
      <c r="U51" s="36">
        <v>31175</v>
      </c>
      <c r="V51" s="36">
        <v>37303</v>
      </c>
      <c r="W51" s="36">
        <v>27147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11271</v>
      </c>
      <c r="D55" s="52">
        <v>14571</v>
      </c>
      <c r="E55" s="52">
        <v>16645</v>
      </c>
      <c r="F55" s="52">
        <v>13831</v>
      </c>
      <c r="G55" s="52">
        <v>12680</v>
      </c>
      <c r="H55" s="52">
        <v>4752</v>
      </c>
      <c r="I55" s="52">
        <v>881</v>
      </c>
      <c r="J55" s="52">
        <v>236</v>
      </c>
      <c r="K55" s="52">
        <v>3630</v>
      </c>
      <c r="L55" s="52">
        <v>12606</v>
      </c>
      <c r="M55" s="52">
        <v>15725</v>
      </c>
      <c r="N55" s="52">
        <v>21687</v>
      </c>
      <c r="O55" s="52">
        <v>10814</v>
      </c>
      <c r="P55" s="52">
        <v>0</v>
      </c>
      <c r="Q55" s="52">
        <v>5317</v>
      </c>
      <c r="R55" s="52">
        <v>11560</v>
      </c>
      <c r="S55" s="52">
        <v>8738</v>
      </c>
      <c r="T55" s="52">
        <v>0</v>
      </c>
      <c r="U55" s="52">
        <v>1136</v>
      </c>
      <c r="V55" s="52">
        <v>7489</v>
      </c>
      <c r="W55" s="52">
        <v>6915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2303</v>
      </c>
      <c r="D57" s="52">
        <v>4392</v>
      </c>
      <c r="E57" s="52">
        <v>4539</v>
      </c>
      <c r="F57" s="52">
        <v>4502</v>
      </c>
      <c r="G57" s="52">
        <v>4213</v>
      </c>
      <c r="H57" s="52">
        <v>1197</v>
      </c>
      <c r="I57" s="52">
        <v>144</v>
      </c>
      <c r="J57" s="52">
        <v>80</v>
      </c>
      <c r="K57" s="52">
        <v>2152</v>
      </c>
      <c r="L57" s="52">
        <v>5706</v>
      </c>
      <c r="M57" s="52">
        <v>6681</v>
      </c>
      <c r="N57" s="52">
        <v>9930</v>
      </c>
      <c r="O57" s="52">
        <v>3689</v>
      </c>
      <c r="P57" s="52">
        <v>0</v>
      </c>
      <c r="Q57" s="52">
        <v>1032</v>
      </c>
      <c r="R57" s="52">
        <v>8729</v>
      </c>
      <c r="S57" s="52">
        <v>5728</v>
      </c>
      <c r="T57" s="52">
        <v>0</v>
      </c>
      <c r="U57" s="52">
        <v>628</v>
      </c>
      <c r="V57" s="52">
        <v>3385</v>
      </c>
      <c r="W57" s="52">
        <v>2668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32</v>
      </c>
      <c r="D59" s="52">
        <v>154</v>
      </c>
      <c r="E59" s="52">
        <v>122</v>
      </c>
      <c r="F59" s="52">
        <v>64</v>
      </c>
      <c r="G59" s="52">
        <v>49</v>
      </c>
      <c r="H59" s="52">
        <v>24</v>
      </c>
      <c r="I59" s="52">
        <v>3</v>
      </c>
      <c r="J59" s="52">
        <v>11</v>
      </c>
      <c r="K59" s="52">
        <v>110</v>
      </c>
      <c r="L59" s="52">
        <v>336</v>
      </c>
      <c r="M59" s="52">
        <v>344</v>
      </c>
      <c r="N59" s="52">
        <v>696</v>
      </c>
      <c r="O59" s="52">
        <v>575</v>
      </c>
      <c r="P59" s="52">
        <v>0</v>
      </c>
      <c r="Q59" s="52">
        <v>16</v>
      </c>
      <c r="R59" s="52">
        <v>112</v>
      </c>
      <c r="S59" s="52">
        <v>73</v>
      </c>
      <c r="T59" s="52">
        <v>0</v>
      </c>
      <c r="U59" s="52">
        <v>29</v>
      </c>
      <c r="V59" s="52">
        <v>221</v>
      </c>
      <c r="W59" s="52">
        <v>347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60</v>
      </c>
      <c r="D60" s="52">
        <v>55</v>
      </c>
      <c r="E60" s="52">
        <v>89</v>
      </c>
      <c r="F60" s="52">
        <v>81</v>
      </c>
      <c r="G60" s="52">
        <v>80</v>
      </c>
      <c r="H60" s="52">
        <v>29</v>
      </c>
      <c r="I60" s="52">
        <v>4</v>
      </c>
      <c r="J60" s="52">
        <v>1</v>
      </c>
      <c r="K60" s="52">
        <v>13</v>
      </c>
      <c r="L60" s="52">
        <v>46</v>
      </c>
      <c r="M60" s="52">
        <v>76</v>
      </c>
      <c r="N60" s="52">
        <v>84</v>
      </c>
      <c r="O60" s="52">
        <v>40</v>
      </c>
      <c r="P60" s="52">
        <v>0</v>
      </c>
      <c r="Q60" s="52">
        <v>4</v>
      </c>
      <c r="R60" s="52">
        <v>8</v>
      </c>
      <c r="S60" s="52">
        <v>14</v>
      </c>
      <c r="T60" s="52">
        <v>0</v>
      </c>
      <c r="U60" s="52">
        <v>4</v>
      </c>
      <c r="V60" s="52">
        <v>20</v>
      </c>
      <c r="W60" s="52">
        <v>17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11179</v>
      </c>
      <c r="D62" s="52">
        <v>14362</v>
      </c>
      <c r="E62" s="52">
        <v>16434</v>
      </c>
      <c r="F62" s="52">
        <v>13686</v>
      </c>
      <c r="G62" s="52">
        <v>12551</v>
      </c>
      <c r="H62" s="52">
        <v>4699</v>
      </c>
      <c r="I62" s="52">
        <v>874</v>
      </c>
      <c r="J62" s="52">
        <v>224</v>
      </c>
      <c r="K62" s="52">
        <v>3507</v>
      </c>
      <c r="L62" s="52">
        <v>7416</v>
      </c>
      <c r="M62" s="52">
        <v>14225</v>
      </c>
      <c r="N62" s="52">
        <v>20094</v>
      </c>
      <c r="O62" s="52">
        <v>9301</v>
      </c>
      <c r="P62" s="52">
        <v>0</v>
      </c>
      <c r="Q62" s="52">
        <v>5059</v>
      </c>
      <c r="R62" s="52">
        <v>10284</v>
      </c>
      <c r="S62" s="52">
        <v>7481</v>
      </c>
      <c r="T62" s="52">
        <v>0</v>
      </c>
      <c r="U62" s="52">
        <v>1000</v>
      </c>
      <c r="V62" s="52">
        <v>6782</v>
      </c>
      <c r="W62" s="52">
        <v>5984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4808</v>
      </c>
      <c r="M63" s="52">
        <v>1080</v>
      </c>
      <c r="N63" s="52">
        <v>813</v>
      </c>
      <c r="O63" s="52">
        <v>898</v>
      </c>
      <c r="P63" s="52">
        <v>0</v>
      </c>
      <c r="Q63" s="52">
        <v>238</v>
      </c>
      <c r="R63" s="52">
        <v>1156</v>
      </c>
      <c r="S63" s="52">
        <v>1170</v>
      </c>
      <c r="T63" s="52">
        <v>0</v>
      </c>
      <c r="U63" s="52">
        <v>103</v>
      </c>
      <c r="V63" s="52">
        <v>466</v>
      </c>
      <c r="W63" s="52">
        <v>567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538</v>
      </c>
      <c r="D65" s="52">
        <v>2150</v>
      </c>
      <c r="E65" s="52">
        <v>1751</v>
      </c>
      <c r="F65" s="52">
        <v>1380</v>
      </c>
      <c r="G65" s="52">
        <v>1409</v>
      </c>
      <c r="H65" s="52">
        <v>464</v>
      </c>
      <c r="I65" s="52">
        <v>41</v>
      </c>
      <c r="J65" s="52">
        <v>78</v>
      </c>
      <c r="K65" s="52">
        <v>527</v>
      </c>
      <c r="L65" s="52">
        <v>3090</v>
      </c>
      <c r="M65" s="52">
        <v>2830</v>
      </c>
      <c r="N65" s="52">
        <v>4126</v>
      </c>
      <c r="O65" s="52">
        <v>592</v>
      </c>
      <c r="P65" s="52">
        <v>0</v>
      </c>
      <c r="Q65" s="52">
        <v>0</v>
      </c>
      <c r="R65" s="52">
        <v>4</v>
      </c>
      <c r="S65" s="52">
        <v>27</v>
      </c>
      <c r="T65" s="52">
        <v>0</v>
      </c>
      <c r="U65" s="52">
        <v>70</v>
      </c>
      <c r="V65" s="52">
        <v>459</v>
      </c>
      <c r="W65" s="52">
        <v>496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1367</v>
      </c>
      <c r="D66" s="52">
        <v>3109</v>
      </c>
      <c r="E66" s="52">
        <v>2817</v>
      </c>
      <c r="F66" s="52">
        <v>1673</v>
      </c>
      <c r="G66" s="52">
        <v>1070</v>
      </c>
      <c r="H66" s="52">
        <v>382</v>
      </c>
      <c r="I66" s="52">
        <v>72</v>
      </c>
      <c r="J66" s="52">
        <v>23</v>
      </c>
      <c r="K66" s="52">
        <v>489</v>
      </c>
      <c r="L66" s="52">
        <v>1471</v>
      </c>
      <c r="M66" s="52">
        <v>1949</v>
      </c>
      <c r="N66" s="52">
        <v>1761</v>
      </c>
      <c r="O66" s="52">
        <v>1291</v>
      </c>
      <c r="P66" s="52">
        <v>0</v>
      </c>
      <c r="Q66" s="52">
        <v>589</v>
      </c>
      <c r="R66" s="52">
        <v>1323</v>
      </c>
      <c r="S66" s="52">
        <v>617</v>
      </c>
      <c r="T66" s="52">
        <v>0</v>
      </c>
      <c r="U66" s="52">
        <v>83</v>
      </c>
      <c r="V66" s="52">
        <v>553</v>
      </c>
      <c r="W66" s="52">
        <v>724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9366</v>
      </c>
      <c r="D67" s="36">
        <v>9312</v>
      </c>
      <c r="E67" s="36">
        <v>12077</v>
      </c>
      <c r="F67" s="36">
        <v>10778</v>
      </c>
      <c r="G67" s="36">
        <v>10201</v>
      </c>
      <c r="H67" s="36">
        <v>3906</v>
      </c>
      <c r="I67" s="36">
        <v>768</v>
      </c>
      <c r="J67" s="36">
        <v>135</v>
      </c>
      <c r="K67" s="36">
        <v>2614</v>
      </c>
      <c r="L67" s="36">
        <v>8045</v>
      </c>
      <c r="M67" s="36">
        <v>10946</v>
      </c>
      <c r="N67" s="36">
        <v>15800</v>
      </c>
      <c r="O67" s="36">
        <v>8931</v>
      </c>
      <c r="P67" s="36">
        <v>0</v>
      </c>
      <c r="Q67" s="36">
        <v>4728</v>
      </c>
      <c r="R67" s="36">
        <v>10233</v>
      </c>
      <c r="S67" s="36">
        <v>8094</v>
      </c>
      <c r="T67" s="36">
        <v>0</v>
      </c>
      <c r="U67" s="36">
        <v>983</v>
      </c>
      <c r="V67" s="36">
        <v>6477</v>
      </c>
      <c r="W67" s="36">
        <v>5695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22385</v>
      </c>
      <c r="D71" s="52">
        <v>22450</v>
      </c>
      <c r="E71" s="52">
        <v>26213</v>
      </c>
      <c r="F71" s="52">
        <v>30736</v>
      </c>
      <c r="G71" s="52">
        <v>22794</v>
      </c>
      <c r="H71" s="52">
        <v>8447</v>
      </c>
      <c r="I71" s="52">
        <v>1562</v>
      </c>
      <c r="J71" s="52">
        <v>499</v>
      </c>
      <c r="K71" s="52">
        <v>8284</v>
      </c>
      <c r="L71" s="52">
        <v>34163</v>
      </c>
      <c r="M71" s="52">
        <v>41568</v>
      </c>
      <c r="N71" s="52">
        <v>29883</v>
      </c>
      <c r="O71" s="52">
        <v>16801</v>
      </c>
      <c r="P71" s="52">
        <v>0</v>
      </c>
      <c r="Q71" s="52">
        <v>1766</v>
      </c>
      <c r="R71" s="52">
        <v>12725</v>
      </c>
      <c r="S71" s="52">
        <v>13707</v>
      </c>
      <c r="T71" s="52">
        <v>0</v>
      </c>
      <c r="U71" s="52">
        <v>1945</v>
      </c>
      <c r="V71" s="52">
        <v>11638</v>
      </c>
      <c r="W71" s="52">
        <v>13012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2606</v>
      </c>
      <c r="D73" s="52">
        <v>3078</v>
      </c>
      <c r="E73" s="52">
        <v>3867</v>
      </c>
      <c r="F73" s="52">
        <v>5620</v>
      </c>
      <c r="G73" s="52">
        <v>6187</v>
      </c>
      <c r="H73" s="52">
        <v>7378</v>
      </c>
      <c r="I73" s="52">
        <v>3569</v>
      </c>
      <c r="J73" s="52">
        <v>2012</v>
      </c>
      <c r="K73" s="52">
        <v>2339</v>
      </c>
      <c r="L73" s="52">
        <v>7774</v>
      </c>
      <c r="M73" s="52">
        <v>15301</v>
      </c>
      <c r="N73" s="52">
        <v>19825</v>
      </c>
      <c r="O73" s="52">
        <v>18792</v>
      </c>
      <c r="P73" s="52">
        <v>11986</v>
      </c>
      <c r="Q73" s="52">
        <v>994</v>
      </c>
      <c r="R73" s="52">
        <v>4317</v>
      </c>
      <c r="S73" s="52">
        <v>14815</v>
      </c>
      <c r="T73" s="52">
        <v>16571</v>
      </c>
      <c r="U73" s="52">
        <v>10024</v>
      </c>
      <c r="V73" s="52">
        <v>13397</v>
      </c>
      <c r="W73" s="52">
        <v>18799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1291</v>
      </c>
      <c r="D75" s="52">
        <f t="shared" si="0"/>
        <v>3477</v>
      </c>
      <c r="E75" s="52">
        <f t="shared" si="0"/>
        <v>2509</v>
      </c>
      <c r="F75" s="52">
        <f t="shared" si="0"/>
        <v>1697</v>
      </c>
      <c r="G75" s="52">
        <f t="shared" si="0"/>
        <v>1424</v>
      </c>
      <c r="H75" s="52">
        <f t="shared" si="0"/>
        <v>1744</v>
      </c>
      <c r="I75" s="52">
        <f t="shared" si="0"/>
        <v>1154</v>
      </c>
      <c r="J75" s="52">
        <f t="shared" si="0"/>
        <v>1927</v>
      </c>
      <c r="K75" s="52">
        <f t="shared" si="0"/>
        <v>2365</v>
      </c>
      <c r="L75" s="52">
        <f t="shared" si="0"/>
        <v>3020</v>
      </c>
      <c r="M75" s="52">
        <f t="shared" si="0"/>
        <v>2478</v>
      </c>
      <c r="N75" s="52">
        <f t="shared" si="0"/>
        <v>3034</v>
      </c>
      <c r="O75" s="52">
        <f t="shared" si="0"/>
        <v>3450</v>
      </c>
      <c r="P75" s="52">
        <f t="shared" si="0"/>
        <v>977</v>
      </c>
      <c r="Q75" s="52">
        <f t="shared" si="0"/>
        <v>327</v>
      </c>
      <c r="R75" s="52">
        <f t="shared" ref="R75:V75" si="1">R43-R59</f>
        <v>870</v>
      </c>
      <c r="S75" s="52">
        <f t="shared" si="1"/>
        <v>1224</v>
      </c>
      <c r="T75" s="52">
        <f t="shared" si="1"/>
        <v>2926</v>
      </c>
      <c r="U75" s="52">
        <f t="shared" si="1"/>
        <v>2131</v>
      </c>
      <c r="V75" s="52">
        <f t="shared" si="1"/>
        <v>1967</v>
      </c>
      <c r="W75" s="52">
        <f t="shared" ref="W75" si="2">W43-W59</f>
        <v>1965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305</v>
      </c>
      <c r="D76" s="52">
        <f t="shared" si="3"/>
        <v>212</v>
      </c>
      <c r="E76" s="52">
        <f t="shared" si="3"/>
        <v>329</v>
      </c>
      <c r="F76" s="52">
        <f t="shared" si="3"/>
        <v>406</v>
      </c>
      <c r="G76" s="52">
        <f t="shared" si="3"/>
        <v>418</v>
      </c>
      <c r="H76" s="52">
        <f t="shared" si="3"/>
        <v>368</v>
      </c>
      <c r="I76" s="52">
        <f t="shared" si="3"/>
        <v>89</v>
      </c>
      <c r="J76" s="52">
        <f t="shared" si="3"/>
        <v>63</v>
      </c>
      <c r="K76" s="52">
        <f t="shared" si="3"/>
        <v>141</v>
      </c>
      <c r="L76" s="52">
        <f t="shared" si="3"/>
        <v>237</v>
      </c>
      <c r="M76" s="52">
        <f t="shared" si="3"/>
        <v>341</v>
      </c>
      <c r="N76" s="52">
        <f t="shared" si="3"/>
        <v>207</v>
      </c>
      <c r="O76" s="52">
        <f t="shared" si="3"/>
        <v>119</v>
      </c>
      <c r="P76" s="52">
        <f t="shared" si="3"/>
        <v>9</v>
      </c>
      <c r="Q76" s="52">
        <f t="shared" si="3"/>
        <v>10</v>
      </c>
      <c r="R76" s="52">
        <f t="shared" ref="R76:V76" si="4">R44-R60</f>
        <v>21</v>
      </c>
      <c r="S76" s="52">
        <f t="shared" si="4"/>
        <v>71</v>
      </c>
      <c r="T76" s="52">
        <f t="shared" si="4"/>
        <v>82</v>
      </c>
      <c r="U76" s="52">
        <f t="shared" si="4"/>
        <v>113</v>
      </c>
      <c r="V76" s="52">
        <f t="shared" si="4"/>
        <v>87</v>
      </c>
      <c r="W76" s="52">
        <f t="shared" ref="W76" si="5">W44-W60</f>
        <v>55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1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57098</v>
      </c>
      <c r="D78" s="52">
        <f t="shared" si="9"/>
        <v>55193</v>
      </c>
      <c r="E78" s="52">
        <f t="shared" si="9"/>
        <v>60696</v>
      </c>
      <c r="F78" s="52">
        <f t="shared" si="9"/>
        <v>68375</v>
      </c>
      <c r="G78" s="52">
        <f t="shared" si="9"/>
        <v>65506</v>
      </c>
      <c r="H78" s="52">
        <f t="shared" si="9"/>
        <v>58975</v>
      </c>
      <c r="I78" s="52">
        <f t="shared" si="9"/>
        <v>21602</v>
      </c>
      <c r="J78" s="52">
        <f t="shared" si="9"/>
        <v>20415</v>
      </c>
      <c r="K78" s="52">
        <f t="shared" si="9"/>
        <v>38305</v>
      </c>
      <c r="L78" s="52">
        <f t="shared" si="9"/>
        <v>38381</v>
      </c>
      <c r="M78" s="52">
        <f t="shared" si="9"/>
        <v>64135</v>
      </c>
      <c r="N78" s="52">
        <f t="shared" si="9"/>
        <v>49429</v>
      </c>
      <c r="O78" s="52">
        <f t="shared" si="9"/>
        <v>27661</v>
      </c>
      <c r="P78" s="52">
        <f t="shared" si="9"/>
        <v>3592</v>
      </c>
      <c r="Q78" s="52">
        <f t="shared" si="9"/>
        <v>15795</v>
      </c>
      <c r="R78" s="52">
        <f t="shared" ref="R78:V78" si="10">R46-R62</f>
        <v>31223</v>
      </c>
      <c r="S78" s="52">
        <f t="shared" si="10"/>
        <v>40246</v>
      </c>
      <c r="T78" s="52">
        <f t="shared" si="10"/>
        <v>30055</v>
      </c>
      <c r="U78" s="52">
        <f t="shared" si="10"/>
        <v>34420</v>
      </c>
      <c r="V78" s="52">
        <f t="shared" si="10"/>
        <v>32187</v>
      </c>
      <c r="W78" s="52">
        <f t="shared" ref="W78" si="11">W46-W62</f>
        <v>22264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24879</v>
      </c>
      <c r="M79" s="52">
        <f t="shared" si="12"/>
        <v>4866</v>
      </c>
      <c r="N79" s="52">
        <f t="shared" si="12"/>
        <v>1998</v>
      </c>
      <c r="O79" s="52">
        <f t="shared" si="12"/>
        <v>2668</v>
      </c>
      <c r="P79" s="52">
        <f t="shared" si="12"/>
        <v>313</v>
      </c>
      <c r="Q79" s="52">
        <f t="shared" si="12"/>
        <v>737</v>
      </c>
      <c r="R79" s="52">
        <f t="shared" ref="R79:V79" si="13">R47-R63</f>
        <v>3508</v>
      </c>
      <c r="S79" s="52">
        <f t="shared" si="13"/>
        <v>6290</v>
      </c>
      <c r="T79" s="52">
        <f t="shared" si="13"/>
        <v>5594</v>
      </c>
      <c r="U79" s="52">
        <f t="shared" si="13"/>
        <v>3556</v>
      </c>
      <c r="V79" s="52">
        <f t="shared" si="13"/>
        <v>2208</v>
      </c>
      <c r="W79" s="52">
        <f t="shared" ref="W79" si="14">W47-W63</f>
        <v>2103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21950</v>
      </c>
      <c r="D81" s="52">
        <v>36629</v>
      </c>
      <c r="E81" s="52">
        <v>23429</v>
      </c>
      <c r="F81" s="52">
        <v>21263</v>
      </c>
      <c r="G81" s="52">
        <v>21621</v>
      </c>
      <c r="H81" s="52">
        <v>18283</v>
      </c>
      <c r="I81" s="52">
        <v>7910</v>
      </c>
      <c r="J81" s="52">
        <v>10811</v>
      </c>
      <c r="K81" s="52">
        <v>10494</v>
      </c>
      <c r="L81" s="52">
        <v>24548</v>
      </c>
      <c r="M81" s="52">
        <v>17956</v>
      </c>
      <c r="N81" s="52">
        <v>13918</v>
      </c>
      <c r="O81" s="52">
        <v>5149</v>
      </c>
      <c r="P81" s="52">
        <v>261</v>
      </c>
      <c r="Q81" s="52">
        <v>0</v>
      </c>
      <c r="R81" s="52">
        <v>43</v>
      </c>
      <c r="S81" s="52">
        <v>354</v>
      </c>
      <c r="T81" s="52">
        <v>5524</v>
      </c>
      <c r="U81" s="52">
        <v>4520</v>
      </c>
      <c r="V81" s="52">
        <v>4098</v>
      </c>
      <c r="W81" s="52">
        <v>3552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4779</v>
      </c>
      <c r="D82" s="52">
        <v>5764</v>
      </c>
      <c r="E82" s="52">
        <v>7739</v>
      </c>
      <c r="F82" s="52">
        <v>6737</v>
      </c>
      <c r="G82" s="52">
        <v>4446</v>
      </c>
      <c r="H82" s="52">
        <v>3944</v>
      </c>
      <c r="I82" s="52">
        <v>1364</v>
      </c>
      <c r="J82" s="52">
        <v>1707</v>
      </c>
      <c r="K82" s="52">
        <v>4828</v>
      </c>
      <c r="L82" s="52">
        <v>6550</v>
      </c>
      <c r="M82" s="52">
        <v>8191</v>
      </c>
      <c r="N82" s="52">
        <v>4115</v>
      </c>
      <c r="O82" s="52">
        <v>4076</v>
      </c>
      <c r="P82" s="52">
        <v>1283</v>
      </c>
      <c r="Q82" s="52">
        <v>4588</v>
      </c>
      <c r="R82" s="52">
        <v>4193</v>
      </c>
      <c r="S82" s="52">
        <v>2979</v>
      </c>
      <c r="T82" s="52">
        <v>1582</v>
      </c>
      <c r="U82" s="52">
        <v>2552</v>
      </c>
      <c r="V82" s="52">
        <v>2629</v>
      </c>
      <c r="W82" s="52">
        <v>2726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32734</v>
      </c>
      <c r="D83" s="36">
        <v>17264</v>
      </c>
      <c r="E83" s="36">
        <v>33166</v>
      </c>
      <c r="F83" s="36">
        <v>43387</v>
      </c>
      <c r="G83" s="36">
        <v>42383</v>
      </c>
      <c r="H83" s="36">
        <v>40297</v>
      </c>
      <c r="I83" s="36">
        <v>14585</v>
      </c>
      <c r="J83" s="36">
        <v>10097</v>
      </c>
      <c r="K83" s="36">
        <v>25837</v>
      </c>
      <c r="L83" s="36">
        <v>35817</v>
      </c>
      <c r="M83" s="36">
        <v>46018</v>
      </c>
      <c r="N83" s="36">
        <v>36933</v>
      </c>
      <c r="O83" s="36">
        <v>28240</v>
      </c>
      <c r="P83" s="36">
        <v>8470</v>
      </c>
      <c r="Q83" s="36">
        <v>36841</v>
      </c>
      <c r="R83" s="36">
        <v>32460</v>
      </c>
      <c r="S83" s="36">
        <v>39147</v>
      </c>
      <c r="T83" s="36">
        <v>24846</v>
      </c>
      <c r="U83" s="36">
        <v>30192</v>
      </c>
      <c r="V83" s="36">
        <v>30826</v>
      </c>
      <c r="W83" s="36">
        <v>21452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2322</v>
      </c>
      <c r="I89" s="52">
        <f>RES_hhdet_numvin!I5</f>
        <v>806</v>
      </c>
      <c r="J89" s="52">
        <f>RES_hhdet_numvin!J5</f>
        <v>339</v>
      </c>
      <c r="K89" s="52">
        <f>RES_hhdet_numvin!K5</f>
        <v>6887</v>
      </c>
      <c r="L89" s="52">
        <f>RES_hhdet_numvin!L5</f>
        <v>31572</v>
      </c>
      <c r="M89" s="52">
        <f>RES_hhdet_numvin!M5</f>
        <v>43306</v>
      </c>
      <c r="N89" s="52">
        <f>RES_hhdet_numvin!N5</f>
        <v>42391</v>
      </c>
      <c r="O89" s="52">
        <f>RES_hhdet_numvin!O5</f>
        <v>24164</v>
      </c>
      <c r="P89" s="52">
        <f>RES_hhdet_numvin!P5</f>
        <v>0</v>
      </c>
      <c r="Q89" s="52">
        <f>RES_hhdet_numvin!Q5</f>
        <v>6710</v>
      </c>
      <c r="R89" s="52">
        <f>RES_hhdet_numvin!R5</f>
        <v>23544</v>
      </c>
      <c r="S89" s="52">
        <f>RES_hhdet_numvin!S5</f>
        <v>21975</v>
      </c>
      <c r="T89" s="52">
        <f>RES_hhdet_numvin!T5</f>
        <v>0</v>
      </c>
      <c r="U89" s="52">
        <f>RES_hhdet_numvin!U5</f>
        <v>3078</v>
      </c>
      <c r="V89" s="52">
        <f>RES_hhdet_numvin!V5</f>
        <v>19124</v>
      </c>
      <c r="W89" s="52">
        <f>RES_hhdet_numvin!W5</f>
        <v>19927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3430</v>
      </c>
      <c r="Q92" s="52">
        <f>RES_hhdet_numvin!Q8</f>
        <v>933</v>
      </c>
      <c r="R92" s="52">
        <f>RES_hhdet_numvin!R8</f>
        <v>8501</v>
      </c>
      <c r="S92" s="52">
        <f>RES_hhdet_numvin!S8</f>
        <v>12966</v>
      </c>
      <c r="T92" s="52">
        <f>RES_hhdet_numvin!T8</f>
        <v>12060</v>
      </c>
      <c r="U92" s="52">
        <f>RES_hhdet_numvin!U8</f>
        <v>9445</v>
      </c>
      <c r="V92" s="52">
        <f>RES_hhdet_numvin!V8</f>
        <v>16150</v>
      </c>
      <c r="W92" s="52">
        <f>RES_hhdet_numvin!W8</f>
        <v>21467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9</v>
      </c>
      <c r="I94" s="52">
        <f>RES_hhdet_numvin!I10</f>
        <v>10</v>
      </c>
      <c r="J94" s="52">
        <f>RES_hhdet_numvin!J10</f>
        <v>45</v>
      </c>
      <c r="K94" s="52">
        <f>RES_hhdet_numvin!K10</f>
        <v>237</v>
      </c>
      <c r="L94" s="52">
        <f>RES_hhdet_numvin!L10</f>
        <v>795</v>
      </c>
      <c r="M94" s="52">
        <f>RES_hhdet_numvin!M10</f>
        <v>912</v>
      </c>
      <c r="N94" s="52">
        <f>RES_hhdet_numvin!N10</f>
        <v>1559</v>
      </c>
      <c r="O94" s="52">
        <f>RES_hhdet_numvin!O10</f>
        <v>1999</v>
      </c>
      <c r="P94" s="52">
        <f>RES_hhdet_numvin!P10</f>
        <v>537</v>
      </c>
      <c r="Q94" s="52">
        <f>RES_hhdet_numvin!Q10</f>
        <v>175</v>
      </c>
      <c r="R94" s="52">
        <f>RES_hhdet_numvin!R10</f>
        <v>592</v>
      </c>
      <c r="S94" s="52">
        <f>RES_hhdet_numvin!S10</f>
        <v>776</v>
      </c>
      <c r="T94" s="52">
        <f>RES_hhdet_numvin!T10</f>
        <v>2100</v>
      </c>
      <c r="U94" s="52">
        <f>RES_hhdet_numvin!U10</f>
        <v>1876</v>
      </c>
      <c r="V94" s="52">
        <f>RES_hhdet_numvin!V10</f>
        <v>2111</v>
      </c>
      <c r="W94" s="52">
        <f>RES_hhdet_numvin!W10</f>
        <v>2312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2</v>
      </c>
      <c r="Q95" s="52">
        <f>RES_hhdet_numvin!Q11</f>
        <v>9</v>
      </c>
      <c r="R95" s="52">
        <f>RES_hhdet_numvin!R11</f>
        <v>24</v>
      </c>
      <c r="S95" s="52">
        <f>RES_hhdet_numvin!S11</f>
        <v>75</v>
      </c>
      <c r="T95" s="52">
        <f>RES_hhdet_numvin!T11</f>
        <v>74</v>
      </c>
      <c r="U95" s="52">
        <f>RES_hhdet_numvin!U11</f>
        <v>108</v>
      </c>
      <c r="V95" s="52">
        <f>RES_hhdet_numvin!V11</f>
        <v>105</v>
      </c>
      <c r="W95" s="52">
        <f>RES_hhdet_numvin!W11</f>
        <v>72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1043</v>
      </c>
      <c r="Q99" s="138">
        <f>RES_hhdet_numvin!Q15</f>
        <v>10125</v>
      </c>
      <c r="R99" s="138">
        <f>RES_hhdet_numvin!R15</f>
        <v>29761</v>
      </c>
      <c r="S99" s="138">
        <f>RES_hhdet_numvin!S15</f>
        <v>39544</v>
      </c>
      <c r="T99" s="138">
        <f>RES_hhdet_numvin!T15</f>
        <v>26265</v>
      </c>
      <c r="U99" s="138">
        <f>RES_hhdet_numvin!U15</f>
        <v>32496</v>
      </c>
      <c r="V99" s="138">
        <f>RES_hhdet_numvin!V15</f>
        <v>38461</v>
      </c>
      <c r="W99" s="138">
        <f>RES_hhdet_numvin!W15</f>
        <v>28248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91</v>
      </c>
      <c r="Q100" s="138">
        <f>RES_hhdet_numvin!Q16</f>
        <v>479</v>
      </c>
      <c r="R100" s="138">
        <f>RES_hhdet_numvin!R16</f>
        <v>3353</v>
      </c>
      <c r="S100" s="138">
        <f>RES_hhdet_numvin!S16</f>
        <v>6187</v>
      </c>
      <c r="T100" s="138">
        <f>RES_hhdet_numvin!T16</f>
        <v>4899</v>
      </c>
      <c r="U100" s="138">
        <f>RES_hhdet_numvin!U16</f>
        <v>3367</v>
      </c>
      <c r="V100" s="138">
        <f>RES_hhdet_numvin!V16</f>
        <v>2642</v>
      </c>
      <c r="W100" s="138">
        <f>RES_hhdet_numvin!W16</f>
        <v>2670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61</v>
      </c>
      <c r="Q104" s="52">
        <f>RES_hhdet_numvin!Q20</f>
        <v>0</v>
      </c>
      <c r="R104" s="52">
        <f>RES_hhdet_numvin!R20</f>
        <v>31</v>
      </c>
      <c r="S104" s="52">
        <f>RES_hhdet_numvin!S20</f>
        <v>335</v>
      </c>
      <c r="T104" s="52">
        <f>RES_hhdet_numvin!T20</f>
        <v>5190</v>
      </c>
      <c r="U104" s="52">
        <f>RES_hhdet_numvin!U20</f>
        <v>4249</v>
      </c>
      <c r="V104" s="52">
        <f>RES_hhdet_numvin!V20</f>
        <v>4527</v>
      </c>
      <c r="W104" s="52">
        <f>RES_hhdet_numvin!W20</f>
        <v>4048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353</v>
      </c>
      <c r="Q105" s="52">
        <f>RES_hhdet_numvin!Q21</f>
        <v>1935</v>
      </c>
      <c r="R105" s="52">
        <f>RES_hhdet_numvin!R21</f>
        <v>4021</v>
      </c>
      <c r="S105" s="52">
        <f>RES_hhdet_numvin!S21</f>
        <v>3141</v>
      </c>
      <c r="T105" s="52">
        <f>RES_hhdet_numvin!T21</f>
        <v>1489</v>
      </c>
      <c r="U105" s="52">
        <f>RES_hhdet_numvin!U21</f>
        <v>2540</v>
      </c>
      <c r="V105" s="52">
        <f>RES_hhdet_numvin!V21</f>
        <v>3167</v>
      </c>
      <c r="W105" s="52">
        <f>RES_hhdet_numvin!W21</f>
        <v>3450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2324</v>
      </c>
      <c r="Q106" s="36">
        <f>RES_hhdet_numvin!Q22</f>
        <v>15523</v>
      </c>
      <c r="R106" s="36">
        <f>RES_hhdet_numvin!R22</f>
        <v>31079</v>
      </c>
      <c r="S106" s="36">
        <f>RES_hhdet_numvin!S22</f>
        <v>41136</v>
      </c>
      <c r="T106" s="36">
        <f>RES_hhdet_numvin!T22</f>
        <v>23341</v>
      </c>
      <c r="U106" s="36">
        <f>RES_hhdet_numvin!U22</f>
        <v>29976</v>
      </c>
      <c r="V106" s="36">
        <f>RES_hhdet_numvin!V22</f>
        <v>37082</v>
      </c>
      <c r="W106" s="36">
        <f>RES_hhdet_numvin!W22</f>
        <v>27147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311.88097423997675</v>
      </c>
      <c r="C110" s="117">
        <f t="shared" si="15"/>
        <v>223.79206377648666</v>
      </c>
      <c r="D110" s="117">
        <f t="shared" si="15"/>
        <v>358.66010516071668</v>
      </c>
      <c r="E110" s="117">
        <f t="shared" si="15"/>
        <v>411.55777159857513</v>
      </c>
      <c r="F110" s="117">
        <f t="shared" si="15"/>
        <v>329.68979548106353</v>
      </c>
      <c r="G110" s="117">
        <f t="shared" si="15"/>
        <v>307.53331893279233</v>
      </c>
      <c r="H110" s="117">
        <f t="shared" si="15"/>
        <v>321.83061641983943</v>
      </c>
      <c r="I110" s="117">
        <f t="shared" si="15"/>
        <v>278.10158110841672</v>
      </c>
      <c r="J110" s="117">
        <f t="shared" si="15"/>
        <v>261.68927902502639</v>
      </c>
      <c r="K110" s="117">
        <f t="shared" si="15"/>
        <v>196.87725499805725</v>
      </c>
      <c r="L110" s="117">
        <f t="shared" si="15"/>
        <v>252.1146954885362</v>
      </c>
      <c r="M110" s="117">
        <f t="shared" si="15"/>
        <v>304.62896907055438</v>
      </c>
      <c r="N110" s="117">
        <f t="shared" si="15"/>
        <v>293.63669142134637</v>
      </c>
      <c r="O110" s="117">
        <f t="shared" si="15"/>
        <v>246.26292675960278</v>
      </c>
      <c r="P110" s="117">
        <f t="shared" si="15"/>
        <v>183.37155652246014</v>
      </c>
      <c r="Q110" s="117">
        <f t="shared" si="15"/>
        <v>187.29789413306892</v>
      </c>
      <c r="R110" s="117">
        <f t="shared" ref="R110:V110" si="16">R111+R114+R116+R126</f>
        <v>205.10418645644853</v>
      </c>
      <c r="S110" s="117">
        <f t="shared" si="16"/>
        <v>214.02481768582422</v>
      </c>
      <c r="T110" s="117">
        <f t="shared" si="16"/>
        <v>163.09129060142894</v>
      </c>
      <c r="U110" s="117">
        <f t="shared" si="16"/>
        <v>145.59213825845262</v>
      </c>
      <c r="V110" s="117">
        <f t="shared" si="16"/>
        <v>143.04595308850134</v>
      </c>
      <c r="W110" s="117">
        <f t="shared" ref="W110" si="17">W111+W114+W116+W126</f>
        <v>184.09048202261329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230.93312296332672</v>
      </c>
      <c r="C111" s="122">
        <f t="shared" si="18"/>
        <v>149.38247054244718</v>
      </c>
      <c r="D111" s="122">
        <f t="shared" si="18"/>
        <v>274.58411129636102</v>
      </c>
      <c r="E111" s="122">
        <f t="shared" si="18"/>
        <v>326.26977208458152</v>
      </c>
      <c r="F111" s="122">
        <f t="shared" si="18"/>
        <v>245.90271622894591</v>
      </c>
      <c r="G111" s="122">
        <f t="shared" si="18"/>
        <v>222.55706165365464</v>
      </c>
      <c r="H111" s="122">
        <f t="shared" si="18"/>
        <v>238.59713417415594</v>
      </c>
      <c r="I111" s="122">
        <f t="shared" si="18"/>
        <v>201.30535275497439</v>
      </c>
      <c r="J111" s="122">
        <f t="shared" si="18"/>
        <v>187.17278222391758</v>
      </c>
      <c r="K111" s="122">
        <f t="shared" si="18"/>
        <v>128.88037433963436</v>
      </c>
      <c r="L111" s="122">
        <f t="shared" si="18"/>
        <v>180.70049927654532</v>
      </c>
      <c r="M111" s="122">
        <f t="shared" si="18"/>
        <v>227.02620999988034</v>
      </c>
      <c r="N111" s="122">
        <f t="shared" si="18"/>
        <v>220.08350352258077</v>
      </c>
      <c r="O111" s="122">
        <f t="shared" si="18"/>
        <v>179.97665560734967</v>
      </c>
      <c r="P111" s="122">
        <f t="shared" si="18"/>
        <v>125.39950997323176</v>
      </c>
      <c r="Q111" s="122">
        <f t="shared" si="18"/>
        <v>130.00266740496866</v>
      </c>
      <c r="R111" s="122">
        <f t="shared" ref="R111:V111" si="19">SUM(R112:R113)</f>
        <v>146.69161903208811</v>
      </c>
      <c r="S111" s="122">
        <f t="shared" si="19"/>
        <v>154.58136797949149</v>
      </c>
      <c r="T111" s="122">
        <f t="shared" si="19"/>
        <v>111.73256953475853</v>
      </c>
      <c r="U111" s="122">
        <f t="shared" si="19"/>
        <v>99.667096277345678</v>
      </c>
      <c r="V111" s="122">
        <f t="shared" si="19"/>
        <v>96.849529129929223</v>
      </c>
      <c r="W111" s="122">
        <f t="shared" ref="W111" si="20">SUM(W112:W113)</f>
        <v>134.78745286667296</v>
      </c>
      <c r="DA111" s="130" t="s">
        <v>1572</v>
      </c>
    </row>
    <row r="112" spans="1:105" ht="12" customHeight="1" x14ac:dyDescent="0.25">
      <c r="A112" s="97" t="s">
        <v>51</v>
      </c>
      <c r="B112" s="98">
        <v>229.80065764320184</v>
      </c>
      <c r="C112" s="98">
        <v>148.66354707668526</v>
      </c>
      <c r="D112" s="98">
        <v>273.26377318279827</v>
      </c>
      <c r="E112" s="98">
        <v>324.71221454196655</v>
      </c>
      <c r="F112" s="98">
        <v>244.73571429689102</v>
      </c>
      <c r="G112" s="98">
        <v>221.5130994838691</v>
      </c>
      <c r="H112" s="98">
        <v>237.48365916779019</v>
      </c>
      <c r="I112" s="98">
        <v>200.38118630411799</v>
      </c>
      <c r="J112" s="98">
        <v>186.31423423637798</v>
      </c>
      <c r="K112" s="98">
        <v>128.29213672431587</v>
      </c>
      <c r="L112" s="98">
        <v>179.86410623865476</v>
      </c>
      <c r="M112" s="98">
        <v>225.95931498996836</v>
      </c>
      <c r="N112" s="98">
        <v>219.05952995127532</v>
      </c>
      <c r="O112" s="98">
        <v>179.12461545810658</v>
      </c>
      <c r="P112" s="98">
        <v>124.81268749402881</v>
      </c>
      <c r="Q112" s="98">
        <v>129.39408062389481</v>
      </c>
      <c r="R112" s="98">
        <v>146.00324352727608</v>
      </c>
      <c r="S112" s="98">
        <v>153.84620237779868</v>
      </c>
      <c r="T112" s="98">
        <v>111.20088372981743</v>
      </c>
      <c r="U112" s="98">
        <v>99.191511489717243</v>
      </c>
      <c r="V112" s="98">
        <v>96.378608995368424</v>
      </c>
      <c r="W112" s="98">
        <v>134.12047871426884</v>
      </c>
      <c r="DA112" s="63" t="s">
        <v>1573</v>
      </c>
    </row>
    <row r="113" spans="1:105" ht="12" customHeight="1" x14ac:dyDescent="0.25">
      <c r="A113" s="97" t="s">
        <v>53</v>
      </c>
      <c r="B113" s="98">
        <v>1.132465320124866</v>
      </c>
      <c r="C113" s="98">
        <v>0.71892346576193156</v>
      </c>
      <c r="D113" s="98">
        <v>1.3203381135627548</v>
      </c>
      <c r="E113" s="98">
        <v>1.5575575426149946</v>
      </c>
      <c r="F113" s="98">
        <v>1.1670019320548815</v>
      </c>
      <c r="G113" s="98">
        <v>1.0439621697855537</v>
      </c>
      <c r="H113" s="98">
        <v>1.1134750063657406</v>
      </c>
      <c r="I113" s="98">
        <v>0.92416645085639038</v>
      </c>
      <c r="J113" s="98">
        <v>0.85854798753958306</v>
      </c>
      <c r="K113" s="98">
        <v>0.58823761531849217</v>
      </c>
      <c r="L113" s="98">
        <v>0.83639303789056041</v>
      </c>
      <c r="M113" s="98">
        <v>1.0668950099119738</v>
      </c>
      <c r="N113" s="98">
        <v>1.0239735713054512</v>
      </c>
      <c r="O113" s="98">
        <v>0.85204014924308547</v>
      </c>
      <c r="P113" s="98">
        <v>0.58682247920294861</v>
      </c>
      <c r="Q113" s="98">
        <v>0.60858678107384789</v>
      </c>
      <c r="R113" s="98">
        <v>0.6883755048120217</v>
      </c>
      <c r="S113" s="98">
        <v>0.73516560169280565</v>
      </c>
      <c r="T113" s="98">
        <v>0.53168580494109108</v>
      </c>
      <c r="U113" s="98">
        <v>0.47558478762844064</v>
      </c>
      <c r="V113" s="98">
        <v>0.47092013456079312</v>
      </c>
      <c r="W113" s="98">
        <v>0.6669741524041134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0.19600994300676361</v>
      </c>
      <c r="C114" s="122">
        <f t="shared" si="21"/>
        <v>0.23447381679570611</v>
      </c>
      <c r="D114" s="122">
        <f t="shared" si="21"/>
        <v>0.18157776966412806</v>
      </c>
      <c r="E114" s="122">
        <f t="shared" si="21"/>
        <v>0.28649513657132258</v>
      </c>
      <c r="F114" s="122">
        <f t="shared" si="21"/>
        <v>0.19269743778310791</v>
      </c>
      <c r="G114" s="122">
        <f t="shared" si="21"/>
        <v>0.23270112243493779</v>
      </c>
      <c r="H114" s="122">
        <f t="shared" si="21"/>
        <v>0.36431883466418191</v>
      </c>
      <c r="I114" s="122">
        <f t="shared" si="21"/>
        <v>0.77373383842917809</v>
      </c>
      <c r="J114" s="122">
        <f t="shared" si="21"/>
        <v>0.4668299118540305</v>
      </c>
      <c r="K114" s="122">
        <f t="shared" si="21"/>
        <v>0.33544494447737588</v>
      </c>
      <c r="L114" s="122">
        <f t="shared" si="21"/>
        <v>0.4976356527737234</v>
      </c>
      <c r="M114" s="122">
        <f t="shared" si="21"/>
        <v>0.4246472883957445</v>
      </c>
      <c r="N114" s="122">
        <f t="shared" si="21"/>
        <v>1.3823118542917743</v>
      </c>
      <c r="O114" s="122">
        <f t="shared" si="21"/>
        <v>0.63012374534536075</v>
      </c>
      <c r="P114" s="122">
        <f t="shared" si="21"/>
        <v>0.52858282374517196</v>
      </c>
      <c r="Q114" s="122">
        <f t="shared" si="21"/>
        <v>0.87480529837279219</v>
      </c>
      <c r="R114" s="122">
        <f t="shared" si="21"/>
        <v>0.91088092012793098</v>
      </c>
      <c r="S114" s="122">
        <f t="shared" si="21"/>
        <v>0.9897690014049908</v>
      </c>
      <c r="T114" s="122">
        <f t="shared" si="21"/>
        <v>0.78481427193245956</v>
      </c>
      <c r="U114" s="122">
        <f t="shared" si="21"/>
        <v>0.69594376863563834</v>
      </c>
      <c r="V114" s="122">
        <f t="shared" si="21"/>
        <v>0.66223241581137227</v>
      </c>
      <c r="W114" s="122">
        <f t="shared" si="21"/>
        <v>0.71712253273238924</v>
      </c>
      <c r="DA114" s="130" t="s">
        <v>1575</v>
      </c>
    </row>
    <row r="115" spans="1:105" ht="12" customHeight="1" x14ac:dyDescent="0.25">
      <c r="A115" s="97" t="s">
        <v>53</v>
      </c>
      <c r="B115" s="98">
        <v>0.19600994300676361</v>
      </c>
      <c r="C115" s="98">
        <v>0.23447381679570611</v>
      </c>
      <c r="D115" s="98">
        <v>0.18157776966412806</v>
      </c>
      <c r="E115" s="98">
        <v>0.28649513657132258</v>
      </c>
      <c r="F115" s="98">
        <v>0.19269743778310791</v>
      </c>
      <c r="G115" s="98">
        <v>0.23270112243493779</v>
      </c>
      <c r="H115" s="98">
        <v>0.36431883466418191</v>
      </c>
      <c r="I115" s="98">
        <v>0.77373383842917809</v>
      </c>
      <c r="J115" s="98">
        <v>0.4668299118540305</v>
      </c>
      <c r="K115" s="98">
        <v>0.33544494447737588</v>
      </c>
      <c r="L115" s="98">
        <v>0.4976356527737234</v>
      </c>
      <c r="M115" s="98">
        <v>0.4246472883957445</v>
      </c>
      <c r="N115" s="98">
        <v>1.3823118542917743</v>
      </c>
      <c r="O115" s="98">
        <v>0.63012374534536075</v>
      </c>
      <c r="P115" s="98">
        <v>0.52858282374517196</v>
      </c>
      <c r="Q115" s="98">
        <v>0.87480529837279219</v>
      </c>
      <c r="R115" s="98">
        <v>0.91088092012793098</v>
      </c>
      <c r="S115" s="98">
        <v>0.9897690014049908</v>
      </c>
      <c r="T115" s="98">
        <v>0.78481427193245956</v>
      </c>
      <c r="U115" s="98">
        <v>0.69594376863563834</v>
      </c>
      <c r="V115" s="98">
        <v>0.66223241581137227</v>
      </c>
      <c r="W115" s="98">
        <v>0.71712253273238924</v>
      </c>
      <c r="DA115" s="63" t="s">
        <v>1576</v>
      </c>
    </row>
    <row r="116" spans="1:105" ht="12" customHeight="1" x14ac:dyDescent="0.25">
      <c r="A116" s="121" t="s">
        <v>55</v>
      </c>
      <c r="B116" s="122">
        <v>52.150113817640971</v>
      </c>
      <c r="C116" s="122">
        <v>48.083062425513454</v>
      </c>
      <c r="D116" s="122">
        <v>54.088726820610596</v>
      </c>
      <c r="E116" s="122">
        <v>53.027889588694336</v>
      </c>
      <c r="F116" s="122">
        <v>51.914251198622715</v>
      </c>
      <c r="G116" s="122">
        <v>54.253839991884824</v>
      </c>
      <c r="H116" s="122">
        <v>52.57661289948237</v>
      </c>
      <c r="I116" s="122">
        <v>47.51884318392603</v>
      </c>
      <c r="J116" s="122">
        <v>48.012881635694896</v>
      </c>
      <c r="K116" s="122">
        <v>45.203429507040106</v>
      </c>
      <c r="L116" s="122">
        <v>46.866134187059544</v>
      </c>
      <c r="M116" s="122">
        <v>50.683563618843813</v>
      </c>
      <c r="N116" s="122">
        <v>46.919545874533355</v>
      </c>
      <c r="O116" s="122">
        <v>42.663913301619694</v>
      </c>
      <c r="P116" s="122">
        <v>37.704094406556116</v>
      </c>
      <c r="Q116" s="122">
        <v>36.775903689313381</v>
      </c>
      <c r="R116" s="122">
        <v>37.360367153575012</v>
      </c>
      <c r="S116" s="122">
        <v>37.991186664091714</v>
      </c>
      <c r="T116" s="122">
        <v>33.131470032757683</v>
      </c>
      <c r="U116" s="122">
        <v>29.552255005444813</v>
      </c>
      <c r="V116" s="122">
        <v>29.674396891179367</v>
      </c>
      <c r="W116" s="122">
        <v>31.71164805664581</v>
      </c>
      <c r="DA116" s="130" t="s">
        <v>1577</v>
      </c>
    </row>
    <row r="117" spans="1:105" ht="12" customHeight="1" x14ac:dyDescent="0.25">
      <c r="A117" s="97" t="s">
        <v>143</v>
      </c>
      <c r="B117" s="98">
        <v>1.1178433920669271</v>
      </c>
      <c r="C117" s="98">
        <v>0.93278759726135441</v>
      </c>
      <c r="D117" s="98">
        <v>1.5042420763140845</v>
      </c>
      <c r="E117" s="98">
        <v>1.803766540331641</v>
      </c>
      <c r="F117" s="98">
        <v>1.6875638282158751</v>
      </c>
      <c r="G117" s="98">
        <v>1.8170855185099593</v>
      </c>
      <c r="H117" s="98">
        <v>2.0569580468747173</v>
      </c>
      <c r="I117" s="98">
        <v>2.1099807849907375</v>
      </c>
      <c r="J117" s="98">
        <v>2.2921362555883968</v>
      </c>
      <c r="K117" s="98">
        <v>1.862448714613234</v>
      </c>
      <c r="L117" s="98">
        <v>2.6833858794305945</v>
      </c>
      <c r="M117" s="98">
        <v>3.3440813986815763</v>
      </c>
      <c r="N117" s="98">
        <v>3.2420942008216294</v>
      </c>
      <c r="O117" s="98">
        <v>2.6509028374892525</v>
      </c>
      <c r="P117" s="98">
        <v>1.8471625107480689</v>
      </c>
      <c r="Q117" s="98">
        <v>2.3229060962733903</v>
      </c>
      <c r="R117" s="98">
        <v>2.6258717875226911</v>
      </c>
      <c r="S117" s="98">
        <v>2.7672924153607377</v>
      </c>
      <c r="T117" s="98">
        <v>1.9999761154103344</v>
      </c>
      <c r="U117" s="98">
        <v>1.7839399290272573</v>
      </c>
      <c r="V117" s="98">
        <v>1.7334240609036717</v>
      </c>
      <c r="W117" s="98">
        <v>2.4123912580250231</v>
      </c>
      <c r="DA117" s="63" t="s">
        <v>1578</v>
      </c>
    </row>
    <row r="118" spans="1:105" ht="12" customHeight="1" x14ac:dyDescent="0.25">
      <c r="A118" s="97" t="s">
        <v>124</v>
      </c>
      <c r="B118" s="98">
        <v>0.4058228577263005</v>
      </c>
      <c r="C118" s="98">
        <v>0.40038051519784201</v>
      </c>
      <c r="D118" s="98">
        <v>0.34967740302053546</v>
      </c>
      <c r="E118" s="98">
        <v>0.34592124439978089</v>
      </c>
      <c r="F118" s="98">
        <v>0.34241293539925494</v>
      </c>
      <c r="G118" s="98">
        <v>0.34017591813492026</v>
      </c>
      <c r="H118" s="98">
        <v>0.3206024885603917</v>
      </c>
      <c r="I118" s="98">
        <v>0.29249083039633644</v>
      </c>
      <c r="J118" s="98">
        <v>0.27225423804780446</v>
      </c>
      <c r="K118" s="98">
        <v>0.25367076525081245</v>
      </c>
      <c r="L118" s="98">
        <v>0.24607473288460024</v>
      </c>
      <c r="M118" s="98">
        <v>0.25425384228532244</v>
      </c>
      <c r="N118" s="98">
        <v>0.22334152202436919</v>
      </c>
      <c r="O118" s="98">
        <v>0.19025449509984366</v>
      </c>
      <c r="P118" s="98">
        <v>0.17011960559559708</v>
      </c>
      <c r="Q118" s="98">
        <v>0.15860779282960058</v>
      </c>
      <c r="R118" s="98">
        <v>0.12857853236062619</v>
      </c>
      <c r="S118" s="98">
        <v>0.10918640821354854</v>
      </c>
      <c r="T118" s="98">
        <v>8.5370679355020379E-2</v>
      </c>
      <c r="U118" s="98">
        <v>6.2587789452612216E-2</v>
      </c>
      <c r="V118" s="98">
        <v>5.8525503226440963E-2</v>
      </c>
      <c r="W118" s="98">
        <v>5.9793241897516634E-2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1.0154067214590134E-4</v>
      </c>
      <c r="M119" s="98">
        <v>1.0550430422874069E-4</v>
      </c>
      <c r="N119" s="98">
        <v>1.0013181873189689E-4</v>
      </c>
      <c r="O119" s="98">
        <v>9.6955246886954344E-5</v>
      </c>
      <c r="P119" s="98">
        <v>9.9308313728465887E-5</v>
      </c>
      <c r="Q119" s="98">
        <v>9.7970969054905803E-5</v>
      </c>
      <c r="R119" s="98">
        <v>9.2914376288132488E-5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4.9946127172794626E-5</v>
      </c>
      <c r="M120" s="101">
        <v>5.1005737695757958E-5</v>
      </c>
      <c r="N120" s="101">
        <v>4.6130986867722958E-5</v>
      </c>
      <c r="O120" s="101">
        <v>4.6111979217785938E-5</v>
      </c>
      <c r="P120" s="101">
        <v>4.8254708312832184E-5</v>
      </c>
      <c r="Q120" s="101">
        <v>4.4380302614709203E-5</v>
      </c>
      <c r="R120" s="101">
        <v>4.4158851568869734E-5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5.1594544973106702E-5</v>
      </c>
      <c r="M121" s="104">
        <v>5.4498566532982743E-5</v>
      </c>
      <c r="N121" s="104">
        <v>5.4000831864173931E-5</v>
      </c>
      <c r="O121" s="104">
        <v>5.08432676691684E-5</v>
      </c>
      <c r="P121" s="104">
        <v>5.1053605415633709E-5</v>
      </c>
      <c r="Q121" s="104">
        <v>5.3590666440196601E-5</v>
      </c>
      <c r="R121" s="104">
        <v>4.8755524719262754E-5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50.626447567847741</v>
      </c>
      <c r="C122" s="101">
        <v>46.749894313054256</v>
      </c>
      <c r="D122" s="101">
        <v>52.234807341275975</v>
      </c>
      <c r="E122" s="101">
        <v>50.878201803962916</v>
      </c>
      <c r="F122" s="101">
        <v>49.884274435007583</v>
      </c>
      <c r="G122" s="101">
        <v>52.096578555239944</v>
      </c>
      <c r="H122" s="101">
        <v>50.199052364047262</v>
      </c>
      <c r="I122" s="101">
        <v>45.116371568538959</v>
      </c>
      <c r="J122" s="101">
        <v>45.448491142058693</v>
      </c>
      <c r="K122" s="101">
        <v>43.087310027176059</v>
      </c>
      <c r="L122" s="101">
        <v>41.031510165380894</v>
      </c>
      <c r="M122" s="101">
        <v>43.469817462028182</v>
      </c>
      <c r="N122" s="101">
        <v>39.951648323935608</v>
      </c>
      <c r="O122" s="101">
        <v>36.202660813833305</v>
      </c>
      <c r="P122" s="101">
        <v>32.306722114344865</v>
      </c>
      <c r="Q122" s="101">
        <v>31.21104896819929</v>
      </c>
      <c r="R122" s="101">
        <v>31.583107494759318</v>
      </c>
      <c r="S122" s="101">
        <v>32.096390304694992</v>
      </c>
      <c r="T122" s="101">
        <v>28.72528983540353</v>
      </c>
      <c r="U122" s="101">
        <v>25.438783069566444</v>
      </c>
      <c r="V122" s="101">
        <v>25.553227060434388</v>
      </c>
      <c r="W122" s="101">
        <v>26.804662264245568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2.9050618686913019</v>
      </c>
      <c r="M123" s="104">
        <v>3.6153054115445036</v>
      </c>
      <c r="N123" s="104">
        <v>3.5023616959330148</v>
      </c>
      <c r="O123" s="104">
        <v>3.6199981999504116</v>
      </c>
      <c r="P123" s="104">
        <v>3.3799908675538579</v>
      </c>
      <c r="Q123" s="104">
        <v>3.0832428610420433</v>
      </c>
      <c r="R123" s="104">
        <v>3.0227164245560854</v>
      </c>
      <c r="S123" s="104">
        <v>3.0183175358224359</v>
      </c>
      <c r="T123" s="104">
        <v>2.3208334025887987</v>
      </c>
      <c r="U123" s="104">
        <v>2.2669442173985015</v>
      </c>
      <c r="V123" s="104">
        <v>2.3292202666148634</v>
      </c>
      <c r="W123" s="104">
        <v>2.4348012924777001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1.3717486890883495</v>
      </c>
      <c r="M124" s="98">
        <v>1.6637233403107079</v>
      </c>
      <c r="N124" s="98">
        <v>1.5237694052199522</v>
      </c>
      <c r="O124" s="98">
        <v>1.624661390504702</v>
      </c>
      <c r="P124" s="98">
        <v>1.5503680274037244</v>
      </c>
      <c r="Q124" s="98">
        <v>1.3189375748551875</v>
      </c>
      <c r="R124" s="98">
        <v>1.3561925733826548</v>
      </c>
      <c r="S124" s="98">
        <v>1.3995523222783115</v>
      </c>
      <c r="T124" s="98">
        <v>0.98778132786372452</v>
      </c>
      <c r="U124" s="98">
        <v>0.94152572332865692</v>
      </c>
      <c r="V124" s="98">
        <v>0.96939686229982913</v>
      </c>
      <c r="W124" s="98">
        <v>1.0144116450051965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1.5333131796029527</v>
      </c>
      <c r="M125" s="98">
        <v>1.9515820712337955</v>
      </c>
      <c r="N125" s="98">
        <v>1.9785922907130629</v>
      </c>
      <c r="O125" s="98">
        <v>1.9953368094457098</v>
      </c>
      <c r="P125" s="98">
        <v>1.8296228401501335</v>
      </c>
      <c r="Q125" s="98">
        <v>1.7643052861868558</v>
      </c>
      <c r="R125" s="98">
        <v>1.6665238511734308</v>
      </c>
      <c r="S125" s="98">
        <v>1.6187652135441242</v>
      </c>
      <c r="T125" s="98">
        <v>1.3330520747250743</v>
      </c>
      <c r="U125" s="98">
        <v>1.3254184940698444</v>
      </c>
      <c r="V125" s="98">
        <v>1.3598234043150343</v>
      </c>
      <c r="W125" s="98">
        <v>1.4203896474725035</v>
      </c>
      <c r="DA125" s="63" t="s">
        <v>1586</v>
      </c>
    </row>
    <row r="126" spans="1:105" ht="12" customHeight="1" x14ac:dyDescent="0.25">
      <c r="A126" s="121" t="s">
        <v>54</v>
      </c>
      <c r="B126" s="122">
        <v>28.601727516002335</v>
      </c>
      <c r="C126" s="122">
        <v>26.09205699173031</v>
      </c>
      <c r="D126" s="122">
        <v>29.805689274080962</v>
      </c>
      <c r="E126" s="122">
        <v>31.97361478872795</v>
      </c>
      <c r="F126" s="122">
        <v>31.680130615711768</v>
      </c>
      <c r="G126" s="122">
        <v>30.489716164817963</v>
      </c>
      <c r="H126" s="122">
        <v>30.29255051153693</v>
      </c>
      <c r="I126" s="122">
        <v>28.503651331087141</v>
      </c>
      <c r="J126" s="122">
        <v>26.036785253559884</v>
      </c>
      <c r="K126" s="122">
        <v>22.458006206905388</v>
      </c>
      <c r="L126" s="122">
        <v>24.050426372157645</v>
      </c>
      <c r="M126" s="122">
        <v>26.494548163434523</v>
      </c>
      <c r="N126" s="122">
        <v>25.251330169940438</v>
      </c>
      <c r="O126" s="122">
        <v>22.992234105288048</v>
      </c>
      <c r="P126" s="122">
        <v>19.739369318927103</v>
      </c>
      <c r="Q126" s="122">
        <v>19.644517740414098</v>
      </c>
      <c r="R126" s="122">
        <v>20.141319350657451</v>
      </c>
      <c r="S126" s="122">
        <v>20.46249404083601</v>
      </c>
      <c r="T126" s="122">
        <v>17.442436761980268</v>
      </c>
      <c r="U126" s="122">
        <v>15.676843207026465</v>
      </c>
      <c r="V126" s="122">
        <v>15.859794651581353</v>
      </c>
      <c r="W126" s="122">
        <v>16.874258566562119</v>
      </c>
      <c r="DA126" s="130" t="s">
        <v>1587</v>
      </c>
    </row>
    <row r="127" spans="1:105" ht="12" customHeight="1" x14ac:dyDescent="0.25">
      <c r="A127" s="97" t="s">
        <v>51</v>
      </c>
      <c r="B127" s="98">
        <v>9.7288764367862193</v>
      </c>
      <c r="C127" s="98">
        <v>7.1614469253655511</v>
      </c>
      <c r="D127" s="98">
        <v>12.177470553441403</v>
      </c>
      <c r="E127" s="98">
        <v>13.644036114606372</v>
      </c>
      <c r="F127" s="98">
        <v>12.062878366724535</v>
      </c>
      <c r="G127" s="98">
        <v>10.930949993321686</v>
      </c>
      <c r="H127" s="98">
        <v>11.395410300382393</v>
      </c>
      <c r="I127" s="98">
        <v>10.85750015078796</v>
      </c>
      <c r="J127" s="98">
        <v>9.8977567651272658</v>
      </c>
      <c r="K127" s="98">
        <v>6.9175555756882332</v>
      </c>
      <c r="L127" s="98">
        <v>8.733161364287751</v>
      </c>
      <c r="M127" s="98">
        <v>9.0694325021495974</v>
      </c>
      <c r="N127" s="98">
        <v>8.7924429158307191</v>
      </c>
      <c r="O127" s="98">
        <v>7.1895719881532667</v>
      </c>
      <c r="P127" s="98">
        <v>5.0096254896341037</v>
      </c>
      <c r="Q127" s="98">
        <v>1.7308206745008119</v>
      </c>
      <c r="R127" s="98">
        <v>1.9532578580299955</v>
      </c>
      <c r="S127" s="98">
        <v>2.0578723607528486</v>
      </c>
      <c r="T127" s="98">
        <v>1.4875322441960466</v>
      </c>
      <c r="U127" s="98">
        <v>1.3269561478933767</v>
      </c>
      <c r="V127" s="98">
        <v>1.2891707270469068</v>
      </c>
      <c r="W127" s="98">
        <v>1.7940431833381065</v>
      </c>
      <c r="DA127" s="63" t="s">
        <v>1588</v>
      </c>
    </row>
    <row r="128" spans="1:105" ht="12" customHeight="1" x14ac:dyDescent="0.25">
      <c r="A128" s="97" t="s">
        <v>50</v>
      </c>
      <c r="B128" s="98">
        <v>1.4953284485455021</v>
      </c>
      <c r="C128" s="98">
        <v>1.7704105032209758</v>
      </c>
      <c r="D128" s="98">
        <v>2.0484229356916339</v>
      </c>
      <c r="E128" s="98">
        <v>2.8749515800640082</v>
      </c>
      <c r="F128" s="98">
        <v>3.3070388544458802</v>
      </c>
      <c r="G128" s="98">
        <v>3.3249095610800916</v>
      </c>
      <c r="H128" s="98">
        <v>3.4136756068707585</v>
      </c>
      <c r="I128" s="98">
        <v>2.9691105847966193</v>
      </c>
      <c r="J128" s="98">
        <v>2.4507809917664702</v>
      </c>
      <c r="K128" s="98">
        <v>2.5494877286059947</v>
      </c>
      <c r="L128" s="98">
        <v>2.2106643475753303</v>
      </c>
      <c r="M128" s="98">
        <v>2.99090868798364</v>
      </c>
      <c r="N128" s="98">
        <v>2.6955593010541747</v>
      </c>
      <c r="O128" s="98">
        <v>2.6371563583976649</v>
      </c>
      <c r="P128" s="98">
        <v>2.3278155093062392</v>
      </c>
      <c r="Q128" s="98">
        <v>3.4904320153878703</v>
      </c>
      <c r="R128" s="98">
        <v>2.9490194946191211</v>
      </c>
      <c r="S128" s="98">
        <v>2.5926420417771796</v>
      </c>
      <c r="T128" s="98">
        <v>2.1269277578903432</v>
      </c>
      <c r="U128" s="98">
        <v>1.7290115664465795</v>
      </c>
      <c r="V128" s="98">
        <v>1.7371164466199482</v>
      </c>
      <c r="W128" s="98">
        <v>1.77920074138158</v>
      </c>
      <c r="DA128" s="63" t="s">
        <v>1589</v>
      </c>
    </row>
    <row r="129" spans="1:105" ht="12" customHeight="1" x14ac:dyDescent="0.25">
      <c r="A129" s="109" t="s">
        <v>120</v>
      </c>
      <c r="B129" s="33">
        <v>17.377522630670615</v>
      </c>
      <c r="C129" s="33">
        <v>17.160199563143781</v>
      </c>
      <c r="D129" s="33">
        <v>15.579795784947928</v>
      </c>
      <c r="E129" s="33">
        <v>15.454627094057571</v>
      </c>
      <c r="F129" s="33">
        <v>16.310213394541353</v>
      </c>
      <c r="G129" s="33">
        <v>16.233856610416186</v>
      </c>
      <c r="H129" s="33">
        <v>15.48346460428378</v>
      </c>
      <c r="I129" s="33">
        <v>14.677040595502563</v>
      </c>
      <c r="J129" s="33">
        <v>13.688247496666147</v>
      </c>
      <c r="K129" s="33">
        <v>12.990962902611159</v>
      </c>
      <c r="L129" s="33">
        <v>13.106600660294566</v>
      </c>
      <c r="M129" s="33">
        <v>14.434206973301285</v>
      </c>
      <c r="N129" s="33">
        <v>13.763327953055542</v>
      </c>
      <c r="O129" s="33">
        <v>13.165505758737117</v>
      </c>
      <c r="P129" s="33">
        <v>12.40192831998676</v>
      </c>
      <c r="Q129" s="33">
        <v>14.423265050525417</v>
      </c>
      <c r="R129" s="33">
        <v>15.239041998008334</v>
      </c>
      <c r="S129" s="33">
        <v>15.811979638305981</v>
      </c>
      <c r="T129" s="33">
        <v>13.827976759893879</v>
      </c>
      <c r="U129" s="33">
        <v>12.620875492686508</v>
      </c>
      <c r="V129" s="33">
        <v>12.833507477914498</v>
      </c>
      <c r="W129" s="33">
        <v>13.301014641842434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171.55588054459784</v>
      </c>
      <c r="C131" s="117">
        <f t="shared" si="22"/>
        <v>124.85528975577145</v>
      </c>
      <c r="D131" s="117">
        <f t="shared" si="22"/>
        <v>198.09450436995238</v>
      </c>
      <c r="E131" s="117">
        <f t="shared" si="22"/>
        <v>228.14962984812715</v>
      </c>
      <c r="F131" s="117">
        <f t="shared" si="22"/>
        <v>184.95706541652186</v>
      </c>
      <c r="G131" s="117">
        <f t="shared" si="22"/>
        <v>174.03012878211257</v>
      </c>
      <c r="H131" s="117">
        <f t="shared" si="22"/>
        <v>182.82662231131775</v>
      </c>
      <c r="I131" s="117">
        <f t="shared" si="22"/>
        <v>159.61417260187466</v>
      </c>
      <c r="J131" s="117">
        <f t="shared" si="22"/>
        <v>150.22575777628404</v>
      </c>
      <c r="K131" s="117">
        <f t="shared" si="22"/>
        <v>114.34135090219002</v>
      </c>
      <c r="L131" s="117">
        <f t="shared" si="22"/>
        <v>148.11121526051028</v>
      </c>
      <c r="M131" s="117">
        <f t="shared" si="22"/>
        <v>181.11878683157573</v>
      </c>
      <c r="N131" s="117">
        <f t="shared" si="22"/>
        <v>179.44946585919774</v>
      </c>
      <c r="O131" s="117">
        <f t="shared" si="22"/>
        <v>151.74130445993552</v>
      </c>
      <c r="P131" s="117">
        <f t="shared" si="22"/>
        <v>113.9086400169685</v>
      </c>
      <c r="Q131" s="117">
        <f t="shared" si="22"/>
        <v>117.88840098309937</v>
      </c>
      <c r="R131" s="117">
        <f t="shared" ref="R131:V131" si="23">R132+R135+R137+R147</f>
        <v>130.14404051265285</v>
      </c>
      <c r="S131" s="117">
        <f t="shared" si="23"/>
        <v>137.71139179558992</v>
      </c>
      <c r="T131" s="117">
        <f t="shared" si="23"/>
        <v>106.44799323216577</v>
      </c>
      <c r="U131" s="117">
        <f t="shared" si="23"/>
        <v>96.291495212076455</v>
      </c>
      <c r="V131" s="117">
        <f t="shared" si="23"/>
        <v>96.297108714000032</v>
      </c>
      <c r="W131" s="117">
        <f t="shared" ref="W131" si="24">W132+W135+W137+W147</f>
        <v>124.35079571931884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123.38727323442967</v>
      </c>
      <c r="C132" s="122">
        <f t="shared" si="25"/>
        <v>80.1200096557357</v>
      </c>
      <c r="D132" s="122">
        <f t="shared" si="25"/>
        <v>147.98691110844683</v>
      </c>
      <c r="E132" s="122">
        <f t="shared" si="25"/>
        <v>176.92218850351318</v>
      </c>
      <c r="F132" s="122">
        <f t="shared" si="25"/>
        <v>134.27387166413456</v>
      </c>
      <c r="G132" s="122">
        <f t="shared" si="25"/>
        <v>122.30427121576169</v>
      </c>
      <c r="H132" s="122">
        <f t="shared" si="25"/>
        <v>131.6694687862541</v>
      </c>
      <c r="I132" s="122">
        <f t="shared" si="25"/>
        <v>111.44388207754341</v>
      </c>
      <c r="J132" s="122">
        <f t="shared" si="25"/>
        <v>103.98582100990005</v>
      </c>
      <c r="K132" s="122">
        <f t="shared" si="25"/>
        <v>72.083304478463958</v>
      </c>
      <c r="L132" s="122">
        <f t="shared" si="25"/>
        <v>102.68831298553246</v>
      </c>
      <c r="M132" s="122">
        <f t="shared" si="25"/>
        <v>131.49779887947611</v>
      </c>
      <c r="N132" s="122">
        <f t="shared" si="25"/>
        <v>129.91859602782304</v>
      </c>
      <c r="O132" s="122">
        <f t="shared" si="25"/>
        <v>107.88442846470623</v>
      </c>
      <c r="P132" s="122">
        <f t="shared" si="25"/>
        <v>75.324801789058469</v>
      </c>
      <c r="Q132" s="122">
        <f t="shared" si="25"/>
        <v>78.336334536199402</v>
      </c>
      <c r="R132" s="122">
        <f t="shared" ref="R132:V132" si="26">SUM(R133:R134)</f>
        <v>89.239395584239418</v>
      </c>
      <c r="S132" s="122">
        <f t="shared" si="26"/>
        <v>95.189632007744919</v>
      </c>
      <c r="T132" s="122">
        <f t="shared" si="26"/>
        <v>69.235184443430398</v>
      </c>
      <c r="U132" s="122">
        <f t="shared" si="26"/>
        <v>62.210882833227416</v>
      </c>
      <c r="V132" s="122">
        <f t="shared" si="26"/>
        <v>61.354129297929013</v>
      </c>
      <c r="W132" s="122">
        <f t="shared" ref="W132" si="27">SUM(W133:W134)</f>
        <v>86.631266952099097</v>
      </c>
      <c r="DA132" s="130" t="s">
        <v>1740</v>
      </c>
    </row>
    <row r="133" spans="1:105" ht="12" customHeight="1" x14ac:dyDescent="0.25">
      <c r="A133" s="97" t="s">
        <v>51</v>
      </c>
      <c r="B133" s="98">
        <v>122.25480791430481</v>
      </c>
      <c r="C133" s="98">
        <v>79.401086189973768</v>
      </c>
      <c r="D133" s="98">
        <v>146.66657299488409</v>
      </c>
      <c r="E133" s="98">
        <v>175.36463096089818</v>
      </c>
      <c r="F133" s="98">
        <v>133.10686973207967</v>
      </c>
      <c r="G133" s="98">
        <v>121.26030904597613</v>
      </c>
      <c r="H133" s="98">
        <v>130.55599377988835</v>
      </c>
      <c r="I133" s="98">
        <v>110.51971562668702</v>
      </c>
      <c r="J133" s="98">
        <v>103.12727302236047</v>
      </c>
      <c r="K133" s="98">
        <v>71.495066863145468</v>
      </c>
      <c r="L133" s="98">
        <v>101.8519199476419</v>
      </c>
      <c r="M133" s="98">
        <v>130.43090386956413</v>
      </c>
      <c r="N133" s="98">
        <v>128.8946224565176</v>
      </c>
      <c r="O133" s="98">
        <v>107.03238831546315</v>
      </c>
      <c r="P133" s="98">
        <v>74.737979309855518</v>
      </c>
      <c r="Q133" s="98">
        <v>77.727747755125549</v>
      </c>
      <c r="R133" s="98">
        <v>88.551020079427403</v>
      </c>
      <c r="S133" s="98">
        <v>94.45446640605212</v>
      </c>
      <c r="T133" s="98">
        <v>68.703498638489307</v>
      </c>
      <c r="U133" s="98">
        <v>61.735298045598974</v>
      </c>
      <c r="V133" s="98">
        <v>60.883209163368221</v>
      </c>
      <c r="W133" s="98">
        <v>85.964292799694988</v>
      </c>
      <c r="DA133" s="63" t="s">
        <v>1741</v>
      </c>
    </row>
    <row r="134" spans="1:105" ht="12" customHeight="1" x14ac:dyDescent="0.25">
      <c r="A134" s="97" t="s">
        <v>53</v>
      </c>
      <c r="B134" s="98">
        <v>1.132465320124866</v>
      </c>
      <c r="C134" s="98">
        <v>0.71892346576193156</v>
      </c>
      <c r="D134" s="98">
        <v>1.3203381135627548</v>
      </c>
      <c r="E134" s="98">
        <v>1.5575575426149946</v>
      </c>
      <c r="F134" s="98">
        <v>1.1670019320548815</v>
      </c>
      <c r="G134" s="98">
        <v>1.0439621697855537</v>
      </c>
      <c r="H134" s="98">
        <v>1.1134750063657406</v>
      </c>
      <c r="I134" s="98">
        <v>0.92416645085639038</v>
      </c>
      <c r="J134" s="98">
        <v>0.85854798753958306</v>
      </c>
      <c r="K134" s="98">
        <v>0.58823761531849217</v>
      </c>
      <c r="L134" s="98">
        <v>0.83639303789056041</v>
      </c>
      <c r="M134" s="98">
        <v>1.0668950099119738</v>
      </c>
      <c r="N134" s="98">
        <v>1.0239735713054512</v>
      </c>
      <c r="O134" s="98">
        <v>0.85204014924308547</v>
      </c>
      <c r="P134" s="98">
        <v>0.58682247920294861</v>
      </c>
      <c r="Q134" s="98">
        <v>0.60858678107384789</v>
      </c>
      <c r="R134" s="98">
        <v>0.6883755048120217</v>
      </c>
      <c r="S134" s="98">
        <v>0.73516560169280565</v>
      </c>
      <c r="T134" s="98">
        <v>0.53168580494109108</v>
      </c>
      <c r="U134" s="98">
        <v>0.47558478762844064</v>
      </c>
      <c r="V134" s="98">
        <v>0.47092013456079312</v>
      </c>
      <c r="W134" s="98">
        <v>0.6669741524041134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0.31907024714438614</v>
      </c>
      <c r="C135" s="122">
        <f t="shared" si="28"/>
        <v>0.4134971674658991</v>
      </c>
      <c r="D135" s="122">
        <f t="shared" si="28"/>
        <v>0.34586822827639774</v>
      </c>
      <c r="E135" s="122">
        <f t="shared" si="28"/>
        <v>0.57651890506745318</v>
      </c>
      <c r="F135" s="122">
        <f t="shared" si="28"/>
        <v>0.4058217651582125</v>
      </c>
      <c r="G135" s="122">
        <f t="shared" si="28"/>
        <v>0.50833789305239474</v>
      </c>
      <c r="H135" s="122">
        <f t="shared" si="28"/>
        <v>0.82009339708018614</v>
      </c>
      <c r="I135" s="122">
        <f t="shared" si="28"/>
        <v>1.7683126909874383</v>
      </c>
      <c r="J135" s="122">
        <f t="shared" si="28"/>
        <v>1.0775183587069668</v>
      </c>
      <c r="K135" s="122">
        <f t="shared" si="28"/>
        <v>0.79120978681752796</v>
      </c>
      <c r="L135" s="122">
        <f t="shared" si="28"/>
        <v>1.2267826192539721</v>
      </c>
      <c r="M135" s="122">
        <f t="shared" si="28"/>
        <v>1.1001997360181253</v>
      </c>
      <c r="N135" s="122">
        <f t="shared" si="28"/>
        <v>3.7536960421857724</v>
      </c>
      <c r="O135" s="122">
        <f t="shared" si="28"/>
        <v>1.7702314749661916</v>
      </c>
      <c r="P135" s="122">
        <f t="shared" si="28"/>
        <v>1.5139256146289997</v>
      </c>
      <c r="Q135" s="122">
        <f t="shared" si="28"/>
        <v>2.5192856277735167</v>
      </c>
      <c r="R135" s="122">
        <f t="shared" si="28"/>
        <v>2.6788981531153007</v>
      </c>
      <c r="S135" s="122">
        <f t="shared" si="28"/>
        <v>3.0077984003897442</v>
      </c>
      <c r="T135" s="122">
        <f t="shared" si="28"/>
        <v>2.4533489265323953</v>
      </c>
      <c r="U135" s="122">
        <f t="shared" si="28"/>
        <v>2.2436198576584694</v>
      </c>
      <c r="V135" s="122">
        <f t="shared" si="28"/>
        <v>2.216211017227347</v>
      </c>
      <c r="W135" s="122">
        <f t="shared" si="28"/>
        <v>2.4621390708639437</v>
      </c>
      <c r="DA135" s="130" t="s">
        <v>1743</v>
      </c>
    </row>
    <row r="136" spans="1:105" ht="12" customHeight="1" x14ac:dyDescent="0.25">
      <c r="A136" s="97" t="s">
        <v>53</v>
      </c>
      <c r="B136" s="98">
        <v>0.31907024714438614</v>
      </c>
      <c r="C136" s="98">
        <v>0.4134971674658991</v>
      </c>
      <c r="D136" s="98">
        <v>0.34586822827639774</v>
      </c>
      <c r="E136" s="98">
        <v>0.57651890506745318</v>
      </c>
      <c r="F136" s="98">
        <v>0.4058217651582125</v>
      </c>
      <c r="G136" s="98">
        <v>0.50833789305239474</v>
      </c>
      <c r="H136" s="98">
        <v>0.82009339708018614</v>
      </c>
      <c r="I136" s="98">
        <v>1.7683126909874383</v>
      </c>
      <c r="J136" s="98">
        <v>1.0775183587069668</v>
      </c>
      <c r="K136" s="98">
        <v>0.79120978681752796</v>
      </c>
      <c r="L136" s="98">
        <v>1.2267826192539721</v>
      </c>
      <c r="M136" s="98">
        <v>1.1001997360181253</v>
      </c>
      <c r="N136" s="98">
        <v>3.7536960421857724</v>
      </c>
      <c r="O136" s="98">
        <v>1.7702314749661916</v>
      </c>
      <c r="P136" s="98">
        <v>1.5139256146289997</v>
      </c>
      <c r="Q136" s="98">
        <v>2.5192856277735167</v>
      </c>
      <c r="R136" s="98">
        <v>2.6788981531153007</v>
      </c>
      <c r="S136" s="98">
        <v>3.0077984003897442</v>
      </c>
      <c r="T136" s="98">
        <v>2.4533489265323953</v>
      </c>
      <c r="U136" s="98">
        <v>2.2436198576584694</v>
      </c>
      <c r="V136" s="98">
        <v>2.216211017227347</v>
      </c>
      <c r="W136" s="98">
        <v>2.4621390708639437</v>
      </c>
      <c r="DA136" s="63" t="s">
        <v>1744</v>
      </c>
    </row>
    <row r="137" spans="1:105" ht="12" customHeight="1" x14ac:dyDescent="0.25">
      <c r="A137" s="121" t="s">
        <v>55</v>
      </c>
      <c r="B137" s="122">
        <v>28.863918102964085</v>
      </c>
      <c r="C137" s="122">
        <v>26.752907893060613</v>
      </c>
      <c r="D137" s="122">
        <v>30.285620673458087</v>
      </c>
      <c r="E137" s="122">
        <v>29.896718506474354</v>
      </c>
      <c r="F137" s="122">
        <v>29.480410131363541</v>
      </c>
      <c r="G137" s="122">
        <v>31.039346654488575</v>
      </c>
      <c r="H137" s="122">
        <v>30.31837104970662</v>
      </c>
      <c r="I137" s="122">
        <v>27.510461463765395</v>
      </c>
      <c r="J137" s="122">
        <v>27.845354619317142</v>
      </c>
      <c r="K137" s="122">
        <v>26.301355412441911</v>
      </c>
      <c r="L137" s="122">
        <v>28.051955171454217</v>
      </c>
      <c r="M137" s="122">
        <v>30.680577297788606</v>
      </c>
      <c r="N137" s="122">
        <v>28.71941124187164</v>
      </c>
      <c r="O137" s="122">
        <v>26.396969436223348</v>
      </c>
      <c r="P137" s="122">
        <v>23.386932080348625</v>
      </c>
      <c r="Q137" s="122">
        <v>22.970195248736452</v>
      </c>
      <c r="R137" s="122">
        <v>23.630995467668146</v>
      </c>
      <c r="S137" s="122">
        <v>24.478692546802726</v>
      </c>
      <c r="T137" s="122">
        <v>21.749020013444557</v>
      </c>
      <c r="U137" s="122">
        <v>19.938411616882835</v>
      </c>
      <c r="V137" s="122">
        <v>20.476972578106601</v>
      </c>
      <c r="W137" s="122">
        <v>22.146989854407398</v>
      </c>
      <c r="DA137" s="130" t="s">
        <v>1745</v>
      </c>
    </row>
    <row r="138" spans="1:105" ht="12" customHeight="1" x14ac:dyDescent="0.25">
      <c r="A138" s="97" t="s">
        <v>143</v>
      </c>
      <c r="B138" s="98">
        <v>0.61961566418403158</v>
      </c>
      <c r="C138" s="98">
        <v>0.52070863825431113</v>
      </c>
      <c r="D138" s="98">
        <v>0.85288952445592681</v>
      </c>
      <c r="E138" s="98">
        <v>1.0322973493473555</v>
      </c>
      <c r="F138" s="98">
        <v>0.97201369300710871</v>
      </c>
      <c r="G138" s="98">
        <v>1.0526504540224955</v>
      </c>
      <c r="H138" s="98">
        <v>1.1995059937179096</v>
      </c>
      <c r="I138" s="98">
        <v>1.236889411628749</v>
      </c>
      <c r="J138" s="98">
        <v>1.3544239026356519</v>
      </c>
      <c r="K138" s="98">
        <v>1.1103047469385168</v>
      </c>
      <c r="L138" s="98">
        <v>1.6174032145097339</v>
      </c>
      <c r="M138" s="98">
        <v>2.0368225446219754</v>
      </c>
      <c r="N138" s="98">
        <v>2.0025248374226532</v>
      </c>
      <c r="O138" s="98">
        <v>1.6640757765596617</v>
      </c>
      <c r="P138" s="98">
        <v>1.1617849841519989</v>
      </c>
      <c r="Q138" s="98">
        <v>1.4625227618664958</v>
      </c>
      <c r="R138" s="98">
        <v>1.658809121010715</v>
      </c>
      <c r="S138" s="98">
        <v>1.7610202885347988</v>
      </c>
      <c r="T138" s="98">
        <v>1.2958925730216206</v>
      </c>
      <c r="U138" s="98">
        <v>1.1741567195592852</v>
      </c>
      <c r="V138" s="98">
        <v>1.1610528159508748</v>
      </c>
      <c r="W138" s="98">
        <v>1.6457152312701859</v>
      </c>
      <c r="DA138" s="63" t="s">
        <v>1746</v>
      </c>
    </row>
    <row r="139" spans="1:105" ht="12" customHeight="1" x14ac:dyDescent="0.25">
      <c r="A139" s="97" t="s">
        <v>124</v>
      </c>
      <c r="B139" s="98">
        <v>0.20065402328981499</v>
      </c>
      <c r="C139" s="98">
        <v>0.19871997837113772</v>
      </c>
      <c r="D139" s="98">
        <v>0.17419252205120711</v>
      </c>
      <c r="E139" s="98">
        <v>0.17339830850922824</v>
      </c>
      <c r="F139" s="98">
        <v>0.17300125765539581</v>
      </c>
      <c r="G139" s="98">
        <v>0.17343990592233061</v>
      </c>
      <c r="H139" s="98">
        <v>0.16511765432384573</v>
      </c>
      <c r="I139" s="98">
        <v>0.15138061682578757</v>
      </c>
      <c r="J139" s="98">
        <v>0.14110689555255368</v>
      </c>
      <c r="K139" s="98">
        <v>0.13195475552835953</v>
      </c>
      <c r="L139" s="98">
        <v>0.12887296970199413</v>
      </c>
      <c r="M139" s="98">
        <v>0.13492618634235401</v>
      </c>
      <c r="N139" s="98">
        <v>0.1204637964989764</v>
      </c>
      <c r="O139" s="98">
        <v>0.10433290988525576</v>
      </c>
      <c r="P139" s="98">
        <v>9.3655379026999497E-2</v>
      </c>
      <c r="Q139" s="98">
        <v>8.7728613565377325E-2</v>
      </c>
      <c r="R139" s="98">
        <v>7.1773711412242758E-2</v>
      </c>
      <c r="S139" s="98">
        <v>6.254731507165126E-2</v>
      </c>
      <c r="T139" s="98">
        <v>5.0946275877783324E-2</v>
      </c>
      <c r="U139" s="98">
        <v>4.0121585349678593E-2</v>
      </c>
      <c r="V139" s="98">
        <v>3.98905814948552E-2</v>
      </c>
      <c r="W139" s="98">
        <v>4.1827797650289912E-2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7.8387134672495886E-5</v>
      </c>
      <c r="M140" s="98">
        <v>8.1859562865476711E-5</v>
      </c>
      <c r="N140" s="98">
        <v>7.8746866712858595E-5</v>
      </c>
      <c r="O140" s="98">
        <v>7.5579106248497673E-5</v>
      </c>
      <c r="P140" s="98">
        <v>7.6938867678643264E-5</v>
      </c>
      <c r="Q140" s="98">
        <v>7.7397582131115452E-5</v>
      </c>
      <c r="R140" s="98">
        <v>7.2443647475763472E-5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2.6792589699389184E-5</v>
      </c>
      <c r="M141" s="101">
        <v>2.7360996332493971E-5</v>
      </c>
      <c r="N141" s="101">
        <v>2.4746034848684664E-5</v>
      </c>
      <c r="O141" s="101">
        <v>2.4735838579329277E-5</v>
      </c>
      <c r="P141" s="101">
        <v>2.5885262263009561E-5</v>
      </c>
      <c r="Q141" s="101">
        <v>2.3806915690918848E-5</v>
      </c>
      <c r="R141" s="101">
        <v>2.3688122756500715E-5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5.1594544973106702E-5</v>
      </c>
      <c r="M142" s="104">
        <v>5.4498566532982743E-5</v>
      </c>
      <c r="N142" s="104">
        <v>5.4000831864173931E-5</v>
      </c>
      <c r="O142" s="104">
        <v>5.08432676691684E-5</v>
      </c>
      <c r="P142" s="104">
        <v>5.1053605415633709E-5</v>
      </c>
      <c r="Q142" s="104">
        <v>5.3590666440196601E-5</v>
      </c>
      <c r="R142" s="104">
        <v>4.8755524719262754E-5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28.043648415490239</v>
      </c>
      <c r="C143" s="101">
        <v>26.033479276435163</v>
      </c>
      <c r="D143" s="101">
        <v>29.258538626950955</v>
      </c>
      <c r="E143" s="101">
        <v>28.69102284861777</v>
      </c>
      <c r="F143" s="101">
        <v>28.335395180701038</v>
      </c>
      <c r="G143" s="101">
        <v>29.813256294543748</v>
      </c>
      <c r="H143" s="101">
        <v>28.953747401664863</v>
      </c>
      <c r="I143" s="101">
        <v>26.12219143531086</v>
      </c>
      <c r="J143" s="101">
        <v>26.349823821128936</v>
      </c>
      <c r="K143" s="101">
        <v>25.059095909975035</v>
      </c>
      <c r="L143" s="101">
        <v>23.960257899991362</v>
      </c>
      <c r="M143" s="101">
        <v>25.570889796559968</v>
      </c>
      <c r="N143" s="101">
        <v>23.713048338565127</v>
      </c>
      <c r="O143" s="101">
        <v>21.665149178697007</v>
      </c>
      <c r="P143" s="101">
        <v>19.37743291226035</v>
      </c>
      <c r="Q143" s="101">
        <v>18.866950920900724</v>
      </c>
      <c r="R143" s="101">
        <v>19.41080466785511</v>
      </c>
      <c r="S143" s="101">
        <v>20.161678873441041</v>
      </c>
      <c r="T143" s="101">
        <v>18.423132771455641</v>
      </c>
      <c r="U143" s="101">
        <v>16.770623543890835</v>
      </c>
      <c r="V143" s="101">
        <v>17.261433830860117</v>
      </c>
      <c r="W143" s="101">
        <v>18.346557911020877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2.3453427001164555</v>
      </c>
      <c r="M144" s="104">
        <v>2.9378569107014445</v>
      </c>
      <c r="N144" s="104">
        <v>2.8832955225181713</v>
      </c>
      <c r="O144" s="104">
        <v>2.9633359919751761</v>
      </c>
      <c r="P144" s="104">
        <v>2.7539818660415998</v>
      </c>
      <c r="Q144" s="104">
        <v>2.5529155548217251</v>
      </c>
      <c r="R144" s="104">
        <v>2.489535523742604</v>
      </c>
      <c r="S144" s="104">
        <v>2.4934460697552367</v>
      </c>
      <c r="T144" s="104">
        <v>1.9790483930895135</v>
      </c>
      <c r="U144" s="104">
        <v>1.9535097680830367</v>
      </c>
      <c r="V144" s="104">
        <v>2.0145953498007549</v>
      </c>
      <c r="W144" s="104">
        <v>2.112888914466045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0.81202952051350297</v>
      </c>
      <c r="M145" s="98">
        <v>0.98627483946764893</v>
      </c>
      <c r="N145" s="98">
        <v>0.9047032318051087</v>
      </c>
      <c r="O145" s="98">
        <v>0.96799918252946626</v>
      </c>
      <c r="P145" s="98">
        <v>0.92435902589146601</v>
      </c>
      <c r="Q145" s="98">
        <v>0.78861026863486927</v>
      </c>
      <c r="R145" s="98">
        <v>0.82301167256917307</v>
      </c>
      <c r="S145" s="98">
        <v>0.8746808562111128</v>
      </c>
      <c r="T145" s="98">
        <v>0.64599631836443927</v>
      </c>
      <c r="U145" s="98">
        <v>0.62809127401319231</v>
      </c>
      <c r="V145" s="98">
        <v>0.65477194548572049</v>
      </c>
      <c r="W145" s="98">
        <v>0.69249926699354136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1.5333131796029527</v>
      </c>
      <c r="M146" s="98">
        <v>1.9515820712337955</v>
      </c>
      <c r="N146" s="98">
        <v>1.9785922907130629</v>
      </c>
      <c r="O146" s="98">
        <v>1.9953368094457098</v>
      </c>
      <c r="P146" s="98">
        <v>1.8296228401501335</v>
      </c>
      <c r="Q146" s="98">
        <v>1.7643052861868558</v>
      </c>
      <c r="R146" s="98">
        <v>1.6665238511734308</v>
      </c>
      <c r="S146" s="98">
        <v>1.6187652135441242</v>
      </c>
      <c r="T146" s="98">
        <v>1.3330520747250743</v>
      </c>
      <c r="U146" s="98">
        <v>1.3254184940698444</v>
      </c>
      <c r="V146" s="98">
        <v>1.3598234043150343</v>
      </c>
      <c r="W146" s="98">
        <v>1.4203896474725035</v>
      </c>
      <c r="DA146" s="63" t="s">
        <v>1754</v>
      </c>
    </row>
    <row r="147" spans="1:105" ht="12" customHeight="1" x14ac:dyDescent="0.25">
      <c r="A147" s="121" t="s">
        <v>54</v>
      </c>
      <c r="B147" s="122">
        <v>18.985618960059696</v>
      </c>
      <c r="C147" s="122">
        <v>17.568875039509241</v>
      </c>
      <c r="D147" s="122">
        <v>19.476104359771053</v>
      </c>
      <c r="E147" s="122">
        <v>20.754203933072173</v>
      </c>
      <c r="F147" s="122">
        <v>20.796961855865575</v>
      </c>
      <c r="G147" s="122">
        <v>20.178173018809908</v>
      </c>
      <c r="H147" s="122">
        <v>20.018689078276822</v>
      </c>
      <c r="I147" s="122">
        <v>18.891516369578433</v>
      </c>
      <c r="J147" s="122">
        <v>17.317063788359881</v>
      </c>
      <c r="K147" s="122">
        <v>15.165481224466614</v>
      </c>
      <c r="L147" s="122">
        <v>16.144164484269627</v>
      </c>
      <c r="M147" s="122">
        <v>17.8402109182929</v>
      </c>
      <c r="N147" s="122">
        <v>17.057762547317289</v>
      </c>
      <c r="O147" s="122">
        <v>15.689675084039759</v>
      </c>
      <c r="P147" s="122">
        <v>13.682980532932405</v>
      </c>
      <c r="Q147" s="122">
        <v>14.062585570390004</v>
      </c>
      <c r="R147" s="122">
        <v>14.59475130762999</v>
      </c>
      <c r="S147" s="122">
        <v>15.035268840652517</v>
      </c>
      <c r="T147" s="122">
        <v>13.010439848758415</v>
      </c>
      <c r="U147" s="122">
        <v>11.89858090430773</v>
      </c>
      <c r="V147" s="122">
        <v>12.249795820737081</v>
      </c>
      <c r="W147" s="122">
        <v>13.110399841948404</v>
      </c>
      <c r="DA147" s="130" t="s">
        <v>1755</v>
      </c>
    </row>
    <row r="148" spans="1:105" ht="12" customHeight="1" x14ac:dyDescent="0.25">
      <c r="A148" s="97" t="s">
        <v>51</v>
      </c>
      <c r="B148" s="98">
        <v>5.5209604486464725</v>
      </c>
      <c r="C148" s="98">
        <v>4.0716663373317701</v>
      </c>
      <c r="D148" s="98">
        <v>6.9434821785477396</v>
      </c>
      <c r="E148" s="98">
        <v>7.794912794219031</v>
      </c>
      <c r="F148" s="98">
        <v>6.9046348233475161</v>
      </c>
      <c r="G148" s="98">
        <v>6.269275266120574</v>
      </c>
      <c r="H148" s="98">
        <v>6.549302585836223</v>
      </c>
      <c r="I148" s="98">
        <v>6.2467657815648661</v>
      </c>
      <c r="J148" s="98">
        <v>5.6978886181260089</v>
      </c>
      <c r="K148" s="98">
        <v>3.9857723210425782</v>
      </c>
      <c r="L148" s="98">
        <v>5.0400189266380329</v>
      </c>
      <c r="M148" s="98">
        <v>5.2399799649958307</v>
      </c>
      <c r="N148" s="98">
        <v>5.0843696218305414</v>
      </c>
      <c r="O148" s="98">
        <v>4.1598019019468371</v>
      </c>
      <c r="P148" s="98">
        <v>2.8989163186598832</v>
      </c>
      <c r="Q148" s="98">
        <v>1.0016532564538985</v>
      </c>
      <c r="R148" s="98">
        <v>1.1305250990794682</v>
      </c>
      <c r="S148" s="98">
        <v>1.1913676712393595</v>
      </c>
      <c r="T148" s="98">
        <v>0.86449493508411812</v>
      </c>
      <c r="U148" s="98">
        <v>0.77514137081821288</v>
      </c>
      <c r="V148" s="98">
        <v>0.75826127663467069</v>
      </c>
      <c r="W148" s="98">
        <v>1.0597109541911029</v>
      </c>
      <c r="DA148" s="63" t="s">
        <v>1756</v>
      </c>
    </row>
    <row r="149" spans="1:105" ht="12" customHeight="1" x14ac:dyDescent="0.25">
      <c r="A149" s="97" t="s">
        <v>50</v>
      </c>
      <c r="B149" s="98">
        <v>0.84615329045953191</v>
      </c>
      <c r="C149" s="98">
        <v>1.0045953136796784</v>
      </c>
      <c r="D149" s="98">
        <v>1.1662003345560359</v>
      </c>
      <c r="E149" s="98">
        <v>1.6416580702901755</v>
      </c>
      <c r="F149" s="98">
        <v>1.8925346895523945</v>
      </c>
      <c r="G149" s="98">
        <v>1.9061050774907125</v>
      </c>
      <c r="H149" s="98">
        <v>1.9604684592729094</v>
      </c>
      <c r="I149" s="98">
        <v>1.7066828634355402</v>
      </c>
      <c r="J149" s="98">
        <v>1.4095919505270591</v>
      </c>
      <c r="K149" s="98">
        <v>1.4689437619975019</v>
      </c>
      <c r="L149" s="98">
        <v>1.2769088459879621</v>
      </c>
      <c r="M149" s="98">
        <v>1.7317530227415607</v>
      </c>
      <c r="N149" s="98">
        <v>1.5627582464794607</v>
      </c>
      <c r="O149" s="98">
        <v>1.5300053031185774</v>
      </c>
      <c r="P149" s="98">
        <v>1.350758297439131</v>
      </c>
      <c r="Q149" s="98">
        <v>2.0257625195126048</v>
      </c>
      <c r="R149" s="98">
        <v>1.7129845630378364</v>
      </c>
      <c r="S149" s="98">
        <v>1.5082387396251726</v>
      </c>
      <c r="T149" s="98">
        <v>1.2394295602944083</v>
      </c>
      <c r="U149" s="98">
        <v>1.0115878294404825</v>
      </c>
      <c r="V149" s="98">
        <v>1.0225081223376056</v>
      </c>
      <c r="W149" s="98">
        <v>1.0550076641030708</v>
      </c>
      <c r="DA149" s="63" t="s">
        <v>1757</v>
      </c>
    </row>
    <row r="150" spans="1:105" ht="12" customHeight="1" x14ac:dyDescent="0.25">
      <c r="A150" s="109" t="s">
        <v>120</v>
      </c>
      <c r="B150" s="33">
        <v>12.618505220953693</v>
      </c>
      <c r="C150" s="33">
        <v>12.492613388497793</v>
      </c>
      <c r="D150" s="33">
        <v>11.366421846667278</v>
      </c>
      <c r="E150" s="33">
        <v>11.317633068562966</v>
      </c>
      <c r="F150" s="33">
        <v>11.999792342965662</v>
      </c>
      <c r="G150" s="33">
        <v>12.00279267519862</v>
      </c>
      <c r="H150" s="33">
        <v>11.50891803316769</v>
      </c>
      <c r="I150" s="33">
        <v>10.938067724578028</v>
      </c>
      <c r="J150" s="33">
        <v>10.209583219706815</v>
      </c>
      <c r="K150" s="33">
        <v>9.7107651414265348</v>
      </c>
      <c r="L150" s="33">
        <v>9.8272367116436321</v>
      </c>
      <c r="M150" s="33">
        <v>10.868477930555509</v>
      </c>
      <c r="N150" s="33">
        <v>10.410634679007288</v>
      </c>
      <c r="O150" s="33">
        <v>9.999867878974344</v>
      </c>
      <c r="P150" s="33">
        <v>9.4333059168333904</v>
      </c>
      <c r="Q150" s="33">
        <v>11.035169794423501</v>
      </c>
      <c r="R150" s="33">
        <v>11.751241645512685</v>
      </c>
      <c r="S150" s="33">
        <v>12.335662429787986</v>
      </c>
      <c r="T150" s="33">
        <v>10.906515353379888</v>
      </c>
      <c r="U150" s="33">
        <v>10.111851704049034</v>
      </c>
      <c r="V150" s="33">
        <v>10.469026421764804</v>
      </c>
      <c r="W150" s="33">
        <v>10.995681223654229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0.55006843864927202</v>
      </c>
      <c r="C152" s="119">
        <f t="shared" si="29"/>
        <v>0.5579075846070719</v>
      </c>
      <c r="D152" s="119">
        <f t="shared" si="29"/>
        <v>0.55231820188416447</v>
      </c>
      <c r="E152" s="119">
        <f t="shared" si="29"/>
        <v>0.55435626682967742</v>
      </c>
      <c r="F152" s="119">
        <f t="shared" si="29"/>
        <v>0.56100330659808151</v>
      </c>
      <c r="G152" s="119">
        <f t="shared" si="29"/>
        <v>0.56589032169273579</v>
      </c>
      <c r="H152" s="119">
        <f t="shared" si="29"/>
        <v>0.5680833736241363</v>
      </c>
      <c r="I152" s="119">
        <f t="shared" si="29"/>
        <v>0.57394198179567257</v>
      </c>
      <c r="J152" s="119">
        <f t="shared" si="29"/>
        <v>0.57406156773398942</v>
      </c>
      <c r="K152" s="119">
        <f t="shared" si="29"/>
        <v>0.58077481272947606</v>
      </c>
      <c r="L152" s="119">
        <f t="shared" si="29"/>
        <v>0.58747553359992444</v>
      </c>
      <c r="M152" s="119">
        <f t="shared" si="29"/>
        <v>0.59455536150807531</v>
      </c>
      <c r="N152" s="119">
        <f t="shared" si="29"/>
        <v>0.61112752970541195</v>
      </c>
      <c r="O152" s="119">
        <f t="shared" si="29"/>
        <v>0.61617599716120697</v>
      </c>
      <c r="P152" s="119">
        <f t="shared" si="29"/>
        <v>0.62119034258738204</v>
      </c>
      <c r="Q152" s="119">
        <f t="shared" si="29"/>
        <v>0.62941658542804324</v>
      </c>
      <c r="R152" s="119">
        <f t="shared" ref="R152:V152" si="30">IF(R131=0,"",R131/R110)</f>
        <v>0.63452649485673673</v>
      </c>
      <c r="S152" s="119">
        <f t="shared" si="30"/>
        <v>0.64343655695921254</v>
      </c>
      <c r="T152" s="119">
        <f t="shared" si="30"/>
        <v>0.65268962456314705</v>
      </c>
      <c r="U152" s="119">
        <f t="shared" si="30"/>
        <v>0.66137839833866219</v>
      </c>
      <c r="V152" s="119">
        <f t="shared" si="30"/>
        <v>0.67319002484762236</v>
      </c>
      <c r="W152" s="119">
        <f t="shared" ref="W152" si="31">IF(W131=0,"",W131/W110)</f>
        <v>0.67548737095513633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0.53429872532414568</v>
      </c>
      <c r="C153" s="124">
        <f t="shared" si="32"/>
        <v>0.53634144196972244</v>
      </c>
      <c r="D153" s="124">
        <f t="shared" si="32"/>
        <v>0.53894928737782377</v>
      </c>
      <c r="E153" s="124">
        <f t="shared" si="32"/>
        <v>0.5422573699461446</v>
      </c>
      <c r="F153" s="124">
        <f t="shared" si="32"/>
        <v>0.54604468679036411</v>
      </c>
      <c r="G153" s="124">
        <f t="shared" si="32"/>
        <v>0.5495411842114124</v>
      </c>
      <c r="H153" s="124">
        <f t="shared" si="32"/>
        <v>0.55184849240538825</v>
      </c>
      <c r="I153" s="124">
        <f t="shared" si="32"/>
        <v>0.55360615379756484</v>
      </c>
      <c r="J153" s="124">
        <f t="shared" si="32"/>
        <v>0.55556058832047639</v>
      </c>
      <c r="K153" s="124">
        <f t="shared" si="32"/>
        <v>0.55930396577298191</v>
      </c>
      <c r="L153" s="124">
        <f t="shared" si="32"/>
        <v>0.56827907723916993</v>
      </c>
      <c r="M153" s="124">
        <f t="shared" si="32"/>
        <v>0.57921857956200484</v>
      </c>
      <c r="N153" s="124">
        <f t="shared" si="32"/>
        <v>0.59031501202221304</v>
      </c>
      <c r="O153" s="124">
        <f t="shared" si="32"/>
        <v>0.59943567736959646</v>
      </c>
      <c r="P153" s="124">
        <f t="shared" si="32"/>
        <v>0.60067859758891862</v>
      </c>
      <c r="Q153" s="124">
        <f t="shared" si="32"/>
        <v>0.60257482480859781</v>
      </c>
      <c r="R153" s="124">
        <f t="shared" ref="R153:V153" si="33">IF(R132=0,"",R132/R111)</f>
        <v>0.60834692651881295</v>
      </c>
      <c r="S153" s="124">
        <f t="shared" si="33"/>
        <v>0.61578981511131314</v>
      </c>
      <c r="T153" s="124">
        <f t="shared" si="33"/>
        <v>0.61965087468871149</v>
      </c>
      <c r="U153" s="124">
        <f t="shared" si="33"/>
        <v>0.62418676932366834</v>
      </c>
      <c r="V153" s="124">
        <f t="shared" si="33"/>
        <v>0.63349951052027231</v>
      </c>
      <c r="W153" s="124">
        <f t="shared" ref="W153" si="34">IF(W132=0,"",W132/W111)</f>
        <v>0.64272500970688806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0.53200373388018218</v>
      </c>
      <c r="C154" s="111">
        <f t="shared" si="35"/>
        <v>0.53409923112500624</v>
      </c>
      <c r="D154" s="111">
        <f t="shared" si="35"/>
        <v>0.53672161255261708</v>
      </c>
      <c r="E154" s="111">
        <f t="shared" si="35"/>
        <v>0.54006170112283736</v>
      </c>
      <c r="F154" s="111">
        <f t="shared" si="35"/>
        <v>0.54388003857339173</v>
      </c>
      <c r="G154" s="111">
        <f t="shared" si="35"/>
        <v>0.54741823092411057</v>
      </c>
      <c r="H154" s="111">
        <f t="shared" si="35"/>
        <v>0.54974727203291973</v>
      </c>
      <c r="I154" s="111">
        <f t="shared" si="35"/>
        <v>0.55154736662229131</v>
      </c>
      <c r="J154" s="111">
        <f t="shared" si="35"/>
        <v>0.55351258289542327</v>
      </c>
      <c r="K154" s="111">
        <f t="shared" si="35"/>
        <v>0.5572833120456917</v>
      </c>
      <c r="L154" s="111">
        <f t="shared" si="35"/>
        <v>0.56627151507649065</v>
      </c>
      <c r="M154" s="111">
        <f t="shared" si="35"/>
        <v>0.5772318077497921</v>
      </c>
      <c r="N154" s="111">
        <f t="shared" si="35"/>
        <v>0.58839997732665272</v>
      </c>
      <c r="O154" s="111">
        <f t="shared" si="35"/>
        <v>0.59753031732534689</v>
      </c>
      <c r="P154" s="111">
        <f t="shared" si="35"/>
        <v>0.59880113801276069</v>
      </c>
      <c r="Q154" s="111">
        <f t="shared" si="35"/>
        <v>0.60070559163408754</v>
      </c>
      <c r="R154" s="111">
        <f t="shared" ref="R154:V154" si="36">IF(R133=0,"",R133/R112)</f>
        <v>0.60650036218465553</v>
      </c>
      <c r="S154" s="111">
        <f t="shared" si="36"/>
        <v>0.6139538379641063</v>
      </c>
      <c r="T154" s="111">
        <f t="shared" si="36"/>
        <v>0.61783230792856669</v>
      </c>
      <c r="U154" s="111">
        <f t="shared" si="36"/>
        <v>0.6223848907877445</v>
      </c>
      <c r="V154" s="111">
        <f t="shared" si="36"/>
        <v>0.63170873493613122</v>
      </c>
      <c r="W154" s="111">
        <f t="shared" ref="W154" si="37">IF(W133=0,"",W133/W112)</f>
        <v>0.64094829979569257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1.6278268451584426</v>
      </c>
      <c r="C156" s="124">
        <f t="shared" si="41"/>
        <v>1.7635110526058166</v>
      </c>
      <c r="D156" s="124">
        <f t="shared" si="41"/>
        <v>1.9047939013468695</v>
      </c>
      <c r="E156" s="124">
        <f t="shared" si="41"/>
        <v>2.0123165508742575</v>
      </c>
      <c r="F156" s="124">
        <f t="shared" si="41"/>
        <v>2.1060049880631433</v>
      </c>
      <c r="G156" s="124">
        <f t="shared" si="41"/>
        <v>2.1845098456477094</v>
      </c>
      <c r="H156" s="124">
        <f t="shared" si="41"/>
        <v>2.2510321154164963</v>
      </c>
      <c r="I156" s="124">
        <f t="shared" si="41"/>
        <v>2.2854276279003618</v>
      </c>
      <c r="J156" s="124">
        <f t="shared" si="41"/>
        <v>2.3081604913180622</v>
      </c>
      <c r="K156" s="124">
        <f t="shared" si="41"/>
        <v>2.3586874682229446</v>
      </c>
      <c r="L156" s="124">
        <f t="shared" si="41"/>
        <v>2.4652225225747526</v>
      </c>
      <c r="M156" s="124">
        <f t="shared" si="41"/>
        <v>2.5908554371664998</v>
      </c>
      <c r="N156" s="124">
        <f t="shared" si="41"/>
        <v>2.7155204019493659</v>
      </c>
      <c r="O156" s="124">
        <f t="shared" si="41"/>
        <v>2.8093394163331458</v>
      </c>
      <c r="P156" s="124">
        <f t="shared" si="41"/>
        <v>2.8641218492541451</v>
      </c>
      <c r="Q156" s="124">
        <f t="shared" si="41"/>
        <v>2.879824382019164</v>
      </c>
      <c r="R156" s="124">
        <f t="shared" ref="R156:V156" si="42">IF(R135=0,"",R135/R114)</f>
        <v>2.9409971094125629</v>
      </c>
      <c r="S156" s="124">
        <f t="shared" si="42"/>
        <v>3.0388892722646728</v>
      </c>
      <c r="T156" s="124">
        <f t="shared" si="42"/>
        <v>3.1260248625340092</v>
      </c>
      <c r="U156" s="124">
        <f t="shared" si="42"/>
        <v>3.2238522115902692</v>
      </c>
      <c r="V156" s="124">
        <f t="shared" si="42"/>
        <v>3.3465758611529584</v>
      </c>
      <c r="W156" s="124">
        <f t="shared" ref="W156" si="43">IF(W135=0,"",W135/W114)</f>
        <v>3.4333589567778198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1.6278268451584426</v>
      </c>
      <c r="C157" s="111">
        <f t="shared" si="44"/>
        <v>1.7635110526058166</v>
      </c>
      <c r="D157" s="111">
        <f t="shared" si="44"/>
        <v>1.9047939013468695</v>
      </c>
      <c r="E157" s="111">
        <f t="shared" si="44"/>
        <v>2.0123165508742575</v>
      </c>
      <c r="F157" s="111">
        <f t="shared" si="44"/>
        <v>2.1060049880631433</v>
      </c>
      <c r="G157" s="111">
        <f t="shared" si="44"/>
        <v>2.1845098456477094</v>
      </c>
      <c r="H157" s="111">
        <f t="shared" si="44"/>
        <v>2.2510321154164963</v>
      </c>
      <c r="I157" s="111">
        <f t="shared" si="44"/>
        <v>2.2854276279003618</v>
      </c>
      <c r="J157" s="111">
        <f t="shared" si="44"/>
        <v>2.3081604913180622</v>
      </c>
      <c r="K157" s="111">
        <f t="shared" si="44"/>
        <v>2.3586874682229446</v>
      </c>
      <c r="L157" s="111">
        <f t="shared" si="44"/>
        <v>2.4652225225747526</v>
      </c>
      <c r="M157" s="111">
        <f t="shared" si="44"/>
        <v>2.5908554371664998</v>
      </c>
      <c r="N157" s="111">
        <f t="shared" si="44"/>
        <v>2.7155204019493659</v>
      </c>
      <c r="O157" s="111">
        <f t="shared" si="44"/>
        <v>2.8093394163331458</v>
      </c>
      <c r="P157" s="111">
        <f t="shared" si="44"/>
        <v>2.8641218492541451</v>
      </c>
      <c r="Q157" s="111">
        <f t="shared" si="44"/>
        <v>2.879824382019164</v>
      </c>
      <c r="R157" s="111">
        <f t="shared" ref="R157:V157" si="45">IF(R136=0,"",R136/R115)</f>
        <v>2.9409971094125629</v>
      </c>
      <c r="S157" s="111">
        <f t="shared" si="45"/>
        <v>3.0388892722646728</v>
      </c>
      <c r="T157" s="111">
        <f t="shared" si="45"/>
        <v>3.1260248625340092</v>
      </c>
      <c r="U157" s="111">
        <f t="shared" si="45"/>
        <v>3.2238522115902692</v>
      </c>
      <c r="V157" s="111">
        <f t="shared" si="45"/>
        <v>3.3465758611529584</v>
      </c>
      <c r="W157" s="111">
        <f t="shared" ref="W157" si="46">IF(W136=0,"",W136/W115)</f>
        <v>3.4333589567778198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0.55347756677762427</v>
      </c>
      <c r="C158" s="124">
        <f t="shared" si="47"/>
        <v>0.55638943410695063</v>
      </c>
      <c r="D158" s="124">
        <f t="shared" si="47"/>
        <v>0.55992482082084627</v>
      </c>
      <c r="E158" s="124">
        <f t="shared" si="47"/>
        <v>0.56379235037195219</v>
      </c>
      <c r="F158" s="124">
        <f t="shared" si="47"/>
        <v>0.56786738613588361</v>
      </c>
      <c r="G158" s="124">
        <f t="shared" si="47"/>
        <v>0.57211335933330021</v>
      </c>
      <c r="H158" s="124">
        <f t="shared" si="47"/>
        <v>0.57665127853843001</v>
      </c>
      <c r="I158" s="124">
        <f t="shared" si="47"/>
        <v>0.57893794588566971</v>
      </c>
      <c r="J158" s="124">
        <f t="shared" si="47"/>
        <v>0.57995591330255991</v>
      </c>
      <c r="K158" s="124">
        <f t="shared" si="47"/>
        <v>0.58184424720132499</v>
      </c>
      <c r="L158" s="124">
        <f t="shared" si="47"/>
        <v>0.59855491941129191</v>
      </c>
      <c r="M158" s="124">
        <f t="shared" si="47"/>
        <v>0.60533583487767562</v>
      </c>
      <c r="N158" s="124">
        <f t="shared" si="47"/>
        <v>0.61209908805745172</v>
      </c>
      <c r="O158" s="124">
        <f t="shared" si="47"/>
        <v>0.61871889832527882</v>
      </c>
      <c r="P158" s="124">
        <f t="shared" si="47"/>
        <v>0.62027566099776221</v>
      </c>
      <c r="Q158" s="124">
        <f t="shared" si="47"/>
        <v>0.62459907016265392</v>
      </c>
      <c r="R158" s="124">
        <f t="shared" ref="R158:V158" si="48">IF(R137=0,"",R137/R116)</f>
        <v>0.63251507595012746</v>
      </c>
      <c r="S158" s="124">
        <f t="shared" si="48"/>
        <v>0.64432555800999369</v>
      </c>
      <c r="T158" s="124">
        <f t="shared" si="48"/>
        <v>0.65644597091348222</v>
      </c>
      <c r="U158" s="124">
        <f t="shared" si="48"/>
        <v>0.6746832555826725</v>
      </c>
      <c r="V158" s="124">
        <f t="shared" si="48"/>
        <v>0.69005522347088799</v>
      </c>
      <c r="W158" s="124">
        <f t="shared" ref="W158" si="49">IF(W137=0,"",W137/W116)</f>
        <v>0.69838659330624264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0.5542955914766764</v>
      </c>
      <c r="C159" s="111">
        <f t="shared" si="50"/>
        <v>0.55822851824263231</v>
      </c>
      <c r="D159" s="111">
        <f t="shared" si="50"/>
        <v>0.56698954103571042</v>
      </c>
      <c r="E159" s="111">
        <f t="shared" si="50"/>
        <v>0.5723009748021809</v>
      </c>
      <c r="F159" s="111">
        <f t="shared" si="50"/>
        <v>0.57598632819402173</v>
      </c>
      <c r="G159" s="111">
        <f t="shared" si="50"/>
        <v>0.57930705148411865</v>
      </c>
      <c r="H159" s="111">
        <f t="shared" si="50"/>
        <v>0.58314558021268559</v>
      </c>
      <c r="I159" s="111">
        <f t="shared" si="50"/>
        <v>0.5862088510129152</v>
      </c>
      <c r="J159" s="111">
        <f t="shared" si="50"/>
        <v>0.59090025705647597</v>
      </c>
      <c r="K159" s="111">
        <f t="shared" si="50"/>
        <v>0.59615319242177822</v>
      </c>
      <c r="L159" s="111">
        <f t="shared" si="50"/>
        <v>0.60274715869524564</v>
      </c>
      <c r="M159" s="111">
        <f t="shared" si="50"/>
        <v>0.60908282478560616</v>
      </c>
      <c r="N159" s="111">
        <f t="shared" si="50"/>
        <v>0.61766398919413334</v>
      </c>
      <c r="O159" s="111">
        <f t="shared" si="50"/>
        <v>0.62773925661332663</v>
      </c>
      <c r="P159" s="111">
        <f t="shared" si="50"/>
        <v>0.62895656304842185</v>
      </c>
      <c r="Q159" s="111">
        <f t="shared" si="50"/>
        <v>0.62960907641200092</v>
      </c>
      <c r="R159" s="111">
        <f t="shared" ref="R159:V159" si="51">IF(R138=0,"",R138/R117)</f>
        <v>0.63171748479603962</v>
      </c>
      <c r="S159" s="111">
        <f t="shared" si="51"/>
        <v>0.63636942693865484</v>
      </c>
      <c r="T159" s="111">
        <f t="shared" si="51"/>
        <v>0.64795402456880979</v>
      </c>
      <c r="U159" s="111">
        <f t="shared" si="51"/>
        <v>0.65818175850771321</v>
      </c>
      <c r="V159" s="111">
        <f t="shared" si="51"/>
        <v>0.66980310365923545</v>
      </c>
      <c r="W159" s="111">
        <f t="shared" ref="W159" si="52">IF(W138=0,"",W138/W117)</f>
        <v>0.6821925033079006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0.49443746075323897</v>
      </c>
      <c r="C160" s="111">
        <f t="shared" si="53"/>
        <v>0.49632779525482962</v>
      </c>
      <c r="D160" s="111">
        <f t="shared" si="53"/>
        <v>0.49815206972632808</v>
      </c>
      <c r="E160" s="111">
        <f t="shared" si="53"/>
        <v>0.50126527733240911</v>
      </c>
      <c r="F160" s="111">
        <f t="shared" si="53"/>
        <v>0.50524159507489286</v>
      </c>
      <c r="G160" s="111">
        <f t="shared" si="53"/>
        <v>0.5098535689217748</v>
      </c>
      <c r="H160" s="111">
        <f t="shared" si="53"/>
        <v>0.51502299643797878</v>
      </c>
      <c r="I160" s="111">
        <f t="shared" si="53"/>
        <v>0.5175567952699951</v>
      </c>
      <c r="J160" s="111">
        <f t="shared" si="53"/>
        <v>0.51829090545792367</v>
      </c>
      <c r="K160" s="111">
        <f t="shared" si="53"/>
        <v>0.52018117025780097</v>
      </c>
      <c r="L160" s="111">
        <f t="shared" si="53"/>
        <v>0.52371476011082652</v>
      </c>
      <c r="M160" s="111">
        <f t="shared" si="53"/>
        <v>0.53067511243720156</v>
      </c>
      <c r="N160" s="111">
        <f t="shared" si="53"/>
        <v>0.53937035714224413</v>
      </c>
      <c r="O160" s="111">
        <f t="shared" si="53"/>
        <v>0.5483860438120155</v>
      </c>
      <c r="P160" s="111">
        <f t="shared" si="53"/>
        <v>0.55052666445532494</v>
      </c>
      <c r="Q160" s="111">
        <f t="shared" si="53"/>
        <v>0.55311666596122477</v>
      </c>
      <c r="R160" s="111">
        <f t="shared" ref="R160:V160" si="54">IF(R139=0,"",R139/R118)</f>
        <v>0.55820913565056041</v>
      </c>
      <c r="S160" s="111">
        <f t="shared" si="54"/>
        <v>0.57284891127950843</v>
      </c>
      <c r="T160" s="111">
        <f t="shared" si="54"/>
        <v>0.59676549680387825</v>
      </c>
      <c r="U160" s="111">
        <f t="shared" si="54"/>
        <v>0.64104493385337236</v>
      </c>
      <c r="V160" s="111">
        <f t="shared" si="54"/>
        <v>0.6815931396696342</v>
      </c>
      <c r="W160" s="111">
        <f t="shared" ref="W160" si="55">IF(W139=0,"",W139/W118)</f>
        <v>0.69954055546914784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>
        <f t="shared" si="56"/>
        <v>0.77197770130833199</v>
      </c>
      <c r="M161" s="111">
        <f t="shared" si="56"/>
        <v>0.77588837217484008</v>
      </c>
      <c r="N161" s="111">
        <f t="shared" si="56"/>
        <v>0.78643200243574385</v>
      </c>
      <c r="O161" s="111">
        <f t="shared" si="56"/>
        <v>0.77952569536148641</v>
      </c>
      <c r="P161" s="111">
        <f t="shared" si="56"/>
        <v>0.77474749887520633</v>
      </c>
      <c r="Q161" s="111">
        <f t="shared" si="56"/>
        <v>0.79000527276339971</v>
      </c>
      <c r="R161" s="111">
        <f t="shared" ref="R161:V161" si="57">IF(R140=0,"",R140/R119)</f>
        <v>0.77968179274122029</v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>
        <f t="shared" si="59"/>
        <v>0.53642977375797329</v>
      </c>
      <c r="M162" s="112">
        <f t="shared" si="59"/>
        <v>0.53642977375797329</v>
      </c>
      <c r="N162" s="112">
        <f t="shared" si="59"/>
        <v>0.53642977375797329</v>
      </c>
      <c r="O162" s="112">
        <f t="shared" si="59"/>
        <v>0.53642977375797329</v>
      </c>
      <c r="P162" s="112">
        <f t="shared" si="59"/>
        <v>0.53642977375797329</v>
      </c>
      <c r="Q162" s="112">
        <f t="shared" si="59"/>
        <v>0.53642977375797329</v>
      </c>
      <c r="R162" s="112">
        <f t="shared" ref="R162:V162" si="60">IF(R141=0,"",R141/R120)</f>
        <v>0.53642977375797329</v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0.5539327715599075</v>
      </c>
      <c r="C164" s="112">
        <f t="shared" si="65"/>
        <v>0.55686712577584752</v>
      </c>
      <c r="D164" s="112">
        <f t="shared" si="65"/>
        <v>0.56013490077201533</v>
      </c>
      <c r="E164" s="112">
        <f t="shared" si="65"/>
        <v>0.56391581917863731</v>
      </c>
      <c r="F164" s="112">
        <f t="shared" si="65"/>
        <v>0.56802259833643964</v>
      </c>
      <c r="G164" s="112">
        <f t="shared" si="65"/>
        <v>0.57226898812427085</v>
      </c>
      <c r="H164" s="112">
        <f t="shared" si="65"/>
        <v>0.57677876450117294</v>
      </c>
      <c r="I164" s="112">
        <f t="shared" si="65"/>
        <v>0.57899583958402079</v>
      </c>
      <c r="J164" s="112">
        <f t="shared" si="65"/>
        <v>0.57977334690313687</v>
      </c>
      <c r="K164" s="112">
        <f t="shared" si="65"/>
        <v>0.58158877623527072</v>
      </c>
      <c r="L164" s="112">
        <f t="shared" si="65"/>
        <v>0.58394774658348092</v>
      </c>
      <c r="M164" s="112">
        <f t="shared" si="65"/>
        <v>0.58824470148504049</v>
      </c>
      <c r="N164" s="112">
        <f t="shared" si="65"/>
        <v>0.59354367925686558</v>
      </c>
      <c r="O164" s="112">
        <f t="shared" si="65"/>
        <v>0.59844079666151484</v>
      </c>
      <c r="P164" s="112">
        <f t="shared" si="65"/>
        <v>0.59979569712076608</v>
      </c>
      <c r="Q164" s="112">
        <f t="shared" si="65"/>
        <v>0.60449589310901153</v>
      </c>
      <c r="R164" s="112">
        <f t="shared" ref="R164:V164" si="66">IF(R143=0,"",R143/R122)</f>
        <v>0.61459451610567473</v>
      </c>
      <c r="S164" s="112">
        <f t="shared" si="66"/>
        <v>0.62816032214351014</v>
      </c>
      <c r="T164" s="112">
        <f t="shared" si="66"/>
        <v>0.64135585322273692</v>
      </c>
      <c r="U164" s="112">
        <f t="shared" si="66"/>
        <v>0.65925415921150265</v>
      </c>
      <c r="V164" s="112">
        <f t="shared" si="66"/>
        <v>0.67550895978954617</v>
      </c>
      <c r="W164" s="112">
        <f t="shared" ref="W164" si="67">IF(W143=0,"",W143/W122)</f>
        <v>0.68445398528647539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>
        <f t="shared" si="68"/>
        <v>0.80732969076937644</v>
      </c>
      <c r="M165" s="113">
        <f t="shared" si="68"/>
        <v>0.81261652233313131</v>
      </c>
      <c r="N165" s="113">
        <f t="shared" si="68"/>
        <v>0.82324322067200806</v>
      </c>
      <c r="O165" s="113">
        <f t="shared" si="68"/>
        <v>0.81860150980621182</v>
      </c>
      <c r="P165" s="113">
        <f t="shared" si="68"/>
        <v>0.81478973581804115</v>
      </c>
      <c r="Q165" s="113">
        <f t="shared" si="68"/>
        <v>0.82799690776188695</v>
      </c>
      <c r="R165" s="113">
        <f t="shared" ref="R165:V165" si="69">IF(R144=0,"",R144/R123)</f>
        <v>0.82360869300143358</v>
      </c>
      <c r="S165" s="113">
        <f t="shared" si="69"/>
        <v>0.82610462291066356</v>
      </c>
      <c r="T165" s="113">
        <f t="shared" si="69"/>
        <v>0.85273177768036368</v>
      </c>
      <c r="U165" s="113">
        <f t="shared" si="69"/>
        <v>0.86173702603271118</v>
      </c>
      <c r="V165" s="113">
        <f t="shared" si="69"/>
        <v>0.86492264328810609</v>
      </c>
      <c r="W165" s="113">
        <f t="shared" ref="W165" si="70">IF(W144=0,"",W144/W123)</f>
        <v>0.86778700216473481</v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>
        <f t="shared" si="71"/>
        <v>0.59196668236159911</v>
      </c>
      <c r="M166" s="111">
        <f t="shared" si="71"/>
        <v>0.59281180684972401</v>
      </c>
      <c r="N166" s="111">
        <f t="shared" si="71"/>
        <v>0.59372712741565847</v>
      </c>
      <c r="O166" s="111">
        <f t="shared" si="71"/>
        <v>0.59581595782783803</v>
      </c>
      <c r="P166" s="111">
        <f t="shared" si="71"/>
        <v>0.596219097370974</v>
      </c>
      <c r="Q166" s="111">
        <f t="shared" si="71"/>
        <v>0.59791326266632039</v>
      </c>
      <c r="R166" s="111">
        <f t="shared" ref="R166:V166" si="72">IF(R145=0,"",R145/R124)</f>
        <v>0.60685457856209424</v>
      </c>
      <c r="S166" s="111">
        <f t="shared" si="72"/>
        <v>0.62497188728695197</v>
      </c>
      <c r="T166" s="111">
        <f t="shared" si="72"/>
        <v>0.65398717321528643</v>
      </c>
      <c r="U166" s="111">
        <f t="shared" si="72"/>
        <v>0.66709943069069555</v>
      </c>
      <c r="V166" s="111">
        <f t="shared" si="72"/>
        <v>0.67544260864669803</v>
      </c>
      <c r="W166" s="111">
        <f t="shared" ref="W166" si="73">IF(W145=0,"",W145/W124)</f>
        <v>0.6826609990168182</v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0.66379273592608923</v>
      </c>
      <c r="C168" s="124">
        <f t="shared" si="77"/>
        <v>0.67334189271001399</v>
      </c>
      <c r="D168" s="124">
        <f t="shared" si="77"/>
        <v>0.65343579813493802</v>
      </c>
      <c r="E168" s="124">
        <f t="shared" si="77"/>
        <v>0.64910408379564599</v>
      </c>
      <c r="F168" s="124">
        <f t="shared" si="77"/>
        <v>0.65646704895690411</v>
      </c>
      <c r="G168" s="124">
        <f t="shared" si="77"/>
        <v>0.66180258647646806</v>
      </c>
      <c r="H168" s="124">
        <f t="shared" si="77"/>
        <v>0.66084528176829138</v>
      </c>
      <c r="I168" s="124">
        <f t="shared" si="77"/>
        <v>0.66277531078885477</v>
      </c>
      <c r="J168" s="124">
        <f t="shared" si="77"/>
        <v>0.66509991996773887</v>
      </c>
      <c r="K168" s="124">
        <f t="shared" si="77"/>
        <v>0.67528172736026459</v>
      </c>
      <c r="L168" s="124">
        <f t="shared" si="77"/>
        <v>0.67126312999420146</v>
      </c>
      <c r="M168" s="124">
        <f t="shared" si="77"/>
        <v>0.67335403526203219</v>
      </c>
      <c r="N168" s="124">
        <f t="shared" si="77"/>
        <v>0.67551936601039353</v>
      </c>
      <c r="O168" s="124">
        <f t="shared" si="77"/>
        <v>0.68239019367114251</v>
      </c>
      <c r="P168" s="124">
        <f t="shared" si="77"/>
        <v>0.69318225480550044</v>
      </c>
      <c r="Q168" s="124">
        <f t="shared" si="77"/>
        <v>0.71585292936254952</v>
      </c>
      <c r="R168" s="124">
        <f t="shared" ref="R168:V168" si="78">IF(R147=0,"",R147/R126)</f>
        <v>0.7246174420621353</v>
      </c>
      <c r="S168" s="124">
        <f t="shared" si="78"/>
        <v>0.73477205714256322</v>
      </c>
      <c r="T168" s="124">
        <f t="shared" si="78"/>
        <v>0.74590723912599233</v>
      </c>
      <c r="U168" s="124">
        <f t="shared" si="78"/>
        <v>0.75899087253578623</v>
      </c>
      <c r="V168" s="124">
        <f t="shared" si="78"/>
        <v>0.77238048094876655</v>
      </c>
      <c r="W168" s="124">
        <f t="shared" ref="W168" si="79">IF(W147=0,"",W147/W126)</f>
        <v>0.77694671977634944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0.56748181401204378</v>
      </c>
      <c r="C169" s="111">
        <f t="shared" si="80"/>
        <v>0.56855358697277991</v>
      </c>
      <c r="D169" s="111">
        <f t="shared" si="80"/>
        <v>0.57019084119940522</v>
      </c>
      <c r="E169" s="111">
        <f t="shared" si="80"/>
        <v>0.57130549411800002</v>
      </c>
      <c r="F169" s="111">
        <f t="shared" si="80"/>
        <v>0.57238700527678033</v>
      </c>
      <c r="G169" s="111">
        <f t="shared" si="80"/>
        <v>0.57353434696442818</v>
      </c>
      <c r="H169" s="111">
        <f t="shared" si="80"/>
        <v>0.57473161678228035</v>
      </c>
      <c r="I169" s="111">
        <f t="shared" si="80"/>
        <v>0.57534107251304256</v>
      </c>
      <c r="J169" s="111">
        <f t="shared" si="80"/>
        <v>0.57567474664576135</v>
      </c>
      <c r="K169" s="111">
        <f t="shared" si="80"/>
        <v>0.57618218999939597</v>
      </c>
      <c r="L169" s="111">
        <f t="shared" si="80"/>
        <v>0.57711276780571441</v>
      </c>
      <c r="M169" s="111">
        <f t="shared" si="80"/>
        <v>0.5777627170998707</v>
      </c>
      <c r="N169" s="111">
        <f t="shared" si="80"/>
        <v>0.57826586655185186</v>
      </c>
      <c r="O169" s="111">
        <f t="shared" si="80"/>
        <v>0.57858825376548395</v>
      </c>
      <c r="P169" s="111">
        <f t="shared" si="80"/>
        <v>0.57866926872244417</v>
      </c>
      <c r="Q169" s="111">
        <f t="shared" si="80"/>
        <v>0.57871579142234741</v>
      </c>
      <c r="R169" s="111">
        <f t="shared" ref="R169:V169" si="81">IF(R148=0,"",R148/R127)</f>
        <v>0.57878947955170956</v>
      </c>
      <c r="S169" s="111">
        <f t="shared" si="81"/>
        <v>0.57893176173643324</v>
      </c>
      <c r="T169" s="111">
        <f t="shared" si="81"/>
        <v>0.58116046792070986</v>
      </c>
      <c r="U169" s="111">
        <f t="shared" si="81"/>
        <v>0.58414995254273983</v>
      </c>
      <c r="V169" s="111">
        <f t="shared" si="81"/>
        <v>0.58817754757092089</v>
      </c>
      <c r="W169" s="111">
        <f t="shared" ref="W169" si="82">IF(W148=0,"",W148/W127)</f>
        <v>0.59068308055959939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0.56586450373667452</v>
      </c>
      <c r="C170" s="111">
        <f t="shared" si="83"/>
        <v>0.56743637244129508</v>
      </c>
      <c r="D170" s="111">
        <f t="shared" si="83"/>
        <v>0.56931618672892736</v>
      </c>
      <c r="E170" s="111">
        <f t="shared" si="83"/>
        <v>0.57102111968564895</v>
      </c>
      <c r="F170" s="111">
        <f t="shared" si="83"/>
        <v>0.57227470642146516</v>
      </c>
      <c r="G170" s="111">
        <f t="shared" si="83"/>
        <v>0.57328027799695014</v>
      </c>
      <c r="H170" s="111">
        <f t="shared" si="83"/>
        <v>0.57429840589628489</v>
      </c>
      <c r="I170" s="111">
        <f t="shared" si="83"/>
        <v>0.57481283188798649</v>
      </c>
      <c r="J170" s="111">
        <f t="shared" si="83"/>
        <v>0.57516030818855646</v>
      </c>
      <c r="K170" s="111">
        <f t="shared" si="83"/>
        <v>0.57617212490004366</v>
      </c>
      <c r="L170" s="111">
        <f t="shared" si="83"/>
        <v>0.57761317198084972</v>
      </c>
      <c r="M170" s="111">
        <f t="shared" si="83"/>
        <v>0.57900564791533127</v>
      </c>
      <c r="N170" s="111">
        <f t="shared" si="83"/>
        <v>0.57975287201743253</v>
      </c>
      <c r="O170" s="111">
        <f t="shared" si="83"/>
        <v>0.58017238843138141</v>
      </c>
      <c r="P170" s="111">
        <f t="shared" si="83"/>
        <v>0.58026862182119354</v>
      </c>
      <c r="Q170" s="111">
        <f t="shared" si="83"/>
        <v>0.58037587054606887</v>
      </c>
      <c r="R170" s="111">
        <f t="shared" ref="R170:V170" si="84">IF(R149=0,"",R149/R128)</f>
        <v>0.58086579833175234</v>
      </c>
      <c r="S170" s="111">
        <f t="shared" si="84"/>
        <v>0.58173813250028128</v>
      </c>
      <c r="T170" s="111">
        <f t="shared" si="84"/>
        <v>0.58273232633146577</v>
      </c>
      <c r="U170" s="111">
        <f t="shared" si="84"/>
        <v>0.58506712683216577</v>
      </c>
      <c r="V170" s="111">
        <f t="shared" si="84"/>
        <v>0.58862382215491915</v>
      </c>
      <c r="W170" s="111">
        <f t="shared" ref="W170" si="85">IF(W149=0,"",W149/W128)</f>
        <v>0.59296719002254861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0.72613947851706717</v>
      </c>
      <c r="C171" s="45">
        <f t="shared" si="86"/>
        <v>0.72799930691535164</v>
      </c>
      <c r="D171" s="45">
        <f t="shared" si="86"/>
        <v>0.7295616709975552</v>
      </c>
      <c r="E171" s="45">
        <f t="shared" si="86"/>
        <v>0.73231356536028536</v>
      </c>
      <c r="F171" s="45">
        <f t="shared" si="86"/>
        <v>0.73572258392288792</v>
      </c>
      <c r="G171" s="45">
        <f t="shared" si="86"/>
        <v>0.73936791258198165</v>
      </c>
      <c r="H171" s="45">
        <f t="shared" si="86"/>
        <v>0.74330379713488293</v>
      </c>
      <c r="I171" s="45">
        <f t="shared" si="86"/>
        <v>0.74525021944340364</v>
      </c>
      <c r="J171" s="45">
        <f t="shared" si="86"/>
        <v>0.74586489046120907</v>
      </c>
      <c r="K171" s="45">
        <f t="shared" si="86"/>
        <v>0.74750156814586</v>
      </c>
      <c r="L171" s="45">
        <f t="shared" si="86"/>
        <v>0.74979294527638174</v>
      </c>
      <c r="M171" s="45">
        <f t="shared" si="86"/>
        <v>0.75296675118063316</v>
      </c>
      <c r="N171" s="45">
        <f t="shared" si="86"/>
        <v>0.75640388098839595</v>
      </c>
      <c r="O171" s="45">
        <f t="shared" si="86"/>
        <v>0.75955060612373826</v>
      </c>
      <c r="P171" s="45">
        <f t="shared" si="86"/>
        <v>0.76063219149806061</v>
      </c>
      <c r="Q171" s="45">
        <f t="shared" si="86"/>
        <v>0.76509512622604869</v>
      </c>
      <c r="R171" s="45">
        <f t="shared" ref="R171:V171" si="87">IF(R150=0,"",R150/R129)</f>
        <v>0.77112732198313472</v>
      </c>
      <c r="S171" s="45">
        <f t="shared" si="87"/>
        <v>0.78014661743578928</v>
      </c>
      <c r="T171" s="45">
        <f t="shared" si="87"/>
        <v>0.78872820968377066</v>
      </c>
      <c r="U171" s="45">
        <f t="shared" si="87"/>
        <v>0.80120049594884346</v>
      </c>
      <c r="V171" s="45">
        <f t="shared" si="87"/>
        <v>0.81575722301804177</v>
      </c>
      <c r="W171" s="45">
        <f t="shared" ref="W171" si="88">IF(W150=0,"",W150/W129)</f>
        <v>0.82667988268082426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1004.0860814723792</v>
      </c>
      <c r="C173" s="117">
        <f t="shared" si="89"/>
        <v>657.21923508658904</v>
      </c>
      <c r="D173" s="117">
        <f t="shared" si="89"/>
        <v>1194.3606122795732</v>
      </c>
      <c r="E173" s="117">
        <f t="shared" si="89"/>
        <v>1415.0518059553358</v>
      </c>
      <c r="F173" s="117">
        <f t="shared" si="89"/>
        <v>1079.7773938461285</v>
      </c>
      <c r="G173" s="117">
        <f t="shared" si="89"/>
        <v>979.55062657848623</v>
      </c>
      <c r="H173" s="117">
        <f t="shared" si="89"/>
        <v>1049.8948474754991</v>
      </c>
      <c r="I173" s="117">
        <f t="shared" si="89"/>
        <v>900.51845513342175</v>
      </c>
      <c r="J173" s="117">
        <f t="shared" si="89"/>
        <v>833.17377703802583</v>
      </c>
      <c r="K173" s="117">
        <f t="shared" si="89"/>
        <v>579.27816265075262</v>
      </c>
      <c r="L173" s="117">
        <f t="shared" si="89"/>
        <v>791.26479958735013</v>
      </c>
      <c r="M173" s="117">
        <f t="shared" si="89"/>
        <v>990.98272998576124</v>
      </c>
      <c r="N173" s="117">
        <f t="shared" si="89"/>
        <v>970.86199957279564</v>
      </c>
      <c r="O173" s="117">
        <f t="shared" si="89"/>
        <v>786.32398368777353</v>
      </c>
      <c r="P173" s="117">
        <f t="shared" si="89"/>
        <v>545.18599882319984</v>
      </c>
      <c r="Q173" s="117">
        <f t="shared" si="89"/>
        <v>550.88231619765634</v>
      </c>
      <c r="R173" s="117">
        <f t="shared" ref="R173:V173" si="90">R174+R177+R179+R189</f>
        <v>617.11812537140656</v>
      </c>
      <c r="S173" s="117">
        <f t="shared" si="90"/>
        <v>634.4800480573474</v>
      </c>
      <c r="T173" s="117">
        <f t="shared" si="90"/>
        <v>454.33825697333941</v>
      </c>
      <c r="U173" s="117">
        <f t="shared" si="90"/>
        <v>403.95069752681587</v>
      </c>
      <c r="V173" s="117">
        <f t="shared" si="90"/>
        <v>379.41440352531259</v>
      </c>
      <c r="W173" s="117">
        <f t="shared" ref="W173" si="91">W174+W177+W179+W189</f>
        <v>540.24625671787442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954.03261141871417</v>
      </c>
      <c r="C174" s="122">
        <f t="shared" si="92"/>
        <v>617.8447014629761</v>
      </c>
      <c r="D174" s="122">
        <f t="shared" si="92"/>
        <v>1131.3794735318529</v>
      </c>
      <c r="E174" s="122">
        <f t="shared" si="92"/>
        <v>1342.6668747389815</v>
      </c>
      <c r="F174" s="122">
        <f t="shared" si="92"/>
        <v>1013.2090061173782</v>
      </c>
      <c r="G174" s="122">
        <f t="shared" si="92"/>
        <v>917.08961637857169</v>
      </c>
      <c r="H174" s="122">
        <f t="shared" si="92"/>
        <v>984.27468631872762</v>
      </c>
      <c r="I174" s="122">
        <f t="shared" si="92"/>
        <v>837.69131606588849</v>
      </c>
      <c r="J174" s="122">
        <f t="shared" si="92"/>
        <v>775.2574672306572</v>
      </c>
      <c r="K174" s="122">
        <f t="shared" si="92"/>
        <v>535.24191487195037</v>
      </c>
      <c r="L174" s="122">
        <f t="shared" si="92"/>
        <v>737.93518566979549</v>
      </c>
      <c r="M174" s="122">
        <f t="shared" si="92"/>
        <v>931.24930552989395</v>
      </c>
      <c r="N174" s="122">
        <f t="shared" si="92"/>
        <v>912.99314866951784</v>
      </c>
      <c r="O174" s="122">
        <f t="shared" si="92"/>
        <v>738.29488950230552</v>
      </c>
      <c r="P174" s="122">
        <f t="shared" si="92"/>
        <v>510.53934042116356</v>
      </c>
      <c r="Q174" s="122">
        <f t="shared" si="92"/>
        <v>524.80067187952307</v>
      </c>
      <c r="R174" s="122">
        <f t="shared" ref="R174:V174" si="93">SUM(R175:R176)</f>
        <v>590.4684105884578</v>
      </c>
      <c r="S174" s="122">
        <f t="shared" si="93"/>
        <v>608.26481562780907</v>
      </c>
      <c r="T174" s="122">
        <f t="shared" si="93"/>
        <v>434.85560618151374</v>
      </c>
      <c r="U174" s="122">
        <f t="shared" si="93"/>
        <v>387.07778742808972</v>
      </c>
      <c r="V174" s="122">
        <f t="shared" si="93"/>
        <v>363.27755617693498</v>
      </c>
      <c r="W174" s="122">
        <f t="shared" ref="W174" si="94">SUM(W175:W176)</f>
        <v>519.10706369994296</v>
      </c>
      <c r="DA174" s="130" t="s">
        <v>2076</v>
      </c>
    </row>
    <row r="175" spans="1:105" ht="12" customHeight="1" x14ac:dyDescent="0.25">
      <c r="A175" s="97" t="s">
        <v>51</v>
      </c>
      <c r="B175" s="98">
        <v>954.03261141871417</v>
      </c>
      <c r="C175" s="98">
        <v>617.8447014629761</v>
      </c>
      <c r="D175" s="98">
        <v>1131.3794735318529</v>
      </c>
      <c r="E175" s="98">
        <v>1342.6668747389815</v>
      </c>
      <c r="F175" s="98">
        <v>1013.2090061173782</v>
      </c>
      <c r="G175" s="98">
        <v>917.08961637857169</v>
      </c>
      <c r="H175" s="98">
        <v>984.27468631872762</v>
      </c>
      <c r="I175" s="98">
        <v>837.69131606588849</v>
      </c>
      <c r="J175" s="98">
        <v>775.2574672306572</v>
      </c>
      <c r="K175" s="98">
        <v>535.24191487195037</v>
      </c>
      <c r="L175" s="98">
        <v>737.93518566979549</v>
      </c>
      <c r="M175" s="98">
        <v>931.24930552989395</v>
      </c>
      <c r="N175" s="98">
        <v>912.99314866951784</v>
      </c>
      <c r="O175" s="98">
        <v>738.29488950230552</v>
      </c>
      <c r="P175" s="98">
        <v>510.53934042116356</v>
      </c>
      <c r="Q175" s="98">
        <v>524.80067187952307</v>
      </c>
      <c r="R175" s="98">
        <v>590.4684105884578</v>
      </c>
      <c r="S175" s="98">
        <v>608.26481562780907</v>
      </c>
      <c r="T175" s="98">
        <v>434.85560618151374</v>
      </c>
      <c r="U175" s="98">
        <v>387.07778742808972</v>
      </c>
      <c r="V175" s="98">
        <v>363.27755617693498</v>
      </c>
      <c r="W175" s="98">
        <v>519.10706369994296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5.712932247528733</v>
      </c>
      <c r="C179" s="122">
        <v>4.9344125705427304</v>
      </c>
      <c r="D179" s="122">
        <v>7.1517360242039301</v>
      </c>
      <c r="E179" s="122">
        <v>8.3723531540608267</v>
      </c>
      <c r="F179" s="122">
        <v>7.8911466976767839</v>
      </c>
      <c r="G179" s="122">
        <v>8.4216431023488294</v>
      </c>
      <c r="H179" s="122">
        <v>9.3722579164095308</v>
      </c>
      <c r="I179" s="122">
        <v>9.5934741396922316</v>
      </c>
      <c r="J179" s="122">
        <v>10.256887935587402</v>
      </c>
      <c r="K179" s="122">
        <v>8.4404047943495542</v>
      </c>
      <c r="L179" s="122">
        <v>11.659457060919097</v>
      </c>
      <c r="M179" s="122">
        <v>14.453850292831175</v>
      </c>
      <c r="N179" s="122">
        <v>14.102514755696658</v>
      </c>
      <c r="O179" s="122">
        <v>11.428930881879001</v>
      </c>
      <c r="P179" s="122">
        <v>8.0052767800457669</v>
      </c>
      <c r="Q179" s="122">
        <v>9.8404557642450463</v>
      </c>
      <c r="R179" s="122">
        <v>10.959392859961012</v>
      </c>
      <c r="S179" s="122">
        <v>11.22955590249876</v>
      </c>
      <c r="T179" s="122">
        <v>8.0465267435849199</v>
      </c>
      <c r="U179" s="122">
        <v>7.1268671351657247</v>
      </c>
      <c r="V179" s="122">
        <v>6.6883701397195949</v>
      </c>
      <c r="W179" s="122">
        <v>9.4950139818604633</v>
      </c>
      <c r="DA179" s="130" t="s">
        <v>2081</v>
      </c>
    </row>
    <row r="180" spans="1:105" ht="12" customHeight="1" x14ac:dyDescent="0.25">
      <c r="A180" s="97" t="s">
        <v>143</v>
      </c>
      <c r="B180" s="98">
        <v>4.6408006897290655</v>
      </c>
      <c r="C180" s="98">
        <v>3.8766589785525953</v>
      </c>
      <c r="D180" s="98">
        <v>6.2279335037441452</v>
      </c>
      <c r="E180" s="98">
        <v>7.4584739193813823</v>
      </c>
      <c r="F180" s="98">
        <v>6.9865359621032059</v>
      </c>
      <c r="G180" s="98">
        <v>7.5229422773649937</v>
      </c>
      <c r="H180" s="98">
        <v>8.5252675634744985</v>
      </c>
      <c r="I180" s="98">
        <v>8.8207511556003979</v>
      </c>
      <c r="J180" s="98">
        <v>9.5376274139126576</v>
      </c>
      <c r="K180" s="98">
        <v>7.770239406819778</v>
      </c>
      <c r="L180" s="98">
        <v>11.009227458278522</v>
      </c>
      <c r="M180" s="98">
        <v>13.782009740540726</v>
      </c>
      <c r="N180" s="98">
        <v>13.512353438125739</v>
      </c>
      <c r="O180" s="98">
        <v>10.926181264814556</v>
      </c>
      <c r="P180" s="98">
        <v>7.5557152788103874</v>
      </c>
      <c r="Q180" s="98">
        <v>9.4213172206905025</v>
      </c>
      <c r="R180" s="98">
        <v>10.619588327830096</v>
      </c>
      <c r="S180" s="98">
        <v>10.941099518882506</v>
      </c>
      <c r="T180" s="98">
        <v>7.820988438620728</v>
      </c>
      <c r="U180" s="98">
        <v>6.9615182817743202</v>
      </c>
      <c r="V180" s="98">
        <v>6.5337533216903552</v>
      </c>
      <c r="W180" s="98">
        <v>9.3370479620540774</v>
      </c>
      <c r="DA180" s="63" t="s">
        <v>2082</v>
      </c>
    </row>
    <row r="181" spans="1:105" ht="12" customHeight="1" x14ac:dyDescent="0.25">
      <c r="A181" s="97" t="s">
        <v>124</v>
      </c>
      <c r="B181" s="98">
        <v>1.0721315577996677</v>
      </c>
      <c r="C181" s="98">
        <v>1.0577535919901353</v>
      </c>
      <c r="D181" s="98">
        <v>0.92380252045978462</v>
      </c>
      <c r="E181" s="98">
        <v>0.91387923467944476</v>
      </c>
      <c r="F181" s="98">
        <v>0.90461073557357807</v>
      </c>
      <c r="G181" s="98">
        <v>0.89870082498383641</v>
      </c>
      <c r="H181" s="98">
        <v>0.846990352935033</v>
      </c>
      <c r="I181" s="98">
        <v>0.77272298409183382</v>
      </c>
      <c r="J181" s="98">
        <v>0.71926052167474375</v>
      </c>
      <c r="K181" s="98">
        <v>0.67016538752977617</v>
      </c>
      <c r="L181" s="98">
        <v>0.65009765142562526</v>
      </c>
      <c r="M181" s="98">
        <v>0.6717058017213986</v>
      </c>
      <c r="N181" s="98">
        <v>0.59003944546373799</v>
      </c>
      <c r="O181" s="98">
        <v>0.50262779517302014</v>
      </c>
      <c r="P181" s="98">
        <v>0.44943401853052461</v>
      </c>
      <c r="Q181" s="98">
        <v>0.41902129652897119</v>
      </c>
      <c r="R181" s="98">
        <v>0.33968787015039348</v>
      </c>
      <c r="S181" s="98">
        <v>0.28845638361625409</v>
      </c>
      <c r="T181" s="98">
        <v>0.22553830496419119</v>
      </c>
      <c r="U181" s="98">
        <v>0.16534885339140423</v>
      </c>
      <c r="V181" s="98">
        <v>0.15461681802924018</v>
      </c>
      <c r="W181" s="98">
        <v>0.1579660198063858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1.3195121495089269E-4</v>
      </c>
      <c r="M182" s="98">
        <v>1.3475056905088223E-4</v>
      </c>
      <c r="N182" s="98">
        <v>1.2187210718102076E-4</v>
      </c>
      <c r="O182" s="98">
        <v>1.2182189142567553E-4</v>
      </c>
      <c r="P182" s="98">
        <v>1.2748270485418863E-4</v>
      </c>
      <c r="Q182" s="98">
        <v>1.1724702557296391E-4</v>
      </c>
      <c r="R182" s="98">
        <v>1.1666198052133116E-4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1.3195121495089269E-4</v>
      </c>
      <c r="M183" s="101">
        <v>1.3475056905088223E-4</v>
      </c>
      <c r="N183" s="101">
        <v>1.2187210718102076E-4</v>
      </c>
      <c r="O183" s="101">
        <v>1.2182189142567553E-4</v>
      </c>
      <c r="P183" s="101">
        <v>1.2748270485418863E-4</v>
      </c>
      <c r="Q183" s="101">
        <v>1.1724702557296391E-4</v>
      </c>
      <c r="R183" s="101">
        <v>1.1666198052133116E-4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44.340537806136297</v>
      </c>
      <c r="C189" s="122">
        <v>34.440121053070285</v>
      </c>
      <c r="D189" s="122">
        <v>55.829402723516388</v>
      </c>
      <c r="E189" s="122">
        <v>64.012578062293372</v>
      </c>
      <c r="F189" s="122">
        <v>58.677241031073464</v>
      </c>
      <c r="G189" s="122">
        <v>54.039367097565659</v>
      </c>
      <c r="H189" s="122">
        <v>56.247903240361971</v>
      </c>
      <c r="I189" s="122">
        <v>53.233664927841055</v>
      </c>
      <c r="J189" s="122">
        <v>47.659421871781191</v>
      </c>
      <c r="K189" s="122">
        <v>35.595842984452666</v>
      </c>
      <c r="L189" s="122">
        <v>41.670156856635536</v>
      </c>
      <c r="M189" s="122">
        <v>45.279574163036138</v>
      </c>
      <c r="N189" s="122">
        <v>43.766336147581164</v>
      </c>
      <c r="O189" s="122">
        <v>36.600163303589071</v>
      </c>
      <c r="P189" s="122">
        <v>26.641381621990458</v>
      </c>
      <c r="Q189" s="122">
        <v>16.241188553888232</v>
      </c>
      <c r="R189" s="122">
        <v>15.690321922987806</v>
      </c>
      <c r="S189" s="122">
        <v>14.98567652703958</v>
      </c>
      <c r="T189" s="122">
        <v>11.436124048240739</v>
      </c>
      <c r="U189" s="122">
        <v>9.7460429635604431</v>
      </c>
      <c r="V189" s="122">
        <v>9.4484772086579927</v>
      </c>
      <c r="W189" s="122">
        <v>11.644179036071058</v>
      </c>
      <c r="DA189" s="130" t="s">
        <v>2091</v>
      </c>
    </row>
    <row r="190" spans="1:105" ht="12" customHeight="1" x14ac:dyDescent="0.25">
      <c r="A190" s="97" t="s">
        <v>51</v>
      </c>
      <c r="B190" s="98">
        <v>40.390073241514635</v>
      </c>
      <c r="C190" s="98">
        <v>29.762925240597479</v>
      </c>
      <c r="D190" s="98">
        <v>50.41773398366238</v>
      </c>
      <c r="E190" s="98">
        <v>56.417327431508411</v>
      </c>
      <c r="F190" s="98">
        <v>49.940471647047438</v>
      </c>
      <c r="G190" s="98">
        <v>45.255385615507343</v>
      </c>
      <c r="H190" s="98">
        <v>47.229413333897831</v>
      </c>
      <c r="I190" s="98">
        <v>45.389658371895941</v>
      </c>
      <c r="J190" s="98">
        <v>41.184775132438311</v>
      </c>
      <c r="K190" s="98">
        <v>28.860425799290162</v>
      </c>
      <c r="L190" s="98">
        <v>35.829867268175221</v>
      </c>
      <c r="M190" s="98">
        <v>37.377979834785847</v>
      </c>
      <c r="N190" s="98">
        <v>36.645016740457727</v>
      </c>
      <c r="O190" s="98">
        <v>29.633136925303941</v>
      </c>
      <c r="P190" s="98">
        <v>20.491593800167177</v>
      </c>
      <c r="Q190" s="98">
        <v>7.0199181330498659</v>
      </c>
      <c r="R190" s="98">
        <v>7.8993934315227907</v>
      </c>
      <c r="S190" s="98">
        <v>8.1362512220160674</v>
      </c>
      <c r="T190" s="98">
        <v>5.8170557109607719</v>
      </c>
      <c r="U190" s="98">
        <v>5.1782177933029638</v>
      </c>
      <c r="V190" s="98">
        <v>4.8592399921329923</v>
      </c>
      <c r="W190" s="98">
        <v>6.9437605500767088</v>
      </c>
      <c r="DA190" s="63" t="s">
        <v>2092</v>
      </c>
    </row>
    <row r="191" spans="1:105" ht="12" customHeight="1" x14ac:dyDescent="0.25">
      <c r="A191" s="97" t="s">
        <v>50</v>
      </c>
      <c r="B191" s="98">
        <v>3.9504645646216643</v>
      </c>
      <c r="C191" s="98">
        <v>4.677195812472803</v>
      </c>
      <c r="D191" s="98">
        <v>5.4116687398540062</v>
      </c>
      <c r="E191" s="98">
        <v>7.5952506307849665</v>
      </c>
      <c r="F191" s="98">
        <v>8.7367693840260223</v>
      </c>
      <c r="G191" s="98">
        <v>8.7839814820583122</v>
      </c>
      <c r="H191" s="98">
        <v>9.0184899064641382</v>
      </c>
      <c r="I191" s="98">
        <v>7.8440065559451133</v>
      </c>
      <c r="J191" s="98">
        <v>6.4746467393428793</v>
      </c>
      <c r="K191" s="98">
        <v>6.7354171851625031</v>
      </c>
      <c r="L191" s="98">
        <v>5.8402895884603163</v>
      </c>
      <c r="M191" s="98">
        <v>7.9015943282502894</v>
      </c>
      <c r="N191" s="98">
        <v>7.1213194071234343</v>
      </c>
      <c r="O191" s="98">
        <v>6.9670263782851265</v>
      </c>
      <c r="P191" s="98">
        <v>6.1497878218232822</v>
      </c>
      <c r="Q191" s="98">
        <v>9.2212704208383673</v>
      </c>
      <c r="R191" s="98">
        <v>7.7909284914650145</v>
      </c>
      <c r="S191" s="98">
        <v>6.8494253050235123</v>
      </c>
      <c r="T191" s="98">
        <v>5.6190683372799679</v>
      </c>
      <c r="U191" s="98">
        <v>4.5678251702574793</v>
      </c>
      <c r="V191" s="98">
        <v>4.5892372165250004</v>
      </c>
      <c r="W191" s="98">
        <v>4.7004184859943487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7642.643612182399</v>
      </c>
      <c r="C194" s="117">
        <f t="shared" si="96"/>
        <v>5523.8535612469677</v>
      </c>
      <c r="D194" s="117">
        <f t="shared" si="96"/>
        <v>8854.0192800389195</v>
      </c>
      <c r="E194" s="117">
        <f t="shared" si="96"/>
        <v>10038.141792009674</v>
      </c>
      <c r="F194" s="117">
        <f t="shared" si="96"/>
        <v>7920.7169033572036</v>
      </c>
      <c r="G194" s="117">
        <f t="shared" si="96"/>
        <v>7421.5896812507799</v>
      </c>
      <c r="H194" s="117">
        <f t="shared" si="96"/>
        <v>8191.5474862453939</v>
      </c>
      <c r="I194" s="117">
        <f t="shared" si="96"/>
        <v>7694.7010529579939</v>
      </c>
      <c r="J194" s="117">
        <f t="shared" si="96"/>
        <v>7990.2920638107207</v>
      </c>
      <c r="K194" s="117">
        <f t="shared" si="96"/>
        <v>6519.7641045112359</v>
      </c>
      <c r="L194" s="117">
        <f t="shared" si="96"/>
        <v>8268.9928580178075</v>
      </c>
      <c r="M194" s="117">
        <f t="shared" si="96"/>
        <v>9668.6495470848004</v>
      </c>
      <c r="N194" s="117">
        <f t="shared" si="96"/>
        <v>9228.4184958607384</v>
      </c>
      <c r="O194" s="117">
        <f t="shared" si="96"/>
        <v>8086.4134751472557</v>
      </c>
      <c r="P194" s="117">
        <f t="shared" si="96"/>
        <v>6702.5938466834868</v>
      </c>
      <c r="Q194" s="117">
        <f t="shared" si="96"/>
        <v>6948.1997204725703</v>
      </c>
      <c r="R194" s="117">
        <f t="shared" ref="R194:V194" si="97">R195+R198+R200+R210</f>
        <v>7582.9762992055657</v>
      </c>
      <c r="S194" s="117">
        <f t="shared" si="97"/>
        <v>8062.647599891603</v>
      </c>
      <c r="T194" s="117">
        <f t="shared" si="97"/>
        <v>6914.2250814527915</v>
      </c>
      <c r="U194" s="117">
        <f t="shared" si="97"/>
        <v>6676.0632420150923</v>
      </c>
      <c r="V194" s="117">
        <f t="shared" si="97"/>
        <v>6712.0332870133589</v>
      </c>
      <c r="W194" s="117">
        <f t="shared" ref="W194" si="98">W195+W198+W200+W210</f>
        <v>8698.0125776391651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5659.0164288090518</v>
      </c>
      <c r="C195" s="122">
        <f t="shared" si="99"/>
        <v>3687.2035494426932</v>
      </c>
      <c r="D195" s="122">
        <f t="shared" si="99"/>
        <v>6778.4874326095369</v>
      </c>
      <c r="E195" s="122">
        <f t="shared" si="99"/>
        <v>7957.9161436081795</v>
      </c>
      <c r="F195" s="122">
        <f t="shared" si="99"/>
        <v>5907.7527655172262</v>
      </c>
      <c r="G195" s="122">
        <f t="shared" si="99"/>
        <v>5370.8885853087722</v>
      </c>
      <c r="H195" s="122">
        <f t="shared" si="99"/>
        <v>6073.0075230629218</v>
      </c>
      <c r="I195" s="122">
        <f t="shared" si="99"/>
        <v>5569.8515040298053</v>
      </c>
      <c r="J195" s="122">
        <f t="shared" si="99"/>
        <v>5715.0419074757519</v>
      </c>
      <c r="K195" s="122">
        <f t="shared" si="99"/>
        <v>4267.9873731671587</v>
      </c>
      <c r="L195" s="122">
        <f t="shared" si="99"/>
        <v>5926.7117891029393</v>
      </c>
      <c r="M195" s="122">
        <f t="shared" si="99"/>
        <v>7205.6077568359369</v>
      </c>
      <c r="N195" s="122">
        <f t="shared" si="99"/>
        <v>6916.7877648752456</v>
      </c>
      <c r="O195" s="122">
        <f t="shared" si="99"/>
        <v>5909.8040954248454</v>
      </c>
      <c r="P195" s="122">
        <f t="shared" si="99"/>
        <v>4583.6006404884247</v>
      </c>
      <c r="Q195" s="122">
        <f t="shared" si="99"/>
        <v>4822.7157144764169</v>
      </c>
      <c r="R195" s="122">
        <f t="shared" ref="R195:V195" si="100">SUM(R196:R197)</f>
        <v>5423.3854980264514</v>
      </c>
      <c r="S195" s="122">
        <f t="shared" si="100"/>
        <v>5823.3204401433204</v>
      </c>
      <c r="T195" s="122">
        <f t="shared" si="100"/>
        <v>4736.8816068810156</v>
      </c>
      <c r="U195" s="122">
        <f t="shared" si="100"/>
        <v>4570.1907112208837</v>
      </c>
      <c r="V195" s="122">
        <f t="shared" si="100"/>
        <v>4544.3946460300767</v>
      </c>
      <c r="W195" s="122">
        <f t="shared" ref="W195" si="101">SUM(W196:W197)</f>
        <v>6368.5148056609169</v>
      </c>
      <c r="DA195" s="130" t="s">
        <v>2244</v>
      </c>
    </row>
    <row r="196" spans="1:105" ht="12" customHeight="1" x14ac:dyDescent="0.25">
      <c r="A196" s="97" t="s">
        <v>51</v>
      </c>
      <c r="B196" s="98">
        <v>5631.2653649105187</v>
      </c>
      <c r="C196" s="98">
        <v>3669.45838064806</v>
      </c>
      <c r="D196" s="98">
        <v>6745.8930655599415</v>
      </c>
      <c r="E196" s="98">
        <v>7919.9263775511472</v>
      </c>
      <c r="F196" s="98">
        <v>5879.715828808311</v>
      </c>
      <c r="G196" s="98">
        <v>5345.6950261400179</v>
      </c>
      <c r="H196" s="98">
        <v>6044.6662686140489</v>
      </c>
      <c r="I196" s="98">
        <v>5544.2810468818434</v>
      </c>
      <c r="J196" s="98">
        <v>5688.8274244186059</v>
      </c>
      <c r="K196" s="98">
        <v>4248.5073652337151</v>
      </c>
      <c r="L196" s="98">
        <v>5899.2793221322572</v>
      </c>
      <c r="M196" s="98">
        <v>7171.7454686043038</v>
      </c>
      <c r="N196" s="98">
        <v>6884.6063075819939</v>
      </c>
      <c r="O196" s="98">
        <v>5881.8260760174353</v>
      </c>
      <c r="P196" s="98">
        <v>4562.1511157486402</v>
      </c>
      <c r="Q196" s="98">
        <v>4800.1389390048444</v>
      </c>
      <c r="R196" s="98">
        <v>5397.9353342432187</v>
      </c>
      <c r="S196" s="98">
        <v>5795.6256090573643</v>
      </c>
      <c r="T196" s="98">
        <v>4714.3408855805746</v>
      </c>
      <c r="U196" s="98">
        <v>4548.3829806859321</v>
      </c>
      <c r="V196" s="98">
        <v>4522.298029170589</v>
      </c>
      <c r="W196" s="98">
        <v>6337.0012287348782</v>
      </c>
      <c r="DA196" s="63" t="s">
        <v>2245</v>
      </c>
    </row>
    <row r="197" spans="1:105" ht="12" customHeight="1" x14ac:dyDescent="0.25">
      <c r="A197" s="97" t="s">
        <v>53</v>
      </c>
      <c r="B197" s="98">
        <v>27.751063898533264</v>
      </c>
      <c r="C197" s="98">
        <v>17.745168794633127</v>
      </c>
      <c r="D197" s="98">
        <v>32.594367049595292</v>
      </c>
      <c r="E197" s="98">
        <v>37.989766057032462</v>
      </c>
      <c r="F197" s="98">
        <v>28.036936708914716</v>
      </c>
      <c r="G197" s="98">
        <v>25.193559168754128</v>
      </c>
      <c r="H197" s="98">
        <v>28.341254448873137</v>
      </c>
      <c r="I197" s="98">
        <v>25.570457147961534</v>
      </c>
      <c r="J197" s="98">
        <v>26.214483057145578</v>
      </c>
      <c r="K197" s="98">
        <v>19.480007933443808</v>
      </c>
      <c r="L197" s="98">
        <v>27.432466970682164</v>
      </c>
      <c r="M197" s="98">
        <v>33.862288231633364</v>
      </c>
      <c r="N197" s="98">
        <v>32.181457293251754</v>
      </c>
      <c r="O197" s="98">
        <v>27.978019407410052</v>
      </c>
      <c r="P197" s="98">
        <v>21.44952473978412</v>
      </c>
      <c r="Q197" s="98">
        <v>22.576775471572276</v>
      </c>
      <c r="R197" s="98">
        <v>25.450163783232281</v>
      </c>
      <c r="S197" s="98">
        <v>27.694831085955702</v>
      </c>
      <c r="T197" s="98">
        <v>22.540721300441408</v>
      </c>
      <c r="U197" s="98">
        <v>21.80773053495184</v>
      </c>
      <c r="V197" s="98">
        <v>22.096616859487625</v>
      </c>
      <c r="W197" s="98">
        <v>31.513576926038876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4.8032238660772419</v>
      </c>
      <c r="C198" s="122">
        <f t="shared" si="102"/>
        <v>5.787510987072876</v>
      </c>
      <c r="D198" s="122">
        <f t="shared" si="102"/>
        <v>4.4824976357831705</v>
      </c>
      <c r="E198" s="122">
        <f t="shared" si="102"/>
        <v>6.9877888405644901</v>
      </c>
      <c r="F198" s="122">
        <f t="shared" si="102"/>
        <v>4.6295089311308466</v>
      </c>
      <c r="G198" s="122">
        <f t="shared" si="102"/>
        <v>5.6156915129447338</v>
      </c>
      <c r="H198" s="122">
        <f t="shared" si="102"/>
        <v>9.2729991555311209</v>
      </c>
      <c r="I198" s="122">
        <f t="shared" si="102"/>
        <v>21.408186740762257</v>
      </c>
      <c r="J198" s="122">
        <f t="shared" si="102"/>
        <v>14.25395550682836</v>
      </c>
      <c r="K198" s="122">
        <f t="shared" si="102"/>
        <v>11.10855547058974</v>
      </c>
      <c r="L198" s="122">
        <f t="shared" si="102"/>
        <v>16.321720757717816</v>
      </c>
      <c r="M198" s="122">
        <f t="shared" si="102"/>
        <v>13.477923078508587</v>
      </c>
      <c r="N198" s="122">
        <f t="shared" si="102"/>
        <v>43.443318413123926</v>
      </c>
      <c r="O198" s="122">
        <f t="shared" si="102"/>
        <v>20.691060617276985</v>
      </c>
      <c r="P198" s="122">
        <f t="shared" si="102"/>
        <v>19.320749897561264</v>
      </c>
      <c r="Q198" s="122">
        <f t="shared" si="102"/>
        <v>32.452697654482506</v>
      </c>
      <c r="R198" s="122">
        <f t="shared" si="102"/>
        <v>33.676486804404249</v>
      </c>
      <c r="S198" s="122">
        <f t="shared" si="102"/>
        <v>37.286136953236237</v>
      </c>
      <c r="T198" s="122">
        <f t="shared" si="102"/>
        <v>33.272055811605547</v>
      </c>
      <c r="U198" s="122">
        <f t="shared" si="102"/>
        <v>31.912194352486612</v>
      </c>
      <c r="V198" s="122">
        <f t="shared" si="102"/>
        <v>31.073413282200054</v>
      </c>
      <c r="W198" s="122">
        <f t="shared" si="102"/>
        <v>33.883016334590124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4.8032238660772419</v>
      </c>
      <c r="C199" s="98">
        <f>RES_hhdet_fech!C8</f>
        <v>5.787510987072876</v>
      </c>
      <c r="D199" s="98">
        <f>RES_hhdet_fech!D8</f>
        <v>4.4824976357831705</v>
      </c>
      <c r="E199" s="98">
        <f>RES_hhdet_fech!E8</f>
        <v>6.9877888405644901</v>
      </c>
      <c r="F199" s="98">
        <f>RES_hhdet_fech!F8</f>
        <v>4.6295089311308466</v>
      </c>
      <c r="G199" s="98">
        <f>RES_hhdet_fech!G8</f>
        <v>5.6156915129447338</v>
      </c>
      <c r="H199" s="98">
        <f>RES_hhdet_fech!H8</f>
        <v>9.2729991555311209</v>
      </c>
      <c r="I199" s="98">
        <f>RES_hhdet_fech!I8</f>
        <v>21.408186740762257</v>
      </c>
      <c r="J199" s="98">
        <f>RES_hhdet_fech!J8</f>
        <v>14.25395550682836</v>
      </c>
      <c r="K199" s="98">
        <f>RES_hhdet_fech!K8</f>
        <v>11.10855547058974</v>
      </c>
      <c r="L199" s="98">
        <f>RES_hhdet_fech!L8</f>
        <v>16.321720757717816</v>
      </c>
      <c r="M199" s="98">
        <f>RES_hhdet_fech!M8</f>
        <v>13.477923078508587</v>
      </c>
      <c r="N199" s="98">
        <f>RES_hhdet_fech!N8</f>
        <v>43.443318413123926</v>
      </c>
      <c r="O199" s="98">
        <f>RES_hhdet_fech!O8</f>
        <v>20.691060617276985</v>
      </c>
      <c r="P199" s="98">
        <f>RES_hhdet_fech!P8</f>
        <v>19.320749897561264</v>
      </c>
      <c r="Q199" s="98">
        <f>RES_hhdet_fech!Q8</f>
        <v>32.452697654482506</v>
      </c>
      <c r="R199" s="98">
        <f>RES_hhdet_fech!R8</f>
        <v>33.676486804404249</v>
      </c>
      <c r="S199" s="98">
        <f>RES_hhdet_fech!S8</f>
        <v>37.286136953236237</v>
      </c>
      <c r="T199" s="98">
        <f>RES_hhdet_fech!T8</f>
        <v>33.272055811605547</v>
      </c>
      <c r="U199" s="98">
        <f>RES_hhdet_fech!U8</f>
        <v>31.912194352486612</v>
      </c>
      <c r="V199" s="98">
        <f>RES_hhdet_fech!V8</f>
        <v>31.073413282200054</v>
      </c>
      <c r="W199" s="98">
        <f>RES_hhdet_fech!W8</f>
        <v>33.883016334590124</v>
      </c>
      <c r="DA199" s="63" t="s">
        <v>2248</v>
      </c>
    </row>
    <row r="200" spans="1:105" ht="12" customHeight="1" x14ac:dyDescent="0.25">
      <c r="A200" s="121" t="s">
        <v>55</v>
      </c>
      <c r="B200" s="122">
        <v>1277.938595691006</v>
      </c>
      <c r="C200" s="122">
        <v>1186.8329516819047</v>
      </c>
      <c r="D200" s="122">
        <v>1335.2548086937259</v>
      </c>
      <c r="E200" s="122">
        <v>1293.3821479176029</v>
      </c>
      <c r="F200" s="122">
        <v>1247.2272197386862</v>
      </c>
      <c r="G200" s="122">
        <v>1309.2881787550227</v>
      </c>
      <c r="H200" s="122">
        <v>1338.2313529493717</v>
      </c>
      <c r="I200" s="122">
        <v>1314.7832213875727</v>
      </c>
      <c r="J200" s="122">
        <v>1466.0017732621277</v>
      </c>
      <c r="K200" s="122">
        <v>1496.9514741746698</v>
      </c>
      <c r="L200" s="122">
        <v>1537.140578516261</v>
      </c>
      <c r="M200" s="122">
        <v>1608.650733129982</v>
      </c>
      <c r="N200" s="122">
        <v>1474.5882160367269</v>
      </c>
      <c r="O200" s="122">
        <v>1400.9337416894762</v>
      </c>
      <c r="P200" s="122">
        <v>1378.1593828222897</v>
      </c>
      <c r="Q200" s="122">
        <v>1364.2776119664775</v>
      </c>
      <c r="R200" s="122">
        <v>1381.2627794183688</v>
      </c>
      <c r="S200" s="122">
        <v>1431.1870617916713</v>
      </c>
      <c r="T200" s="122">
        <v>1404.6025403387644</v>
      </c>
      <c r="U200" s="122">
        <v>1355.1056102375258</v>
      </c>
      <c r="V200" s="122">
        <v>1392.3884975789106</v>
      </c>
      <c r="W200" s="122">
        <v>1498.3301180149538</v>
      </c>
      <c r="DA200" s="130" t="s">
        <v>2249</v>
      </c>
    </row>
    <row r="201" spans="1:105" ht="12" customHeight="1" x14ac:dyDescent="0.25">
      <c r="A201" s="97" t="s">
        <v>143</v>
      </c>
      <c r="B201" s="98">
        <v>1319.7156278284806</v>
      </c>
      <c r="C201" s="98">
        <v>1042.7066278498226</v>
      </c>
      <c r="D201" s="98">
        <v>1318.7347616110965</v>
      </c>
      <c r="E201" s="98">
        <v>1387.0540111119401</v>
      </c>
      <c r="F201" s="98">
        <v>1218.7262370933079</v>
      </c>
      <c r="G201" s="98">
        <v>1259.8488482336252</v>
      </c>
      <c r="H201" s="98">
        <v>1351.2439044935022</v>
      </c>
      <c r="I201" s="98">
        <v>1365.3300244501349</v>
      </c>
      <c r="J201" s="98">
        <v>1476.4632873161481</v>
      </c>
      <c r="K201" s="98">
        <v>1138.5764587338053</v>
      </c>
      <c r="L201" s="98">
        <v>1518.8483855442553</v>
      </c>
      <c r="M201" s="98">
        <v>1860.3112344143658</v>
      </c>
      <c r="N201" s="98">
        <v>1783.696274921025</v>
      </c>
      <c r="O201" s="98">
        <v>1485.2105212448216</v>
      </c>
      <c r="P201" s="98">
        <v>1045.4280013625987</v>
      </c>
      <c r="Q201" s="98">
        <v>1351.0401030035771</v>
      </c>
      <c r="R201" s="98">
        <v>1484.3437780154029</v>
      </c>
      <c r="S201" s="98">
        <v>1595.0642211748714</v>
      </c>
      <c r="T201" s="98">
        <v>1318.0553194436557</v>
      </c>
      <c r="U201" s="98">
        <v>1245.6304859862514</v>
      </c>
      <c r="V201" s="98">
        <v>1231.0528717824684</v>
      </c>
      <c r="W201" s="98">
        <v>1748.5889891449685</v>
      </c>
      <c r="DA201" s="63" t="s">
        <v>2250</v>
      </c>
    </row>
    <row r="202" spans="1:105" ht="12" customHeight="1" x14ac:dyDescent="0.25">
      <c r="A202" s="97" t="s">
        <v>124</v>
      </c>
      <c r="B202" s="98">
        <v>1400.5103369011497</v>
      </c>
      <c r="C202" s="98">
        <v>1451.504174485942</v>
      </c>
      <c r="D202" s="98">
        <v>1379.0261773919387</v>
      </c>
      <c r="E202" s="98">
        <v>1419.5709500245068</v>
      </c>
      <c r="F202" s="98">
        <v>1433.4997979457648</v>
      </c>
      <c r="G202" s="98">
        <v>1461.4872286328491</v>
      </c>
      <c r="H202" s="98">
        <v>1496.2307150711699</v>
      </c>
      <c r="I202" s="98">
        <v>1529.5271391678925</v>
      </c>
      <c r="J202" s="98">
        <v>1604.0105311529715</v>
      </c>
      <c r="K202" s="98">
        <v>1682.938391253251</v>
      </c>
      <c r="L202" s="98">
        <v>1731.3061968831828</v>
      </c>
      <c r="M202" s="98">
        <v>1784.5336063840075</v>
      </c>
      <c r="N202" s="98">
        <v>1688.8568928110624</v>
      </c>
      <c r="O202" s="98">
        <v>1594.1352867515716</v>
      </c>
      <c r="P202" s="98">
        <v>1617.7359060317203</v>
      </c>
      <c r="Q202" s="98">
        <v>1620.9214680213136</v>
      </c>
      <c r="R202" s="98">
        <v>1502.8827450794799</v>
      </c>
      <c r="S202" s="98">
        <v>1526.2475090427517</v>
      </c>
      <c r="T202" s="98">
        <v>1525.132105835464</v>
      </c>
      <c r="U202" s="98">
        <v>1399.7999833343847</v>
      </c>
      <c r="V202" s="98">
        <v>1439.0097304936751</v>
      </c>
      <c r="W202" s="98">
        <v>1482.7194099533444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1180.9180170568325</v>
      </c>
      <c r="M203" s="98">
        <v>1227.0150581802543</v>
      </c>
      <c r="N203" s="98">
        <v>1164.5330518519609</v>
      </c>
      <c r="O203" s="98">
        <v>1127.5895212952792</v>
      </c>
      <c r="P203" s="98">
        <v>1154.9556886620583</v>
      </c>
      <c r="Q203" s="98">
        <v>1139.4023701085546</v>
      </c>
      <c r="R203" s="98">
        <v>1080.5941962309807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580.87345901960157</v>
      </c>
      <c r="M204" s="101">
        <v>593.19672940166504</v>
      </c>
      <c r="N204" s="101">
        <v>536.50337727161798</v>
      </c>
      <c r="O204" s="101">
        <v>536.2823183028504</v>
      </c>
      <c r="P204" s="101">
        <v>561.20225767823831</v>
      </c>
      <c r="Q204" s="101">
        <v>516.14291940906799</v>
      </c>
      <c r="R204" s="101">
        <v>513.56744374595496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600.04455803723101</v>
      </c>
      <c r="M205" s="104">
        <v>633.81832877858938</v>
      </c>
      <c r="N205" s="104">
        <v>628.02967458034288</v>
      </c>
      <c r="O205" s="104">
        <v>591.30720299242842</v>
      </c>
      <c r="P205" s="104">
        <v>593.75343098382007</v>
      </c>
      <c r="Q205" s="104">
        <v>623.25945069948648</v>
      </c>
      <c r="R205" s="104">
        <v>567.0267524850259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1276.1513065570582</v>
      </c>
      <c r="C206" s="101">
        <v>1188.2544499026824</v>
      </c>
      <c r="D206" s="101">
        <v>1335.4528174172931</v>
      </c>
      <c r="E206" s="101">
        <v>1289.5154064487131</v>
      </c>
      <c r="F206" s="101">
        <v>1247.1014993038254</v>
      </c>
      <c r="G206" s="101">
        <v>1310.19055182941</v>
      </c>
      <c r="H206" s="101">
        <v>1336.8022874666431</v>
      </c>
      <c r="I206" s="101">
        <v>1311.3192114194449</v>
      </c>
      <c r="J206" s="101">
        <v>1464.7234192996327</v>
      </c>
      <c r="K206" s="101">
        <v>1516.5986175405933</v>
      </c>
      <c r="L206" s="101">
        <v>1576.4614693158589</v>
      </c>
      <c r="M206" s="101">
        <v>1639.3332374051938</v>
      </c>
      <c r="N206" s="101">
        <v>1500.2540151219903</v>
      </c>
      <c r="O206" s="101">
        <v>1441.4433205231239</v>
      </c>
      <c r="P206" s="101">
        <v>1447.7606153975978</v>
      </c>
      <c r="Q206" s="101">
        <v>1409.6978127396985</v>
      </c>
      <c r="R206" s="101">
        <v>1414.4884825208562</v>
      </c>
      <c r="S206" s="101">
        <v>1457.8954903456977</v>
      </c>
      <c r="T206" s="101">
        <v>1444.9115981529319</v>
      </c>
      <c r="U206" s="101">
        <v>1396.8642154272361</v>
      </c>
      <c r="V206" s="101">
        <v>1436.4627413785945</v>
      </c>
      <c r="W206" s="101">
        <v>1513.711182866987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1138.0695096466413</v>
      </c>
      <c r="M207" s="104">
        <v>1185.3627452358992</v>
      </c>
      <c r="N207" s="104">
        <v>1081.354638518131</v>
      </c>
      <c r="O207" s="104">
        <v>1054.1484066659143</v>
      </c>
      <c r="P207" s="104">
        <v>1065.8413218093699</v>
      </c>
      <c r="Q207" s="104">
        <v>1028.16018103908</v>
      </c>
      <c r="R207" s="104">
        <v>1055.0477796394741</v>
      </c>
      <c r="S207" s="104">
        <v>1108.3651587134898</v>
      </c>
      <c r="T207" s="104">
        <v>1087.4815661606658</v>
      </c>
      <c r="U207" s="104">
        <v>1069.3827065930304</v>
      </c>
      <c r="V207" s="104">
        <v>1122.9927742612911</v>
      </c>
      <c r="W207" s="104">
        <v>1195.4043832960001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537.3879898304815</v>
      </c>
      <c r="M208" s="98">
        <v>545.49075153825754</v>
      </c>
      <c r="N208" s="98">
        <v>470.46400612477549</v>
      </c>
      <c r="O208" s="98">
        <v>473.10360988456318</v>
      </c>
      <c r="P208" s="98">
        <v>488.8907610613951</v>
      </c>
      <c r="Q208" s="98">
        <v>439.82234188455755</v>
      </c>
      <c r="R208" s="98">
        <v>473.36493482713911</v>
      </c>
      <c r="S208" s="98">
        <v>513.93367775241586</v>
      </c>
      <c r="T208" s="98">
        <v>462.84838207313118</v>
      </c>
      <c r="U208" s="98">
        <v>444.14472954945569</v>
      </c>
      <c r="V208" s="98">
        <v>467.37772608187595</v>
      </c>
      <c r="W208" s="98">
        <v>498.04151601698902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600.68151981615995</v>
      </c>
      <c r="M209" s="98">
        <v>639.87199369764153</v>
      </c>
      <c r="N209" s="98">
        <v>610.89063239335565</v>
      </c>
      <c r="O209" s="98">
        <v>581.04479678135124</v>
      </c>
      <c r="P209" s="98">
        <v>576.95056074797469</v>
      </c>
      <c r="Q209" s="98">
        <v>588.33783915452261</v>
      </c>
      <c r="R209" s="98">
        <v>581.68284481233491</v>
      </c>
      <c r="S209" s="98">
        <v>594.4314809610737</v>
      </c>
      <c r="T209" s="98">
        <v>624.6331840875348</v>
      </c>
      <c r="U209" s="98">
        <v>625.23797704357469</v>
      </c>
      <c r="V209" s="98">
        <v>655.61504817941511</v>
      </c>
      <c r="W209" s="98">
        <v>697.36286727901108</v>
      </c>
      <c r="DA209" s="63" t="s">
        <v>2258</v>
      </c>
    </row>
    <row r="210" spans="1:105" ht="12" customHeight="1" x14ac:dyDescent="0.25">
      <c r="A210" s="121" t="s">
        <v>54</v>
      </c>
      <c r="B210" s="122">
        <v>700.88536381626341</v>
      </c>
      <c r="C210" s="122">
        <v>644.02954913529686</v>
      </c>
      <c r="D210" s="122">
        <v>735.79454109987387</v>
      </c>
      <c r="E210" s="122">
        <v>779.85571164332691</v>
      </c>
      <c r="F210" s="122">
        <v>761.10740917016028</v>
      </c>
      <c r="G210" s="122">
        <v>735.79722567403905</v>
      </c>
      <c r="H210" s="122">
        <v>771.03561107757037</v>
      </c>
      <c r="I210" s="122">
        <v>788.6581407998541</v>
      </c>
      <c r="J210" s="122">
        <v>794.99442756601309</v>
      </c>
      <c r="K210" s="122">
        <v>743.71670169881816</v>
      </c>
      <c r="L210" s="122">
        <v>788.81876964088951</v>
      </c>
      <c r="M210" s="122">
        <v>840.91313404037248</v>
      </c>
      <c r="N210" s="122">
        <v>793.59919653564179</v>
      </c>
      <c r="O210" s="122">
        <v>754.98457741565699</v>
      </c>
      <c r="P210" s="122">
        <v>721.51307347521094</v>
      </c>
      <c r="Q210" s="122">
        <v>728.75369637519361</v>
      </c>
      <c r="R210" s="122">
        <v>744.65153495634058</v>
      </c>
      <c r="S210" s="122">
        <v>770.85396100337459</v>
      </c>
      <c r="T210" s="122">
        <v>739.46887842140563</v>
      </c>
      <c r="U210" s="122">
        <v>718.8547262041958</v>
      </c>
      <c r="V210" s="122">
        <v>744.17673012217176</v>
      </c>
      <c r="W210" s="122">
        <v>797.28463762870433</v>
      </c>
      <c r="DA210" s="130" t="s">
        <v>2259</v>
      </c>
    </row>
    <row r="211" spans="1:105" ht="12" customHeight="1" x14ac:dyDescent="0.25">
      <c r="A211" s="97" t="s">
        <v>51</v>
      </c>
      <c r="B211" s="98">
        <v>878.57151811021254</v>
      </c>
      <c r="C211" s="98">
        <v>635.05625422799369</v>
      </c>
      <c r="D211" s="98">
        <v>945.65401692356272</v>
      </c>
      <c r="E211" s="98">
        <v>1027.4682397652916</v>
      </c>
      <c r="F211" s="98">
        <v>901.9394859654268</v>
      </c>
      <c r="G211" s="98">
        <v>820.17386078923369</v>
      </c>
      <c r="H211" s="98">
        <v>902.45770800356297</v>
      </c>
      <c r="I211" s="98">
        <v>934.48134891630013</v>
      </c>
      <c r="J211" s="98">
        <v>940.62537223849347</v>
      </c>
      <c r="K211" s="98">
        <v>748.69639705229304</v>
      </c>
      <c r="L211" s="98">
        <v>942.78032011831817</v>
      </c>
      <c r="M211" s="98">
        <v>990.2874793450485</v>
      </c>
      <c r="N211" s="98">
        <v>984.20658066268777</v>
      </c>
      <c r="O211" s="98">
        <v>954.60403719814246</v>
      </c>
      <c r="P211" s="98">
        <v>902.60026405435599</v>
      </c>
      <c r="Q211" s="98">
        <v>515.54474182211402</v>
      </c>
      <c r="R211" s="98">
        <v>828.21893280183929</v>
      </c>
      <c r="S211" s="98">
        <v>1085.7440255661948</v>
      </c>
      <c r="T211" s="98">
        <v>891.7525773195888</v>
      </c>
      <c r="U211" s="98">
        <v>870.95772899147642</v>
      </c>
      <c r="V211" s="98">
        <v>898.16423384385826</v>
      </c>
      <c r="W211" s="98">
        <v>1131.4311708813068</v>
      </c>
      <c r="DA211" s="63" t="s">
        <v>2260</v>
      </c>
    </row>
    <row r="212" spans="1:105" ht="12" customHeight="1" x14ac:dyDescent="0.25">
      <c r="A212" s="97" t="s">
        <v>50</v>
      </c>
      <c r="B212" s="98">
        <v>752.09401273987771</v>
      </c>
      <c r="C212" s="98">
        <v>802.5364106820997</v>
      </c>
      <c r="D212" s="98">
        <v>770.87622126888766</v>
      </c>
      <c r="E212" s="98">
        <v>885.78395305969775</v>
      </c>
      <c r="F212" s="98">
        <v>911.99994966341615</v>
      </c>
      <c r="G212" s="98">
        <v>896.31213655744898</v>
      </c>
      <c r="H212" s="98">
        <v>946.11904360866777</v>
      </c>
      <c r="I212" s="98">
        <v>893.51436374229365</v>
      </c>
      <c r="J212" s="98">
        <v>828.63572213402472</v>
      </c>
      <c r="K212" s="98">
        <v>925.10506017558635</v>
      </c>
      <c r="L212" s="98">
        <v>805.72961742145128</v>
      </c>
      <c r="M212" s="98">
        <v>1005.7035314207574</v>
      </c>
      <c r="N212" s="98">
        <v>905.76275378521427</v>
      </c>
      <c r="O212" s="98">
        <v>857.30617604933173</v>
      </c>
      <c r="P212" s="98">
        <v>791.54711342119072</v>
      </c>
      <c r="Q212" s="98">
        <v>1134.0613029462475</v>
      </c>
      <c r="R212" s="98">
        <v>949.08533421203697</v>
      </c>
      <c r="S212" s="98">
        <v>928.42402148808696</v>
      </c>
      <c r="T212" s="98">
        <v>943.15666390607748</v>
      </c>
      <c r="U212" s="98">
        <v>906.43727541352871</v>
      </c>
      <c r="V212" s="98">
        <v>986.60273839869126</v>
      </c>
      <c r="W212" s="98">
        <v>1029.6628494360955</v>
      </c>
      <c r="DA212" s="63" t="s">
        <v>2261</v>
      </c>
    </row>
    <row r="213" spans="1:105" ht="12" customHeight="1" x14ac:dyDescent="0.25">
      <c r="A213" s="109" t="s">
        <v>120</v>
      </c>
      <c r="B213" s="33">
        <v>626.3014487469336</v>
      </c>
      <c r="C213" s="33">
        <v>634.83715289790723</v>
      </c>
      <c r="D213" s="33">
        <v>623.85054891646348</v>
      </c>
      <c r="E213" s="33">
        <v>631.45930305823379</v>
      </c>
      <c r="F213" s="33">
        <v>662.39168405169551</v>
      </c>
      <c r="G213" s="33">
        <v>665.30792513563495</v>
      </c>
      <c r="H213" s="33">
        <v>671.6473833029487</v>
      </c>
      <c r="I213" s="33">
        <v>692.30481193424214</v>
      </c>
      <c r="J213" s="33">
        <v>710.31156834640217</v>
      </c>
      <c r="K213" s="33">
        <v>713.72510360851152</v>
      </c>
      <c r="L213" s="33">
        <v>709.14386984459475</v>
      </c>
      <c r="M213" s="33">
        <v>745.00868563545237</v>
      </c>
      <c r="N213" s="33">
        <v>691.30491005612737</v>
      </c>
      <c r="O213" s="33">
        <v>663.37178570579931</v>
      </c>
      <c r="P213" s="33">
        <v>657.32605234314087</v>
      </c>
      <c r="Q213" s="33">
        <v>702.84575063315731</v>
      </c>
      <c r="R213" s="33">
        <v>706.08741105419824</v>
      </c>
      <c r="S213" s="33">
        <v>723.41699361331621</v>
      </c>
      <c r="T213" s="33">
        <v>703.19227332679986</v>
      </c>
      <c r="U213" s="33">
        <v>686.77404131451203</v>
      </c>
      <c r="V213" s="33">
        <v>708.41433960398888</v>
      </c>
      <c r="W213" s="33">
        <v>745.11001639930782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4203.9770389060041</v>
      </c>
      <c r="C215" s="117">
        <f t="shared" si="103"/>
        <v>3081.7997980784676</v>
      </c>
      <c r="D215" s="117">
        <f t="shared" si="103"/>
        <v>4890.2360081988209</v>
      </c>
      <c r="E215" s="117">
        <f t="shared" si="103"/>
        <v>5564.7068097254505</v>
      </c>
      <c r="F215" s="117">
        <f t="shared" si="103"/>
        <v>4443.5483734107083</v>
      </c>
      <c r="G215" s="117">
        <f t="shared" si="103"/>
        <v>4199.8057721944906</v>
      </c>
      <c r="H215" s="117">
        <f t="shared" si="103"/>
        <v>4653.4819311885976</v>
      </c>
      <c r="I215" s="117">
        <f t="shared" si="103"/>
        <v>4416.3119716599595</v>
      </c>
      <c r="J215" s="117">
        <f t="shared" si="103"/>
        <v>4586.9195888036365</v>
      </c>
      <c r="K215" s="117">
        <f t="shared" si="103"/>
        <v>3786.5147768378738</v>
      </c>
      <c r="L215" s="117">
        <f t="shared" si="103"/>
        <v>4857.8309915979753</v>
      </c>
      <c r="M215" s="117">
        <f t="shared" si="103"/>
        <v>5748.5474267618902</v>
      </c>
      <c r="N215" s="117">
        <f t="shared" si="103"/>
        <v>5639.7405984631077</v>
      </c>
      <c r="O215" s="117">
        <f t="shared" si="103"/>
        <v>4982.6538865066823</v>
      </c>
      <c r="P215" s="117">
        <f t="shared" si="103"/>
        <v>4163.5865678453929</v>
      </c>
      <c r="Q215" s="117">
        <f t="shared" si="103"/>
        <v>4373.312142931929</v>
      </c>
      <c r="R215" s="117">
        <f t="shared" ref="R215:V215" si="104">R216+R219+R221+R231</f>
        <v>4811.5993717166166</v>
      </c>
      <c r="S215" s="117">
        <f t="shared" si="104"/>
        <v>5187.8022116497114</v>
      </c>
      <c r="T215" s="117">
        <f t="shared" si="104"/>
        <v>4512.8429725585174</v>
      </c>
      <c r="U215" s="117">
        <f t="shared" si="104"/>
        <v>4415.4040142115591</v>
      </c>
      <c r="V215" s="117">
        <f t="shared" si="104"/>
        <v>4518.4738552625931</v>
      </c>
      <c r="W215" s="117">
        <f t="shared" ref="W215" si="105">W216+W219+W221+W231</f>
        <v>5875.3976486041902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3023.6052645010759</v>
      </c>
      <c r="C216" s="122">
        <f t="shared" si="106"/>
        <v>1977.6000685439724</v>
      </c>
      <c r="D216" s="122">
        <f t="shared" si="106"/>
        <v>3653.2609713044449</v>
      </c>
      <c r="E216" s="122">
        <f t="shared" si="106"/>
        <v>4315.2386782849362</v>
      </c>
      <c r="F216" s="122">
        <f t="shared" si="106"/>
        <v>3225.8970084817611</v>
      </c>
      <c r="G216" s="122">
        <f t="shared" si="106"/>
        <v>2951.5244734381399</v>
      </c>
      <c r="H216" s="122">
        <f t="shared" si="106"/>
        <v>3351.380045968855</v>
      </c>
      <c r="I216" s="122">
        <f t="shared" si="106"/>
        <v>3083.5040683695224</v>
      </c>
      <c r="J216" s="122">
        <f t="shared" si="106"/>
        <v>3175.052044393406</v>
      </c>
      <c r="K216" s="122">
        <f t="shared" si="106"/>
        <v>2387.1022636814032</v>
      </c>
      <c r="L216" s="122">
        <f t="shared" si="106"/>
        <v>3368.0263065739277</v>
      </c>
      <c r="M216" s="122">
        <f t="shared" si="106"/>
        <v>4173.621889795475</v>
      </c>
      <c r="N216" s="122">
        <f t="shared" si="106"/>
        <v>4083.0836525774271</v>
      </c>
      <c r="O216" s="122">
        <f t="shared" si="106"/>
        <v>3542.547421062608</v>
      </c>
      <c r="P216" s="122">
        <f t="shared" si="106"/>
        <v>2753.2708046362559</v>
      </c>
      <c r="Q216" s="122">
        <f t="shared" si="106"/>
        <v>2906.0470767522979</v>
      </c>
      <c r="R216" s="122">
        <f t="shared" ref="R216:V216" si="107">SUM(R217:R218)</f>
        <v>3299.2998990510937</v>
      </c>
      <c r="S216" s="122">
        <f t="shared" si="107"/>
        <v>3585.9414171697854</v>
      </c>
      <c r="T216" s="122">
        <f t="shared" si="107"/>
        <v>2935.2128310006906</v>
      </c>
      <c r="U216" s="122">
        <f t="shared" si="107"/>
        <v>2852.6525752300022</v>
      </c>
      <c r="V216" s="122">
        <f t="shared" si="107"/>
        <v>2878.8717838709999</v>
      </c>
      <c r="W216" s="122">
        <f t="shared" ref="W216" si="108">SUM(W217:W218)</f>
        <v>4093.2037402868737</v>
      </c>
      <c r="DA216" s="130" t="s">
        <v>2412</v>
      </c>
    </row>
    <row r="217" spans="1:105" ht="12" customHeight="1" x14ac:dyDescent="0.25">
      <c r="A217" s="97" t="s">
        <v>51</v>
      </c>
      <c r="B217" s="98">
        <v>2995.8542006025427</v>
      </c>
      <c r="C217" s="98">
        <v>1959.8548997493392</v>
      </c>
      <c r="D217" s="98">
        <v>3620.6666042548495</v>
      </c>
      <c r="E217" s="98">
        <v>4277.2489122279039</v>
      </c>
      <c r="F217" s="98">
        <v>3197.8600717728464</v>
      </c>
      <c r="G217" s="98">
        <v>2926.3309142693856</v>
      </c>
      <c r="H217" s="98">
        <v>3323.0387915199817</v>
      </c>
      <c r="I217" s="98">
        <v>3057.933611221561</v>
      </c>
      <c r="J217" s="98">
        <v>3148.8375613362605</v>
      </c>
      <c r="K217" s="98">
        <v>2367.6222557479596</v>
      </c>
      <c r="L217" s="98">
        <v>3340.5938396032457</v>
      </c>
      <c r="M217" s="98">
        <v>4139.7596015638419</v>
      </c>
      <c r="N217" s="98">
        <v>4050.9021952841754</v>
      </c>
      <c r="O217" s="98">
        <v>3514.5694016551979</v>
      </c>
      <c r="P217" s="98">
        <v>2731.8212798964719</v>
      </c>
      <c r="Q217" s="98">
        <v>2883.4703012807258</v>
      </c>
      <c r="R217" s="98">
        <v>3273.8497352678614</v>
      </c>
      <c r="S217" s="98">
        <v>3558.2465860838297</v>
      </c>
      <c r="T217" s="98">
        <v>2912.6721097002492</v>
      </c>
      <c r="U217" s="98">
        <v>2830.8448446950501</v>
      </c>
      <c r="V217" s="98">
        <v>2856.7751670115122</v>
      </c>
      <c r="W217" s="98">
        <v>4061.690163360835</v>
      </c>
      <c r="DA217" s="63" t="s">
        <v>2413</v>
      </c>
    </row>
    <row r="218" spans="1:105" ht="12" customHeight="1" x14ac:dyDescent="0.25">
      <c r="A218" s="97" t="s">
        <v>53</v>
      </c>
      <c r="B218" s="98">
        <v>27.751063898533264</v>
      </c>
      <c r="C218" s="98">
        <v>17.745168794633127</v>
      </c>
      <c r="D218" s="98">
        <v>32.594367049595292</v>
      </c>
      <c r="E218" s="98">
        <v>37.989766057032462</v>
      </c>
      <c r="F218" s="98">
        <v>28.036936708914716</v>
      </c>
      <c r="G218" s="98">
        <v>25.193559168754128</v>
      </c>
      <c r="H218" s="98">
        <v>28.341254448873137</v>
      </c>
      <c r="I218" s="98">
        <v>25.570457147961534</v>
      </c>
      <c r="J218" s="98">
        <v>26.214483057145578</v>
      </c>
      <c r="K218" s="98">
        <v>19.480007933443808</v>
      </c>
      <c r="L218" s="98">
        <v>27.432466970682164</v>
      </c>
      <c r="M218" s="98">
        <v>33.862288231633364</v>
      </c>
      <c r="N218" s="98">
        <v>32.181457293251754</v>
      </c>
      <c r="O218" s="98">
        <v>27.978019407410052</v>
      </c>
      <c r="P218" s="98">
        <v>21.44952473978412</v>
      </c>
      <c r="Q218" s="98">
        <v>22.576775471572276</v>
      </c>
      <c r="R218" s="98">
        <v>25.450163783232281</v>
      </c>
      <c r="S218" s="98">
        <v>27.694831085955702</v>
      </c>
      <c r="T218" s="98">
        <v>22.540721300441408</v>
      </c>
      <c r="U218" s="98">
        <v>21.80773053495184</v>
      </c>
      <c r="V218" s="98">
        <v>22.096616859487625</v>
      </c>
      <c r="W218" s="98">
        <v>31.513576926038876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7.8188167525062546</v>
      </c>
      <c r="C219" s="122">
        <f t="shared" si="109"/>
        <v>10.206339592780616</v>
      </c>
      <c r="D219" s="122">
        <f t="shared" si="109"/>
        <v>8.5382341594415454</v>
      </c>
      <c r="E219" s="122">
        <f t="shared" si="109"/>
        <v>14.061643137882358</v>
      </c>
      <c r="F219" s="122">
        <f t="shared" si="109"/>
        <v>9.7497689012444368</v>
      </c>
      <c r="G219" s="122">
        <f t="shared" si="109"/>
        <v>12.267533400148055</v>
      </c>
      <c r="H219" s="122">
        <f t="shared" si="109"/>
        <v>20.873818905330605</v>
      </c>
      <c r="I219" s="122">
        <f t="shared" si="109"/>
        <v>48.926861440588269</v>
      </c>
      <c r="J219" s="122">
        <f t="shared" si="109"/>
        <v>32.900416945866752</v>
      </c>
      <c r="K219" s="122">
        <f t="shared" si="109"/>
        <v>26.201610578539459</v>
      </c>
      <c r="L219" s="122">
        <f t="shared" si="109"/>
        <v>40.236673619101822</v>
      </c>
      <c r="M219" s="122">
        <f t="shared" si="109"/>
        <v>34.919350289665822</v>
      </c>
      <c r="N219" s="122">
        <f t="shared" si="109"/>
        <v>117.97121747922058</v>
      </c>
      <c r="O219" s="122">
        <f t="shared" si="109"/>
        <v>58.128212157854669</v>
      </c>
      <c r="P219" s="122">
        <f t="shared" si="109"/>
        <v>55.336981925579998</v>
      </c>
      <c r="Q219" s="122">
        <f t="shared" si="109"/>
        <v>93.458069967674845</v>
      </c>
      <c r="R219" s="122">
        <f t="shared" si="109"/>
        <v>99.042450346923246</v>
      </c>
      <c r="S219" s="122">
        <f t="shared" si="109"/>
        <v>113.30844159138096</v>
      </c>
      <c r="T219" s="122">
        <f t="shared" si="109"/>
        <v>104.00927369469811</v>
      </c>
      <c r="U219" s="122">
        <f t="shared" si="109"/>
        <v>102.88019833996245</v>
      </c>
      <c r="V219" s="122">
        <f t="shared" si="109"/>
        <v>103.98953481384041</v>
      </c>
      <c r="W219" s="122">
        <f t="shared" si="109"/>
        <v>116.33255761501418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7.8188167525062546</v>
      </c>
      <c r="C220" s="98">
        <f>RES_hhdet_tesh!C8</f>
        <v>10.206339592780616</v>
      </c>
      <c r="D220" s="98">
        <f>RES_hhdet_tesh!D8</f>
        <v>8.5382341594415454</v>
      </c>
      <c r="E220" s="98">
        <f>RES_hhdet_tesh!E8</f>
        <v>14.061643137882358</v>
      </c>
      <c r="F220" s="98">
        <f>RES_hhdet_tesh!F8</f>
        <v>9.7497689012444368</v>
      </c>
      <c r="G220" s="98">
        <f>RES_hhdet_tesh!G8</f>
        <v>12.267533400148055</v>
      </c>
      <c r="H220" s="98">
        <f>RES_hhdet_tesh!H8</f>
        <v>20.873818905330605</v>
      </c>
      <c r="I220" s="98">
        <f>RES_hhdet_tesh!I8</f>
        <v>48.926861440588269</v>
      </c>
      <c r="J220" s="98">
        <f>RES_hhdet_tesh!J8</f>
        <v>32.900416945866752</v>
      </c>
      <c r="K220" s="98">
        <f>RES_hhdet_tesh!K8</f>
        <v>26.201610578539459</v>
      </c>
      <c r="L220" s="98">
        <f>RES_hhdet_tesh!L8</f>
        <v>40.236673619101822</v>
      </c>
      <c r="M220" s="98">
        <f>RES_hhdet_tesh!M8</f>
        <v>34.919350289665822</v>
      </c>
      <c r="N220" s="98">
        <f>RES_hhdet_tesh!N8</f>
        <v>117.97121747922058</v>
      </c>
      <c r="O220" s="98">
        <f>RES_hhdet_tesh!O8</f>
        <v>58.128212157854669</v>
      </c>
      <c r="P220" s="98">
        <f>RES_hhdet_tesh!P8</f>
        <v>55.336981925579998</v>
      </c>
      <c r="Q220" s="98">
        <f>RES_hhdet_tesh!Q8</f>
        <v>93.458069967674845</v>
      </c>
      <c r="R220" s="98">
        <f>RES_hhdet_tesh!R8</f>
        <v>99.042450346923246</v>
      </c>
      <c r="S220" s="98">
        <f>RES_hhdet_tesh!S8</f>
        <v>113.30844159138096</v>
      </c>
      <c r="T220" s="98">
        <f>RES_hhdet_tesh!T8</f>
        <v>104.00927369469811</v>
      </c>
      <c r="U220" s="98">
        <f>RES_hhdet_tesh!U8</f>
        <v>102.88019833996245</v>
      </c>
      <c r="V220" s="98">
        <f>RES_hhdet_tesh!V8</f>
        <v>103.98953481384041</v>
      </c>
      <c r="W220" s="98">
        <f>RES_hhdet_tesh!W8</f>
        <v>116.33255761501418</v>
      </c>
      <c r="DA220" s="63" t="s">
        <v>2416</v>
      </c>
    </row>
    <row r="221" spans="1:105" ht="12" customHeight="1" x14ac:dyDescent="0.25">
      <c r="A221" s="121" t="s">
        <v>55</v>
      </c>
      <c r="B221" s="122">
        <v>707.31034443427234</v>
      </c>
      <c r="C221" s="122">
        <v>660.34131436577684</v>
      </c>
      <c r="D221" s="122">
        <v>747.64230950800777</v>
      </c>
      <c r="E221" s="122">
        <v>729.19896110358923</v>
      </c>
      <c r="F221" s="122">
        <v>708.25966119053305</v>
      </c>
      <c r="G221" s="122">
        <v>749.06125828291454</v>
      </c>
      <c r="H221" s="122">
        <v>771.69282065846835</v>
      </c>
      <c r="I221" s="122">
        <v>761.17789747506515</v>
      </c>
      <c r="J221" s="122">
        <v>850.21639731540984</v>
      </c>
      <c r="K221" s="122">
        <v>870.99260358807442</v>
      </c>
      <c r="L221" s="122">
        <v>920.06305509762728</v>
      </c>
      <c r="M221" s="122">
        <v>973.77393456582229</v>
      </c>
      <c r="N221" s="122">
        <v>902.59410229634534</v>
      </c>
      <c r="O221" s="122">
        <v>866.78418128482372</v>
      </c>
      <c r="P221" s="122">
        <v>854.83872214036376</v>
      </c>
      <c r="Q221" s="122">
        <v>852.12652787798788</v>
      </c>
      <c r="R221" s="122">
        <v>873.66953183089356</v>
      </c>
      <c r="S221" s="122">
        <v>922.15040220560229</v>
      </c>
      <c r="T221" s="122">
        <v>922.04567834022373</v>
      </c>
      <c r="U221" s="122">
        <v>914.26706477339792</v>
      </c>
      <c r="V221" s="122">
        <v>960.82495585510901</v>
      </c>
      <c r="W221" s="122">
        <v>1046.4136667686041</v>
      </c>
      <c r="DA221" s="130" t="s">
        <v>2417</v>
      </c>
    </row>
    <row r="222" spans="1:105" ht="12" customHeight="1" x14ac:dyDescent="0.25">
      <c r="A222" s="97" t="s">
        <v>143</v>
      </c>
      <c r="B222" s="98">
        <v>731.51255450820088</v>
      </c>
      <c r="C222" s="98">
        <v>582.06857582637815</v>
      </c>
      <c r="D222" s="98">
        <v>747.70881723371224</v>
      </c>
      <c r="E222" s="98">
        <v>793.81236266263841</v>
      </c>
      <c r="F222" s="98">
        <v>701.96965037709106</v>
      </c>
      <c r="G222" s="98">
        <v>729.83932158588425</v>
      </c>
      <c r="H222" s="98">
        <v>787.97191069471796</v>
      </c>
      <c r="I222" s="98">
        <v>800.36854488634901</v>
      </c>
      <c r="J222" s="98">
        <v>872.44253600956142</v>
      </c>
      <c r="K222" s="98">
        <v>678.76599069044096</v>
      </c>
      <c r="L222" s="98">
        <v>915.48154887566091</v>
      </c>
      <c r="M222" s="98">
        <v>1133.0836216374998</v>
      </c>
      <c r="N222" s="98">
        <v>1101.7249566784358</v>
      </c>
      <c r="O222" s="98">
        <v>932.3249485205157</v>
      </c>
      <c r="P222" s="98">
        <v>657.52880265160093</v>
      </c>
      <c r="Q222" s="98">
        <v>850.62711144765683</v>
      </c>
      <c r="R222" s="98">
        <v>937.68591802054129</v>
      </c>
      <c r="S222" s="98">
        <v>1015.0501043594046</v>
      </c>
      <c r="T222" s="98">
        <v>854.03924883784487</v>
      </c>
      <c r="U222" s="98">
        <v>819.85126371724823</v>
      </c>
      <c r="V222" s="98">
        <v>824.56303428851209</v>
      </c>
      <c r="W222" s="98">
        <v>1192.8742997614374</v>
      </c>
      <c r="DA222" s="63" t="s">
        <v>2418</v>
      </c>
    </row>
    <row r="223" spans="1:105" ht="12" customHeight="1" x14ac:dyDescent="0.25">
      <c r="A223" s="97" t="s">
        <v>124</v>
      </c>
      <c r="B223" s="98">
        <v>692.46477473606774</v>
      </c>
      <c r="C223" s="98">
        <v>720.42186672578919</v>
      </c>
      <c r="D223" s="98">
        <v>686.96474447458081</v>
      </c>
      <c r="E223" s="98">
        <v>711.58162595706585</v>
      </c>
      <c r="F223" s="98">
        <v>724.26372445365496</v>
      </c>
      <c r="G223" s="98">
        <v>745.14447945205211</v>
      </c>
      <c r="H223" s="98">
        <v>770.59322623849346</v>
      </c>
      <c r="I223" s="98">
        <v>791.61716442621821</v>
      </c>
      <c r="J223" s="98">
        <v>831.34407055531881</v>
      </c>
      <c r="K223" s="98">
        <v>875.43286183389694</v>
      </c>
      <c r="L223" s="98">
        <v>906.71060957906343</v>
      </c>
      <c r="M223" s="98">
        <v>947.00757221579784</v>
      </c>
      <c r="N223" s="98">
        <v>910.91934543764341</v>
      </c>
      <c r="O223" s="98">
        <v>874.20154320282734</v>
      </c>
      <c r="P223" s="98">
        <v>890.606752317256</v>
      </c>
      <c r="Q223" s="98">
        <v>896.55867817692297</v>
      </c>
      <c r="R223" s="98">
        <v>838.92287811495805</v>
      </c>
      <c r="S223" s="98">
        <v>874.30922389820205</v>
      </c>
      <c r="T223" s="98">
        <v>910.1462188304456</v>
      </c>
      <c r="U223" s="98">
        <v>897.33468772454239</v>
      </c>
      <c r="V223" s="98">
        <v>980.81916022233827</v>
      </c>
      <c r="W223" s="98">
        <v>1037.2223596436497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911.64237624112718</v>
      </c>
      <c r="M224" s="98">
        <v>952.0267161254942</v>
      </c>
      <c r="N224" s="98">
        <v>915.82605987054546</v>
      </c>
      <c r="O224" s="98">
        <v>878.98500567002793</v>
      </c>
      <c r="P224" s="98">
        <v>894.79903110262114</v>
      </c>
      <c r="Q224" s="98">
        <v>900.13388018487274</v>
      </c>
      <c r="R224" s="98">
        <v>842.51962014312915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311.59781820389622</v>
      </c>
      <c r="M225" s="101">
        <v>318.20838734690489</v>
      </c>
      <c r="N225" s="101">
        <v>287.79638529020264</v>
      </c>
      <c r="O225" s="101">
        <v>287.67780267759952</v>
      </c>
      <c r="P225" s="101">
        <v>301.04560011880119</v>
      </c>
      <c r="Q225" s="101">
        <v>276.8744294853862</v>
      </c>
      <c r="R225" s="101">
        <v>275.49286765810331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600.04455803723101</v>
      </c>
      <c r="M226" s="104">
        <v>633.81832877858938</v>
      </c>
      <c r="N226" s="104">
        <v>628.02967458034288</v>
      </c>
      <c r="O226" s="104">
        <v>591.30720299242842</v>
      </c>
      <c r="P226" s="104">
        <v>593.75343098382007</v>
      </c>
      <c r="Q226" s="104">
        <v>623.25945069948648</v>
      </c>
      <c r="R226" s="104">
        <v>567.0267524850259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706.90203017094836</v>
      </c>
      <c r="C227" s="101">
        <v>661.69984020766742</v>
      </c>
      <c r="D227" s="101">
        <v>748.0337313697438</v>
      </c>
      <c r="E227" s="101">
        <v>727.17813677099946</v>
      </c>
      <c r="F227" s="101">
        <v>708.38183402382845</v>
      </c>
      <c r="G227" s="101">
        <v>749.78142134539632</v>
      </c>
      <c r="H227" s="101">
        <v>771.03917174735216</v>
      </c>
      <c r="I227" s="101">
        <v>759.24836777845735</v>
      </c>
      <c r="J227" s="101">
        <v>849.20759909475464</v>
      </c>
      <c r="K227" s="101">
        <v>882.03673401553715</v>
      </c>
      <c r="L227" s="101">
        <v>920.5711225826791</v>
      </c>
      <c r="M227" s="101">
        <v>964.32909087192331</v>
      </c>
      <c r="N227" s="101">
        <v>890.46628795539141</v>
      </c>
      <c r="O227" s="101">
        <v>862.61848907627757</v>
      </c>
      <c r="P227" s="101">
        <v>868.36058757639159</v>
      </c>
      <c r="Q227" s="101">
        <v>852.15653832590431</v>
      </c>
      <c r="R227" s="101">
        <v>869.33686445195565</v>
      </c>
      <c r="S227" s="101">
        <v>915.79210086712408</v>
      </c>
      <c r="T227" s="101">
        <v>926.70251086480187</v>
      </c>
      <c r="U227" s="101">
        <v>920.88854387411777</v>
      </c>
      <c r="V227" s="101">
        <v>970.34345220509431</v>
      </c>
      <c r="W227" s="101">
        <v>1036.0656516860142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918.79730529707876</v>
      </c>
      <c r="M228" s="104">
        <v>963.24535173684978</v>
      </c>
      <c r="N228" s="104">
        <v>890.2178753022813</v>
      </c>
      <c r="O228" s="104">
        <v>862.9274772565301</v>
      </c>
      <c r="P228" s="104">
        <v>868.43656902100827</v>
      </c>
      <c r="Q228" s="104">
        <v>851.31345058426029</v>
      </c>
      <c r="R228" s="104">
        <v>868.9465228429317</v>
      </c>
      <c r="S228" s="104">
        <v>915.62558148632513</v>
      </c>
      <c r="T228" s="104">
        <v>927.33008910681076</v>
      </c>
      <c r="U228" s="104">
        <v>921.52667327028951</v>
      </c>
      <c r="V228" s="104">
        <v>971.30187870751922</v>
      </c>
      <c r="W228" s="104">
        <v>1037.3563861550197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318.11578548091893</v>
      </c>
      <c r="M229" s="98">
        <v>323.37335803920831</v>
      </c>
      <c r="N229" s="98">
        <v>279.32724290892577</v>
      </c>
      <c r="O229" s="98">
        <v>281.88268047517886</v>
      </c>
      <c r="P229" s="98">
        <v>291.48600827303352</v>
      </c>
      <c r="Q229" s="98">
        <v>262.97561142973768</v>
      </c>
      <c r="R229" s="98">
        <v>287.26367803059674</v>
      </c>
      <c r="S229" s="98">
        <v>321.1941005252516</v>
      </c>
      <c r="T229" s="98">
        <v>302.69690501927596</v>
      </c>
      <c r="U229" s="98">
        <v>296.28869622671476</v>
      </c>
      <c r="V229" s="98">
        <v>315.68683052810417</v>
      </c>
      <c r="W229" s="98">
        <v>339.99351887600835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600.68151981615995</v>
      </c>
      <c r="M230" s="98">
        <v>639.87199369764153</v>
      </c>
      <c r="N230" s="98">
        <v>610.89063239335565</v>
      </c>
      <c r="O230" s="98">
        <v>581.04479678135124</v>
      </c>
      <c r="P230" s="98">
        <v>576.95056074797469</v>
      </c>
      <c r="Q230" s="98">
        <v>588.33783915452261</v>
      </c>
      <c r="R230" s="98">
        <v>581.68284481233491</v>
      </c>
      <c r="S230" s="98">
        <v>594.4314809610737</v>
      </c>
      <c r="T230" s="98">
        <v>624.6331840875348</v>
      </c>
      <c r="U230" s="98">
        <v>625.23797704357469</v>
      </c>
      <c r="V230" s="98">
        <v>655.61504817941511</v>
      </c>
      <c r="W230" s="98">
        <v>697.36286727901108</v>
      </c>
      <c r="DA230" s="63" t="s">
        <v>2426</v>
      </c>
    </row>
    <row r="231" spans="1:105" ht="12" customHeight="1" x14ac:dyDescent="0.25">
      <c r="A231" s="121" t="s">
        <v>54</v>
      </c>
      <c r="B231" s="122">
        <v>465.24261321814987</v>
      </c>
      <c r="C231" s="122">
        <v>433.65207557593772</v>
      </c>
      <c r="D231" s="122">
        <v>480.79449322692648</v>
      </c>
      <c r="E231" s="122">
        <v>506.20752719904317</v>
      </c>
      <c r="F231" s="122">
        <v>499.64193483717003</v>
      </c>
      <c r="G231" s="122">
        <v>486.95250707328853</v>
      </c>
      <c r="H231" s="122">
        <v>509.53524565594364</v>
      </c>
      <c r="I231" s="122">
        <v>522.70314437478362</v>
      </c>
      <c r="J231" s="122">
        <v>528.75073014895372</v>
      </c>
      <c r="K231" s="122">
        <v>502.21829898985663</v>
      </c>
      <c r="L231" s="122">
        <v>529.50495630731848</v>
      </c>
      <c r="M231" s="122">
        <v>566.23225211092699</v>
      </c>
      <c r="N231" s="122">
        <v>536.09162611011448</v>
      </c>
      <c r="O231" s="122">
        <v>515.19407200139597</v>
      </c>
      <c r="P231" s="122">
        <v>500.14005914319347</v>
      </c>
      <c r="Q231" s="122">
        <v>521.68046833396829</v>
      </c>
      <c r="R231" s="122">
        <v>539.5874904877063</v>
      </c>
      <c r="S231" s="122">
        <v>566.40195068294281</v>
      </c>
      <c r="T231" s="122">
        <v>551.57518952290468</v>
      </c>
      <c r="U231" s="122">
        <v>545.60417586819631</v>
      </c>
      <c r="V231" s="122">
        <v>574.7875807226435</v>
      </c>
      <c r="W231" s="122">
        <v>619.44768393369748</v>
      </c>
      <c r="DA231" s="130" t="s">
        <v>2427</v>
      </c>
    </row>
    <row r="232" spans="1:105" ht="12" customHeight="1" x14ac:dyDescent="0.25">
      <c r="A232" s="97" t="s">
        <v>51</v>
      </c>
      <c r="B232" s="98">
        <v>498.57335883649858</v>
      </c>
      <c r="C232" s="98">
        <v>361.06351127082337</v>
      </c>
      <c r="D232" s="98">
        <v>539.20325939324266</v>
      </c>
      <c r="E232" s="98">
        <v>586.99825040966175</v>
      </c>
      <c r="F232" s="98">
        <v>516.2584413126292</v>
      </c>
      <c r="G232" s="98">
        <v>470.39787964504688</v>
      </c>
      <c r="H232" s="98">
        <v>518.67097759851879</v>
      </c>
      <c r="I232" s="98">
        <v>537.64550152893889</v>
      </c>
      <c r="J232" s="98">
        <v>541.49427285196964</v>
      </c>
      <c r="K232" s="98">
        <v>431.38552969824747</v>
      </c>
      <c r="L232" s="98">
        <v>544.09055997624012</v>
      </c>
      <c r="M232" s="98">
        <v>572.15118477637736</v>
      </c>
      <c r="N232" s="98">
        <v>569.13307123294419</v>
      </c>
      <c r="O232" s="98">
        <v>552.32268291995422</v>
      </c>
      <c r="P232" s="98">
        <v>522.30703474901918</v>
      </c>
      <c r="Q232" s="98">
        <v>298.35388327721444</v>
      </c>
      <c r="R232" s="98">
        <v>479.36440507124888</v>
      </c>
      <c r="S232" s="98">
        <v>628.5717015158441</v>
      </c>
      <c r="T232" s="98">
        <v>518.25134510455121</v>
      </c>
      <c r="U232" s="98">
        <v>508.76991605710344</v>
      </c>
      <c r="V232" s="98">
        <v>528.28003637819563</v>
      </c>
      <c r="W232" s="98">
        <v>668.31724945732481</v>
      </c>
      <c r="DA232" s="63" t="s">
        <v>2428</v>
      </c>
    </row>
    <row r="233" spans="1:105" ht="12" customHeight="1" x14ac:dyDescent="0.25">
      <c r="A233" s="97" t="s">
        <v>50</v>
      </c>
      <c r="B233" s="98">
        <v>425.58330528237497</v>
      </c>
      <c r="C233" s="98">
        <v>455.38834962950807</v>
      </c>
      <c r="D233" s="98">
        <v>438.87231073280799</v>
      </c>
      <c r="E233" s="98">
        <v>505.80134467572907</v>
      </c>
      <c r="F233" s="98">
        <v>521.91450345002238</v>
      </c>
      <c r="G233" s="98">
        <v>513.83807081769476</v>
      </c>
      <c r="H233" s="98">
        <v>543.35465853257551</v>
      </c>
      <c r="I233" s="98">
        <v>513.60352175530022</v>
      </c>
      <c r="J233" s="98">
        <v>476.59837731865269</v>
      </c>
      <c r="K233" s="98">
        <v>533.01974827715037</v>
      </c>
      <c r="L233" s="98">
        <v>465.40004007772097</v>
      </c>
      <c r="M233" s="98">
        <v>582.3080248210124</v>
      </c>
      <c r="N233" s="98">
        <v>525.11855787339653</v>
      </c>
      <c r="O233" s="98">
        <v>497.38537177551518</v>
      </c>
      <c r="P233" s="98">
        <v>459.30995261145819</v>
      </c>
      <c r="Q233" s="98">
        <v>658.1818159500375</v>
      </c>
      <c r="R233" s="98">
        <v>551.29121034203274</v>
      </c>
      <c r="S233" s="98">
        <v>540.09965642888073</v>
      </c>
      <c r="T233" s="98">
        <v>549.60787685301295</v>
      </c>
      <c r="U233" s="98">
        <v>530.32665237976971</v>
      </c>
      <c r="V233" s="98">
        <v>580.73787482474734</v>
      </c>
      <c r="W233" s="98">
        <v>610.55628650073209</v>
      </c>
      <c r="DA233" s="63" t="s">
        <v>2429</v>
      </c>
    </row>
    <row r="234" spans="1:105" ht="12" customHeight="1" x14ac:dyDescent="0.25">
      <c r="A234" s="109" t="s">
        <v>120</v>
      </c>
      <c r="B234" s="33">
        <v>454.78220738758205</v>
      </c>
      <c r="C234" s="33">
        <v>462.16100731379152</v>
      </c>
      <c r="D234" s="33">
        <v>455.13744892023709</v>
      </c>
      <c r="E234" s="33">
        <v>462.42621360249615</v>
      </c>
      <c r="F234" s="33">
        <v>487.33652135954662</v>
      </c>
      <c r="G234" s="33">
        <v>491.90733183178378</v>
      </c>
      <c r="H234" s="33">
        <v>499.23805034478988</v>
      </c>
      <c r="I234" s="33">
        <v>515.94031301571817</v>
      </c>
      <c r="J234" s="33">
        <v>529.79646011801879</v>
      </c>
      <c r="K234" s="33">
        <v>533.51063417242892</v>
      </c>
      <c r="L234" s="33">
        <v>531.71107079546982</v>
      </c>
      <c r="M234" s="33">
        <v>560.96676962428023</v>
      </c>
      <c r="N234" s="33">
        <v>522.90571691278865</v>
      </c>
      <c r="O234" s="33">
        <v>503.86444191822653</v>
      </c>
      <c r="P234" s="33">
        <v>499.98335572253211</v>
      </c>
      <c r="Q234" s="33">
        <v>537.74385829811752</v>
      </c>
      <c r="R234" s="33">
        <v>544.48329437222867</v>
      </c>
      <c r="S234" s="33">
        <v>564.37132056299652</v>
      </c>
      <c r="T234" s="33">
        <v>554.6275828045076</v>
      </c>
      <c r="U234" s="33">
        <v>550.24370250597849</v>
      </c>
      <c r="V234" s="33">
        <v>577.89411442151004</v>
      </c>
      <c r="W234" s="33">
        <v>615.96746094128684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2115.6604055069442</v>
      </c>
      <c r="C236" s="117">
        <f t="shared" si="110"/>
        <v>1394.8516688843617</v>
      </c>
      <c r="D236" s="117">
        <f t="shared" si="110"/>
        <v>2535.2053921155853</v>
      </c>
      <c r="E236" s="117">
        <f t="shared" si="110"/>
        <v>2967.6668406417807</v>
      </c>
      <c r="F236" s="117">
        <f t="shared" si="110"/>
        <v>2230.5579069874825</v>
      </c>
      <c r="G236" s="117">
        <f t="shared" si="110"/>
        <v>2032.6000717515069</v>
      </c>
      <c r="H236" s="117">
        <f t="shared" si="110"/>
        <v>2297.7601105563085</v>
      </c>
      <c r="I236" s="117">
        <f t="shared" si="110"/>
        <v>2142.4031421270902</v>
      </c>
      <c r="J236" s="117">
        <f t="shared" si="110"/>
        <v>2187.422129149199</v>
      </c>
      <c r="K236" s="117">
        <f t="shared" si="110"/>
        <v>1649.4675622403552</v>
      </c>
      <c r="L236" s="117">
        <f t="shared" si="110"/>
        <v>2231.4984378741306</v>
      </c>
      <c r="M236" s="117">
        <f t="shared" si="110"/>
        <v>2704.4626594412539</v>
      </c>
      <c r="N236" s="117">
        <f t="shared" si="110"/>
        <v>2623.5826304757052</v>
      </c>
      <c r="O236" s="117">
        <f t="shared" si="110"/>
        <v>2220.131582300965</v>
      </c>
      <c r="P236" s="117">
        <f t="shared" si="110"/>
        <v>1713.4676573831539</v>
      </c>
      <c r="Q236" s="117">
        <f t="shared" si="110"/>
        <v>1757.1891605082467</v>
      </c>
      <c r="R236" s="117">
        <f t="shared" ref="R236:V236" si="111">R237+R240+R242+R252</f>
        <v>1961.7956224771963</v>
      </c>
      <c r="S236" s="117">
        <f t="shared" si="111"/>
        <v>2055.1891450771</v>
      </c>
      <c r="T236" s="117">
        <f t="shared" si="111"/>
        <v>1656.1983077555149</v>
      </c>
      <c r="U236" s="117">
        <f t="shared" si="111"/>
        <v>1592.689677507278</v>
      </c>
      <c r="V236" s="117">
        <f t="shared" si="111"/>
        <v>1530.779455594607</v>
      </c>
      <c r="W236" s="117">
        <f t="shared" ref="W236" si="112">W237+W240+W242+W252</f>
        <v>2194.8292945941394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2010.1952001776542</v>
      </c>
      <c r="C237" s="122">
        <f t="shared" si="113"/>
        <v>1311.28498214671</v>
      </c>
      <c r="D237" s="122">
        <f t="shared" si="113"/>
        <v>2401.518697399446</v>
      </c>
      <c r="E237" s="122">
        <f t="shared" si="113"/>
        <v>2815.8601299412603</v>
      </c>
      <c r="F237" s="122">
        <f t="shared" si="113"/>
        <v>2093.0437819002036</v>
      </c>
      <c r="G237" s="122">
        <f t="shared" si="113"/>
        <v>1902.991401847966</v>
      </c>
      <c r="H237" s="122">
        <f t="shared" si="113"/>
        <v>2154.1463104535087</v>
      </c>
      <c r="I237" s="122">
        <f t="shared" si="113"/>
        <v>1992.9325128669752</v>
      </c>
      <c r="J237" s="122">
        <f t="shared" si="113"/>
        <v>2035.3681144853206</v>
      </c>
      <c r="K237" s="122">
        <f t="shared" si="113"/>
        <v>1524.0763996570254</v>
      </c>
      <c r="L237" s="122">
        <f t="shared" si="113"/>
        <v>2081.100050113781</v>
      </c>
      <c r="M237" s="122">
        <f t="shared" si="113"/>
        <v>2541.445877136915</v>
      </c>
      <c r="N237" s="122">
        <f t="shared" si="113"/>
        <v>2467.2023085120954</v>
      </c>
      <c r="O237" s="122">
        <f t="shared" si="113"/>
        <v>2084.5247445565815</v>
      </c>
      <c r="P237" s="122">
        <f t="shared" si="113"/>
        <v>1604.5765106251035</v>
      </c>
      <c r="Q237" s="122">
        <f t="shared" si="113"/>
        <v>1673.9946535573076</v>
      </c>
      <c r="R237" s="122">
        <f t="shared" ref="R237:V237" si="114">SUM(R238:R239)</f>
        <v>1877.0771680160024</v>
      </c>
      <c r="S237" s="122">
        <f t="shared" si="114"/>
        <v>1970.2735337985075</v>
      </c>
      <c r="T237" s="122">
        <f t="shared" si="114"/>
        <v>1585.1782411492666</v>
      </c>
      <c r="U237" s="122">
        <f t="shared" si="114"/>
        <v>1526.1634655010084</v>
      </c>
      <c r="V237" s="122">
        <f t="shared" si="114"/>
        <v>1465.6739820821481</v>
      </c>
      <c r="W237" s="122">
        <f t="shared" ref="W237" si="115">SUM(W238:W239)</f>
        <v>2108.9482366082711</v>
      </c>
      <c r="DA237" s="130" t="s">
        <v>2580</v>
      </c>
    </row>
    <row r="238" spans="1:105" ht="12" customHeight="1" x14ac:dyDescent="0.25">
      <c r="A238" s="97" t="s">
        <v>51</v>
      </c>
      <c r="B238" s="98">
        <v>2010.1952001776542</v>
      </c>
      <c r="C238" s="98">
        <v>1311.28498214671</v>
      </c>
      <c r="D238" s="98">
        <v>2401.518697399446</v>
      </c>
      <c r="E238" s="98">
        <v>2815.8601299412603</v>
      </c>
      <c r="F238" s="98">
        <v>2093.0437819002036</v>
      </c>
      <c r="G238" s="98">
        <v>1902.991401847966</v>
      </c>
      <c r="H238" s="98">
        <v>2154.1463104535087</v>
      </c>
      <c r="I238" s="98">
        <v>1992.9325128669752</v>
      </c>
      <c r="J238" s="98">
        <v>2035.3681144853206</v>
      </c>
      <c r="K238" s="98">
        <v>1524.0763996570254</v>
      </c>
      <c r="L238" s="98">
        <v>2081.100050113781</v>
      </c>
      <c r="M238" s="98">
        <v>2541.445877136915</v>
      </c>
      <c r="N238" s="98">
        <v>2467.2023085120954</v>
      </c>
      <c r="O238" s="98">
        <v>2084.5247445565815</v>
      </c>
      <c r="P238" s="98">
        <v>1604.5765106251035</v>
      </c>
      <c r="Q238" s="98">
        <v>1673.9946535573076</v>
      </c>
      <c r="R238" s="98">
        <v>1877.0771680160024</v>
      </c>
      <c r="S238" s="98">
        <v>1970.2735337985075</v>
      </c>
      <c r="T238" s="98">
        <v>1585.1782411492666</v>
      </c>
      <c r="U238" s="98">
        <v>1526.1634655010084</v>
      </c>
      <c r="V238" s="98">
        <v>1465.6739820821481</v>
      </c>
      <c r="W238" s="98">
        <v>2108.9482366082711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12.037438600599526</v>
      </c>
      <c r="C242" s="122">
        <v>10.47256872827024</v>
      </c>
      <c r="D242" s="122">
        <v>15.180607552809175</v>
      </c>
      <c r="E242" s="122">
        <v>17.558618510560159</v>
      </c>
      <c r="F242" s="122">
        <v>16.301192969973773</v>
      </c>
      <c r="G242" s="122">
        <v>17.475189040398465</v>
      </c>
      <c r="H242" s="122">
        <v>20.511768809946428</v>
      </c>
      <c r="I242" s="122">
        <v>22.823617909914404</v>
      </c>
      <c r="J242" s="122">
        <v>26.928528315268075</v>
      </c>
      <c r="K242" s="122">
        <v>24.033659160825746</v>
      </c>
      <c r="L242" s="122">
        <v>32.881609584389523</v>
      </c>
      <c r="M242" s="122">
        <v>39.445589937452887</v>
      </c>
      <c r="N242" s="122">
        <v>38.109548808536793</v>
      </c>
      <c r="O242" s="122">
        <v>32.268798776548024</v>
      </c>
      <c r="P242" s="122">
        <v>25.1598223003101</v>
      </c>
      <c r="Q242" s="122">
        <v>31.388813354444459</v>
      </c>
      <c r="R242" s="122">
        <v>34.839503255134062</v>
      </c>
      <c r="S242" s="122">
        <v>36.374447810478586</v>
      </c>
      <c r="T242" s="122">
        <v>29.331987283687727</v>
      </c>
      <c r="U242" s="122">
        <v>28.099685898898091</v>
      </c>
      <c r="V242" s="122">
        <v>26.984794214888403</v>
      </c>
      <c r="W242" s="122">
        <v>38.574880586079189</v>
      </c>
      <c r="DA242" s="130" t="s">
        <v>2585</v>
      </c>
    </row>
    <row r="243" spans="1:105" ht="12" customHeight="1" x14ac:dyDescent="0.25">
      <c r="A243" s="97" t="s">
        <v>143</v>
      </c>
      <c r="B243" s="98">
        <v>471.09945078967269</v>
      </c>
      <c r="C243" s="98">
        <v>372.61235856906916</v>
      </c>
      <c r="D243" s="98">
        <v>469.46581514730474</v>
      </c>
      <c r="E243" s="98">
        <v>493.15484788292662</v>
      </c>
      <c r="F243" s="98">
        <v>433.83854707545987</v>
      </c>
      <c r="G243" s="98">
        <v>448.48827216913043</v>
      </c>
      <c r="H243" s="98">
        <v>481.54471099607429</v>
      </c>
      <c r="I243" s="98">
        <v>490.77789771325871</v>
      </c>
      <c r="J243" s="98">
        <v>528.25407997300795</v>
      </c>
      <c r="K243" s="98">
        <v>408.44403946697736</v>
      </c>
      <c r="L243" s="98">
        <v>535.80705009385906</v>
      </c>
      <c r="M243" s="98">
        <v>659.2370487200194</v>
      </c>
      <c r="N243" s="98">
        <v>639.21441118906944</v>
      </c>
      <c r="O243" s="98">
        <v>526.36001853813252</v>
      </c>
      <c r="P243" s="98">
        <v>367.69260201520206</v>
      </c>
      <c r="Q243" s="98">
        <v>471.16009305313571</v>
      </c>
      <c r="R243" s="98">
        <v>516.16546747497307</v>
      </c>
      <c r="S243" s="98">
        <v>542.2560102533829</v>
      </c>
      <c r="T243" s="98">
        <v>443.19082215791514</v>
      </c>
      <c r="U243" s="98">
        <v>417.95859040431799</v>
      </c>
      <c r="V243" s="98">
        <v>398.9834710362943</v>
      </c>
      <c r="W243" s="98">
        <v>581.92882281421487</v>
      </c>
      <c r="DA243" s="63" t="s">
        <v>2586</v>
      </c>
    </row>
    <row r="244" spans="1:105" ht="12" customHeight="1" x14ac:dyDescent="0.25">
      <c r="A244" s="97" t="s">
        <v>124</v>
      </c>
      <c r="B244" s="98">
        <v>318.13992813046525</v>
      </c>
      <c r="C244" s="98">
        <v>329.72368827622677</v>
      </c>
      <c r="D244" s="98">
        <v>313.25958645635291</v>
      </c>
      <c r="E244" s="98">
        <v>322.46973700756695</v>
      </c>
      <c r="F244" s="98">
        <v>325.63381410135997</v>
      </c>
      <c r="G244" s="98">
        <v>331.99143885623806</v>
      </c>
      <c r="H244" s="98">
        <v>339.883769235567</v>
      </c>
      <c r="I244" s="98">
        <v>347.44738493337849</v>
      </c>
      <c r="J244" s="98">
        <v>364.36703225670908</v>
      </c>
      <c r="K244" s="98">
        <v>382.29628495708852</v>
      </c>
      <c r="L244" s="98">
        <v>393.28351568398386</v>
      </c>
      <c r="M244" s="98">
        <v>405.37465402619108</v>
      </c>
      <c r="N244" s="98">
        <v>383.64073177096094</v>
      </c>
      <c r="O244" s="98">
        <v>362.12377173848716</v>
      </c>
      <c r="P244" s="98">
        <v>367.48488841416565</v>
      </c>
      <c r="Q244" s="98">
        <v>368.20852067572162</v>
      </c>
      <c r="R244" s="98">
        <v>341.39484437225474</v>
      </c>
      <c r="S244" s="98">
        <v>346.70238415415156</v>
      </c>
      <c r="T244" s="98">
        <v>346.449009161584</v>
      </c>
      <c r="U244" s="98">
        <v>317.97856421423893</v>
      </c>
      <c r="V244" s="98">
        <v>326.88545037894329</v>
      </c>
      <c r="W244" s="98">
        <v>336.81454116500169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131.95121495089271</v>
      </c>
      <c r="M245" s="98">
        <v>134.75056905088223</v>
      </c>
      <c r="N245" s="98">
        <v>121.87210718102077</v>
      </c>
      <c r="O245" s="98">
        <v>121.82189142567553</v>
      </c>
      <c r="P245" s="98">
        <v>127.48270485418863</v>
      </c>
      <c r="Q245" s="98">
        <v>117.24702557296391</v>
      </c>
      <c r="R245" s="98">
        <v>116.66198052133116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131.95121495089271</v>
      </c>
      <c r="M246" s="101">
        <v>134.75056905088223</v>
      </c>
      <c r="N246" s="101">
        <v>121.87210718102077</v>
      </c>
      <c r="O246" s="101">
        <v>121.82189142567553</v>
      </c>
      <c r="P246" s="101">
        <v>127.48270485418863</v>
      </c>
      <c r="Q246" s="101">
        <v>117.24702557296391</v>
      </c>
      <c r="R246" s="101">
        <v>116.66198052133116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93.427766728690443</v>
      </c>
      <c r="C252" s="122">
        <v>73.094118009381404</v>
      </c>
      <c r="D252" s="122">
        <v>118.50608716332998</v>
      </c>
      <c r="E252" s="122">
        <v>134.24809218996015</v>
      </c>
      <c r="F252" s="122">
        <v>121.21293211730499</v>
      </c>
      <c r="G252" s="122">
        <v>112.13348086314255</v>
      </c>
      <c r="H252" s="122">
        <v>123.10203129285362</v>
      </c>
      <c r="I252" s="122">
        <v>126.64701135020033</v>
      </c>
      <c r="J252" s="122">
        <v>125.12548634861022</v>
      </c>
      <c r="K252" s="122">
        <v>101.35750342250418</v>
      </c>
      <c r="L252" s="122">
        <v>117.51677817596016</v>
      </c>
      <c r="M252" s="122">
        <v>123.57119236688582</v>
      </c>
      <c r="N252" s="122">
        <v>118.27077315507326</v>
      </c>
      <c r="O252" s="122">
        <v>103.33803896783567</v>
      </c>
      <c r="P252" s="122">
        <v>83.731324457740371</v>
      </c>
      <c r="Q252" s="122">
        <v>51.805693596494542</v>
      </c>
      <c r="R252" s="122">
        <v>49.87895120605976</v>
      </c>
      <c r="S252" s="122">
        <v>48.541163468113865</v>
      </c>
      <c r="T252" s="122">
        <v>41.688079322560526</v>
      </c>
      <c r="U252" s="122">
        <v>38.426526107371593</v>
      </c>
      <c r="V252" s="122">
        <v>38.120679297570746</v>
      </c>
      <c r="W252" s="122">
        <v>47.306177399788979</v>
      </c>
      <c r="DA252" s="130" t="s">
        <v>2595</v>
      </c>
    </row>
    <row r="253" spans="1:105" ht="12" customHeight="1" x14ac:dyDescent="0.25">
      <c r="A253" s="97" t="s">
        <v>51</v>
      </c>
      <c r="B253" s="98">
        <v>313.62404970698947</v>
      </c>
      <c r="C253" s="98">
        <v>226.93804987112068</v>
      </c>
      <c r="D253" s="98">
        <v>336.6501337691044</v>
      </c>
      <c r="E253" s="98">
        <v>365.30729115572859</v>
      </c>
      <c r="F253" s="98">
        <v>321.06974005456613</v>
      </c>
      <c r="G253" s="98">
        <v>291.97022977746673</v>
      </c>
      <c r="H253" s="98">
        <v>321.61013621715477</v>
      </c>
      <c r="I253" s="98">
        <v>335.90617920974455</v>
      </c>
      <c r="J253" s="98">
        <v>336.54015977216562</v>
      </c>
      <c r="K253" s="98">
        <v>268.58150667060778</v>
      </c>
      <c r="L253" s="98">
        <v>332.58641679901996</v>
      </c>
      <c r="M253" s="98">
        <v>350.92740568936694</v>
      </c>
      <c r="N253" s="98">
        <v>352.70524404417574</v>
      </c>
      <c r="O253" s="98">
        <v>338.31257692347316</v>
      </c>
      <c r="P253" s="98">
        <v>317.45795907244383</v>
      </c>
      <c r="Q253" s="98">
        <v>179.79045032782344</v>
      </c>
      <c r="R253" s="98">
        <v>288.00471895591329</v>
      </c>
      <c r="S253" s="98">
        <v>369.1081623198325</v>
      </c>
      <c r="T253" s="98">
        <v>299.84823252375111</v>
      </c>
      <c r="U253" s="98">
        <v>292.24097258891379</v>
      </c>
      <c r="V253" s="98">
        <v>291.09447026496093</v>
      </c>
      <c r="W253" s="98">
        <v>376.53926305930855</v>
      </c>
      <c r="DA253" s="63" t="s">
        <v>2596</v>
      </c>
    </row>
    <row r="254" spans="1:105" ht="12" customHeight="1" x14ac:dyDescent="0.25">
      <c r="A254" s="97" t="s">
        <v>50</v>
      </c>
      <c r="B254" s="98">
        <v>170.84567593399058</v>
      </c>
      <c r="C254" s="98">
        <v>182.30417105054579</v>
      </c>
      <c r="D254" s="98">
        <v>175.11224242344053</v>
      </c>
      <c r="E254" s="98">
        <v>201.21468277704102</v>
      </c>
      <c r="F254" s="98">
        <v>207.16990856554165</v>
      </c>
      <c r="G254" s="98">
        <v>203.60626494039016</v>
      </c>
      <c r="H254" s="98">
        <v>214.92040194614506</v>
      </c>
      <c r="I254" s="98">
        <v>202.97072286769946</v>
      </c>
      <c r="J254" s="98">
        <v>188.23289063996509</v>
      </c>
      <c r="K254" s="98">
        <v>210.14686546948624</v>
      </c>
      <c r="L254" s="98">
        <v>183.0295398934569</v>
      </c>
      <c r="M254" s="98">
        <v>228.45561419753921</v>
      </c>
      <c r="N254" s="98">
        <v>205.7530671498493</v>
      </c>
      <c r="O254" s="98">
        <v>194.74567095136624</v>
      </c>
      <c r="P254" s="98">
        <v>179.80784228475767</v>
      </c>
      <c r="Q254" s="98">
        <v>257.61336557726963</v>
      </c>
      <c r="R254" s="98">
        <v>215.59422451960634</v>
      </c>
      <c r="S254" s="98">
        <v>210.90080072123385</v>
      </c>
      <c r="T254" s="98">
        <v>214.24746777290457</v>
      </c>
      <c r="U254" s="98">
        <v>205.90629148293721</v>
      </c>
      <c r="V254" s="98">
        <v>224.11667805464671</v>
      </c>
      <c r="W254" s="98">
        <v>233.89821287790349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101.47200052473843</v>
      </c>
      <c r="C257" s="118">
        <f t="shared" si="117"/>
        <v>73.542687876584864</v>
      </c>
      <c r="D257" s="118">
        <f t="shared" si="117"/>
        <v>118.20847160296533</v>
      </c>
      <c r="E257" s="118">
        <f t="shared" si="117"/>
        <v>134.39469082001025</v>
      </c>
      <c r="F257" s="118">
        <f t="shared" si="117"/>
        <v>106.34524263214186</v>
      </c>
      <c r="G257" s="118">
        <f t="shared" si="117"/>
        <v>99.925730996122908</v>
      </c>
      <c r="H257" s="118">
        <f t="shared" si="117"/>
        <v>110.60479847994863</v>
      </c>
      <c r="I257" s="118">
        <f t="shared" si="117"/>
        <v>104.18987437302451</v>
      </c>
      <c r="J257" s="118">
        <f t="shared" si="117"/>
        <v>108.49710754436275</v>
      </c>
      <c r="K257" s="118">
        <f t="shared" si="117"/>
        <v>88.777271889090386</v>
      </c>
      <c r="L257" s="118">
        <f t="shared" si="117"/>
        <v>112.90713838881825</v>
      </c>
      <c r="M257" s="118">
        <f t="shared" si="117"/>
        <v>132.3715821447021</v>
      </c>
      <c r="N257" s="118">
        <f t="shared" si="117"/>
        <v>126.29379108378856</v>
      </c>
      <c r="O257" s="118">
        <f t="shared" si="117"/>
        <v>110.6238495433854</v>
      </c>
      <c r="P257" s="118">
        <f t="shared" si="117"/>
        <v>91.652893637252291</v>
      </c>
      <c r="Q257" s="118">
        <f t="shared" si="117"/>
        <v>94.95934761320882</v>
      </c>
      <c r="R257" s="118">
        <f t="shared" ref="R257:V257" si="118">R258+R261+R263+R273</f>
        <v>103.59615781820978</v>
      </c>
      <c r="S257" s="118">
        <f t="shared" si="118"/>
        <v>110.10248150199335</v>
      </c>
      <c r="T257" s="118">
        <f t="shared" si="118"/>
        <v>94.367280263805668</v>
      </c>
      <c r="U257" s="118">
        <f t="shared" si="118"/>
        <v>91.043330474869293</v>
      </c>
      <c r="V257" s="118">
        <f t="shared" si="118"/>
        <v>91.435644794138383</v>
      </c>
      <c r="W257" s="118">
        <f t="shared" ref="W257" si="119">W258+W261+W263+W273</f>
        <v>118.30699420839647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75.135221158067381</v>
      </c>
      <c r="C258" s="123">
        <f t="shared" si="120"/>
        <v>49.09016083925404</v>
      </c>
      <c r="D258" s="123">
        <f t="shared" si="120"/>
        <v>90.498406864228073</v>
      </c>
      <c r="E258" s="123">
        <f t="shared" si="120"/>
        <v>106.54379085809579</v>
      </c>
      <c r="F258" s="123">
        <f t="shared" si="120"/>
        <v>79.318754719455669</v>
      </c>
      <c r="G258" s="123">
        <f t="shared" si="120"/>
        <v>72.314691465839942</v>
      </c>
      <c r="H258" s="123">
        <f t="shared" si="120"/>
        <v>81.999619044320852</v>
      </c>
      <c r="I258" s="123">
        <f t="shared" si="120"/>
        <v>75.418411253050536</v>
      </c>
      <c r="J258" s="123">
        <f t="shared" si="120"/>
        <v>77.60235940114255</v>
      </c>
      <c r="K258" s="123">
        <f t="shared" si="120"/>
        <v>58.115641819723528</v>
      </c>
      <c r="L258" s="123">
        <f t="shared" si="120"/>
        <v>80.924978368320296</v>
      </c>
      <c r="M258" s="123">
        <f t="shared" si="120"/>
        <v>98.650560705667232</v>
      </c>
      <c r="N258" s="123">
        <f t="shared" si="120"/>
        <v>94.658402123817311</v>
      </c>
      <c r="O258" s="123">
        <f t="shared" si="120"/>
        <v>80.847372088063523</v>
      </c>
      <c r="P258" s="123">
        <f t="shared" si="120"/>
        <v>62.677266680301251</v>
      </c>
      <c r="Q258" s="123">
        <f t="shared" si="120"/>
        <v>65.910877118469358</v>
      </c>
      <c r="R258" s="123">
        <f t="shared" ref="R258:V258" si="121">SUM(R259:R260)</f>
        <v>74.09253013508696</v>
      </c>
      <c r="S258" s="123">
        <f t="shared" si="121"/>
        <v>79.522517026501276</v>
      </c>
      <c r="T258" s="123">
        <f t="shared" si="121"/>
        <v>64.650286750439946</v>
      </c>
      <c r="U258" s="123">
        <f t="shared" si="121"/>
        <v>62.324961308974999</v>
      </c>
      <c r="V258" s="123">
        <f t="shared" si="121"/>
        <v>61.906673714319929</v>
      </c>
      <c r="W258" s="123">
        <f t="shared" ref="W258" si="122">SUM(W259:W260)</f>
        <v>86.622068835167596</v>
      </c>
      <c r="DA258" s="130" t="s">
        <v>2748</v>
      </c>
    </row>
    <row r="259" spans="1:105" ht="12" customHeight="1" x14ac:dyDescent="0.25">
      <c r="A259" s="97" t="s">
        <v>51</v>
      </c>
      <c r="B259" s="99">
        <v>74.766768026747044</v>
      </c>
      <c r="C259" s="99">
        <v>48.853907760581471</v>
      </c>
      <c r="D259" s="99">
        <v>90.063245138243914</v>
      </c>
      <c r="E259" s="99">
        <v>106.03516854837474</v>
      </c>
      <c r="F259" s="99">
        <v>78.942324798610017</v>
      </c>
      <c r="G259" s="99">
        <v>71.975480471369067</v>
      </c>
      <c r="H259" s="99">
        <v>81.616946693064875</v>
      </c>
      <c r="I259" s="99">
        <v>75.072175226521253</v>
      </c>
      <c r="J259" s="99">
        <v>77.246403002458095</v>
      </c>
      <c r="K259" s="99">
        <v>57.850389590810465</v>
      </c>
      <c r="L259" s="99">
        <v>80.550407801168063</v>
      </c>
      <c r="M259" s="99">
        <v>98.186958767626905</v>
      </c>
      <c r="N259" s="99">
        <v>94.217988823749835</v>
      </c>
      <c r="O259" s="99">
        <v>80.464626855092249</v>
      </c>
      <c r="P259" s="99">
        <v>62.383960677503872</v>
      </c>
      <c r="Q259" s="99">
        <v>65.602325845299475</v>
      </c>
      <c r="R259" s="99">
        <v>73.74483826849584</v>
      </c>
      <c r="S259" s="99">
        <v>79.144319965354356</v>
      </c>
      <c r="T259" s="99">
        <v>64.342644673526223</v>
      </c>
      <c r="U259" s="99">
        <v>62.027563224800886</v>
      </c>
      <c r="V259" s="99">
        <v>61.605659353407056</v>
      </c>
      <c r="W259" s="99">
        <v>86.193433381999895</v>
      </c>
      <c r="DA259" s="63" t="s">
        <v>2749</v>
      </c>
    </row>
    <row r="260" spans="1:105" ht="12" customHeight="1" x14ac:dyDescent="0.25">
      <c r="A260" s="97" t="s">
        <v>53</v>
      </c>
      <c r="B260" s="99">
        <v>0.36845313132034241</v>
      </c>
      <c r="C260" s="99">
        <v>0.23625307867256676</v>
      </c>
      <c r="D260" s="99">
        <v>0.43516172598415409</v>
      </c>
      <c r="E260" s="99">
        <v>0.50862230972105371</v>
      </c>
      <c r="F260" s="99">
        <v>0.3764299208456483</v>
      </c>
      <c r="G260" s="99">
        <v>0.33921099447087094</v>
      </c>
      <c r="H260" s="99">
        <v>0.38267235125598287</v>
      </c>
      <c r="I260" s="99">
        <v>0.34623602652928986</v>
      </c>
      <c r="J260" s="99">
        <v>0.35595639868444906</v>
      </c>
      <c r="K260" s="99">
        <v>0.26525222891306194</v>
      </c>
      <c r="L260" s="99">
        <v>0.37457056715223325</v>
      </c>
      <c r="M260" s="99">
        <v>0.46360193804032623</v>
      </c>
      <c r="N260" s="99">
        <v>0.44041330006748031</v>
      </c>
      <c r="O260" s="99">
        <v>0.38274523297126911</v>
      </c>
      <c r="P260" s="99">
        <v>0.29330600279737956</v>
      </c>
      <c r="Q260" s="99">
        <v>0.3085512731698774</v>
      </c>
      <c r="R260" s="99">
        <v>0.34769186659112161</v>
      </c>
      <c r="S260" s="99">
        <v>0.37819706114691948</v>
      </c>
      <c r="T260" s="99">
        <v>0.30764207691372247</v>
      </c>
      <c r="U260" s="99">
        <v>0.29739808417411484</v>
      </c>
      <c r="V260" s="99">
        <v>0.30101436091287653</v>
      </c>
      <c r="W260" s="99">
        <v>0.4286354531677023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6.3772793733587213E-2</v>
      </c>
      <c r="C261" s="123">
        <f t="shared" si="123"/>
        <v>7.7052932230253335E-2</v>
      </c>
      <c r="D261" s="123">
        <f t="shared" si="123"/>
        <v>5.984504638299195E-2</v>
      </c>
      <c r="E261" s="123">
        <f t="shared" si="123"/>
        <v>9.3555335260428404E-2</v>
      </c>
      <c r="F261" s="123">
        <f t="shared" si="123"/>
        <v>6.2156779058737052E-2</v>
      </c>
      <c r="G261" s="123">
        <f t="shared" si="123"/>
        <v>7.5610765830583293E-2</v>
      </c>
      <c r="H261" s="123">
        <f t="shared" si="123"/>
        <v>0.12520689218055867</v>
      </c>
      <c r="I261" s="123">
        <f t="shared" si="123"/>
        <v>0.2898769259160256</v>
      </c>
      <c r="J261" s="123">
        <f t="shared" si="123"/>
        <v>0.19354898809785892</v>
      </c>
      <c r="K261" s="123">
        <f t="shared" si="123"/>
        <v>0.15126118575750508</v>
      </c>
      <c r="L261" s="123">
        <f t="shared" si="123"/>
        <v>0.22286133462413543</v>
      </c>
      <c r="M261" s="123">
        <f t="shared" si="123"/>
        <v>0.18452359796872553</v>
      </c>
      <c r="N261" s="123">
        <f t="shared" si="123"/>
        <v>0.59453538893088942</v>
      </c>
      <c r="O261" s="123">
        <f t="shared" si="123"/>
        <v>0.28305809289291062</v>
      </c>
      <c r="P261" s="123">
        <f t="shared" si="123"/>
        <v>0.26419661937733963</v>
      </c>
      <c r="Q261" s="123">
        <f t="shared" si="123"/>
        <v>0.44352308821496778</v>
      </c>
      <c r="R261" s="123">
        <f t="shared" si="123"/>
        <v>0.46007721824442777</v>
      </c>
      <c r="S261" s="123">
        <f t="shared" si="123"/>
        <v>0.50917470388134989</v>
      </c>
      <c r="T261" s="123">
        <f t="shared" si="123"/>
        <v>0.45410633566864489</v>
      </c>
      <c r="U261" s="123">
        <f t="shared" si="123"/>
        <v>0.43519546644299562</v>
      </c>
      <c r="V261" s="123">
        <f t="shared" si="123"/>
        <v>0.42330206927161373</v>
      </c>
      <c r="W261" s="123">
        <f t="shared" si="123"/>
        <v>0.4608636491932252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6.3772793733587213E-2</v>
      </c>
      <c r="C262" s="99">
        <f>RES_hhdet_fecs!C8</f>
        <v>7.7052932230253335E-2</v>
      </c>
      <c r="D262" s="99">
        <f>RES_hhdet_fecs!D8</f>
        <v>5.984504638299195E-2</v>
      </c>
      <c r="E262" s="99">
        <f>RES_hhdet_fecs!E8</f>
        <v>9.3555335260428404E-2</v>
      </c>
      <c r="F262" s="99">
        <f>RES_hhdet_fecs!F8</f>
        <v>6.2156779058737052E-2</v>
      </c>
      <c r="G262" s="99">
        <f>RES_hhdet_fecs!G8</f>
        <v>7.5610765830583293E-2</v>
      </c>
      <c r="H262" s="99">
        <f>RES_hhdet_fecs!H8</f>
        <v>0.12520689218055867</v>
      </c>
      <c r="I262" s="99">
        <f>RES_hhdet_fecs!I8</f>
        <v>0.2898769259160256</v>
      </c>
      <c r="J262" s="99">
        <f>RES_hhdet_fecs!J8</f>
        <v>0.19354898809785892</v>
      </c>
      <c r="K262" s="99">
        <f>RES_hhdet_fecs!K8</f>
        <v>0.15126118575750508</v>
      </c>
      <c r="L262" s="99">
        <f>RES_hhdet_fecs!L8</f>
        <v>0.22286133462413543</v>
      </c>
      <c r="M262" s="99">
        <f>RES_hhdet_fecs!M8</f>
        <v>0.18452359796872553</v>
      </c>
      <c r="N262" s="99">
        <f>RES_hhdet_fecs!N8</f>
        <v>0.59453538893088942</v>
      </c>
      <c r="O262" s="99">
        <f>RES_hhdet_fecs!O8</f>
        <v>0.28305809289291062</v>
      </c>
      <c r="P262" s="99">
        <f>RES_hhdet_fecs!P8</f>
        <v>0.26419661937733963</v>
      </c>
      <c r="Q262" s="99">
        <f>RES_hhdet_fecs!Q8</f>
        <v>0.44352308821496778</v>
      </c>
      <c r="R262" s="99">
        <f>RES_hhdet_fecs!R8</f>
        <v>0.46007721824442777</v>
      </c>
      <c r="S262" s="99">
        <f>RES_hhdet_fecs!S8</f>
        <v>0.50917470388134989</v>
      </c>
      <c r="T262" s="99">
        <f>RES_hhdet_fecs!T8</f>
        <v>0.45410633566864489</v>
      </c>
      <c r="U262" s="99">
        <f>RES_hhdet_fecs!U8</f>
        <v>0.43519546644299562</v>
      </c>
      <c r="V262" s="99">
        <f>RES_hhdet_fecs!V8</f>
        <v>0.42330206927161373</v>
      </c>
      <c r="W262" s="99">
        <f>RES_hhdet_fecs!W8</f>
        <v>0.4608636491932252</v>
      </c>
      <c r="DA262" s="63" t="s">
        <v>2752</v>
      </c>
    </row>
    <row r="263" spans="1:105" ht="12" customHeight="1" x14ac:dyDescent="0.25">
      <c r="A263" s="121" t="s">
        <v>55</v>
      </c>
      <c r="B263" s="123">
        <v>16.967294621175178</v>
      </c>
      <c r="C263" s="123">
        <v>15.80108602797298</v>
      </c>
      <c r="D263" s="123">
        <v>17.826754736353067</v>
      </c>
      <c r="E263" s="123">
        <v>17.31632183357582</v>
      </c>
      <c r="F263" s="123">
        <v>16.745539945292592</v>
      </c>
      <c r="G263" s="123">
        <v>17.628511406013047</v>
      </c>
      <c r="H263" s="123">
        <v>18.069212119083623</v>
      </c>
      <c r="I263" s="123">
        <v>17.802783723673208</v>
      </c>
      <c r="J263" s="123">
        <v>19.906275112801104</v>
      </c>
      <c r="K263" s="123">
        <v>20.383447299208996</v>
      </c>
      <c r="L263" s="123">
        <v>20.988546852271309</v>
      </c>
      <c r="M263" s="123">
        <v>22.023721267966966</v>
      </c>
      <c r="N263" s="123">
        <v>20.180200559206323</v>
      </c>
      <c r="O263" s="123">
        <v>19.165070390873918</v>
      </c>
      <c r="P263" s="123">
        <v>18.845285604093888</v>
      </c>
      <c r="Q263" s="123">
        <v>18.645248727368468</v>
      </c>
      <c r="R263" s="123">
        <v>18.870363197632006</v>
      </c>
      <c r="S263" s="123">
        <v>19.544106950541686</v>
      </c>
      <c r="T263" s="123">
        <v>19.170408834239307</v>
      </c>
      <c r="U263" s="123">
        <v>18.479951946046224</v>
      </c>
      <c r="V263" s="123">
        <v>18.968013809824225</v>
      </c>
      <c r="W263" s="123">
        <v>20.379705250135917</v>
      </c>
      <c r="DA263" s="130" t="s">
        <v>2753</v>
      </c>
    </row>
    <row r="264" spans="1:105" ht="12" customHeight="1" x14ac:dyDescent="0.25">
      <c r="A264" s="97" t="s">
        <v>143</v>
      </c>
      <c r="B264" s="99">
        <v>17.52197167300297</v>
      </c>
      <c r="C264" s="99">
        <v>13.8822376858041</v>
      </c>
      <c r="D264" s="99">
        <v>17.606198460758641</v>
      </c>
      <c r="E264" s="99">
        <v>18.570438517059813</v>
      </c>
      <c r="F264" s="99">
        <v>16.362879644254367</v>
      </c>
      <c r="G264" s="99">
        <v>16.962850617086627</v>
      </c>
      <c r="H264" s="99">
        <v>18.244911600001629</v>
      </c>
      <c r="I264" s="99">
        <v>18.487211230966924</v>
      </c>
      <c r="J264" s="99">
        <v>20.048327994764794</v>
      </c>
      <c r="K264" s="99">
        <v>15.503584213052802</v>
      </c>
      <c r="L264" s="99">
        <v>20.738780139590862</v>
      </c>
      <c r="M264" s="99">
        <v>25.469155768009102</v>
      </c>
      <c r="N264" s="99">
        <v>24.410440944225602</v>
      </c>
      <c r="O264" s="99">
        <v>20.317994590234356</v>
      </c>
      <c r="P264" s="99">
        <v>14.29543600671888</v>
      </c>
      <c r="Q264" s="99">
        <v>18.464334927289109</v>
      </c>
      <c r="R264" s="99">
        <v>20.278622300305948</v>
      </c>
      <c r="S264" s="99">
        <v>21.781992420053037</v>
      </c>
      <c r="T264" s="99">
        <v>17.9891881256207</v>
      </c>
      <c r="U264" s="99">
        <v>16.987009240941212</v>
      </c>
      <c r="V264" s="99">
        <v>16.770195899489099</v>
      </c>
      <c r="W264" s="99">
        <v>23.783629371088914</v>
      </c>
      <c r="DA264" s="63" t="s">
        <v>2754</v>
      </c>
    </row>
    <row r="265" spans="1:105" ht="12" customHeight="1" x14ac:dyDescent="0.25">
      <c r="A265" s="97" t="s">
        <v>124</v>
      </c>
      <c r="B265" s="99">
        <v>18.594689593324375</v>
      </c>
      <c r="C265" s="99">
        <v>19.324827726186534</v>
      </c>
      <c r="D265" s="99">
        <v>18.411138667552603</v>
      </c>
      <c r="E265" s="99">
        <v>19.005788409710878</v>
      </c>
      <c r="F265" s="99">
        <v>19.246475500349515</v>
      </c>
      <c r="G265" s="99">
        <v>19.677749098899625</v>
      </c>
      <c r="H265" s="99">
        <v>20.202568195793841</v>
      </c>
      <c r="I265" s="99">
        <v>20.710517456525839</v>
      </c>
      <c r="J265" s="99">
        <v>21.780243038800247</v>
      </c>
      <c r="K265" s="99">
        <v>22.915963942544931</v>
      </c>
      <c r="L265" s="99">
        <v>23.639738444733233</v>
      </c>
      <c r="M265" s="99">
        <v>24.431699144444163</v>
      </c>
      <c r="N265" s="99">
        <v>23.11253436184818</v>
      </c>
      <c r="O265" s="99">
        <v>21.808108459380506</v>
      </c>
      <c r="P265" s="99">
        <v>22.121313079719858</v>
      </c>
      <c r="Q265" s="99">
        <v>22.152737590720825</v>
      </c>
      <c r="R265" s="99">
        <v>20.531895643380739</v>
      </c>
      <c r="S265" s="99">
        <v>20.842240225667588</v>
      </c>
      <c r="T265" s="99">
        <v>20.81543009885106</v>
      </c>
      <c r="U265" s="99">
        <v>19.08946153765941</v>
      </c>
      <c r="V265" s="99">
        <v>19.603118302066104</v>
      </c>
      <c r="W265" s="99">
        <v>20.167374452525706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16.124584488956327</v>
      </c>
      <c r="M266" s="99">
        <v>16.798822190805943</v>
      </c>
      <c r="N266" s="99">
        <v>15.936998742170791</v>
      </c>
      <c r="O266" s="99">
        <v>15.425663544640278</v>
      </c>
      <c r="P266" s="99">
        <v>15.793144163294526</v>
      </c>
      <c r="Q266" s="99">
        <v>15.571933750789389</v>
      </c>
      <c r="R266" s="99">
        <v>14.762726728014997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7.931408473805269</v>
      </c>
      <c r="M267" s="102">
        <v>8.1213399256607115</v>
      </c>
      <c r="N267" s="102">
        <v>7.3422163803342979</v>
      </c>
      <c r="O267" s="102">
        <v>7.3364557322035902</v>
      </c>
      <c r="P267" s="102">
        <v>7.6740157629304084</v>
      </c>
      <c r="Q267" s="102">
        <v>7.0539991471241983</v>
      </c>
      <c r="R267" s="102">
        <v>7.0161915128462731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8.1931760151510602</v>
      </c>
      <c r="M268" s="105">
        <v>8.677482265145235</v>
      </c>
      <c r="N268" s="105">
        <v>8.5947823618364936</v>
      </c>
      <c r="O268" s="105">
        <v>8.0892078124366833</v>
      </c>
      <c r="P268" s="105">
        <v>8.1191284003641204</v>
      </c>
      <c r="Q268" s="105">
        <v>8.5179346036651911</v>
      </c>
      <c r="R268" s="105">
        <v>7.7465352151687243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16.943564638051445</v>
      </c>
      <c r="C269" s="102">
        <v>15.820011366743941</v>
      </c>
      <c r="D269" s="102">
        <v>17.829398316385664</v>
      </c>
      <c r="E269" s="102">
        <v>17.26455233928495</v>
      </c>
      <c r="F269" s="102">
        <v>16.743851995791026</v>
      </c>
      <c r="G269" s="102">
        <v>17.640661133087985</v>
      </c>
      <c r="H269" s="102">
        <v>18.049916436552667</v>
      </c>
      <c r="I269" s="102">
        <v>17.755879398096141</v>
      </c>
      <c r="J269" s="102">
        <v>19.88891683525118</v>
      </c>
      <c r="K269" s="102">
        <v>20.650975350911612</v>
      </c>
      <c r="L269" s="102">
        <v>21.525445279360536</v>
      </c>
      <c r="M269" s="102">
        <v>22.443789408330577</v>
      </c>
      <c r="N269" s="102">
        <v>20.531445040492759</v>
      </c>
      <c r="O269" s="102">
        <v>19.719250011756806</v>
      </c>
      <c r="P269" s="102">
        <v>19.797029736613997</v>
      </c>
      <c r="Q269" s="102">
        <v>19.265995511773319</v>
      </c>
      <c r="R269" s="102">
        <v>19.324281955440448</v>
      </c>
      <c r="S269" s="102">
        <v>19.908833825229415</v>
      </c>
      <c r="T269" s="102">
        <v>19.720558143975147</v>
      </c>
      <c r="U269" s="102">
        <v>19.049425654523084</v>
      </c>
      <c r="V269" s="102">
        <v>19.568421574254632</v>
      </c>
      <c r="W269" s="102">
        <v>20.588912529859392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15.539518999242448</v>
      </c>
      <c r="M270" s="105">
        <v>16.228568554289257</v>
      </c>
      <c r="N270" s="105">
        <v>14.798676161657616</v>
      </c>
      <c r="O270" s="105">
        <v>14.420973537132415</v>
      </c>
      <c r="P270" s="105">
        <v>14.574572700734262</v>
      </c>
      <c r="Q270" s="105">
        <v>14.051613937589767</v>
      </c>
      <c r="R270" s="105">
        <v>14.413719886838305</v>
      </c>
      <c r="S270" s="105">
        <v>15.135692447521407</v>
      </c>
      <c r="T270" s="105">
        <v>14.842252967854378</v>
      </c>
      <c r="U270" s="105">
        <v>14.583469273887886</v>
      </c>
      <c r="V270" s="105">
        <v>15.298131582930434</v>
      </c>
      <c r="W270" s="105">
        <v>16.259426873544193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7.3376457300295268</v>
      </c>
      <c r="M271" s="99">
        <v>7.4682067516029758</v>
      </c>
      <c r="N271" s="99">
        <v>6.438446948262591</v>
      </c>
      <c r="O271" s="99">
        <v>6.472157615876716</v>
      </c>
      <c r="P271" s="99">
        <v>6.6852108226678491</v>
      </c>
      <c r="Q271" s="99">
        <v>6.0109444649398576</v>
      </c>
      <c r="R271" s="99">
        <v>6.4669579013581346</v>
      </c>
      <c r="S271" s="99">
        <v>7.0182123858107763</v>
      </c>
      <c r="T271" s="99">
        <v>6.3170843407901858</v>
      </c>
      <c r="U271" s="99">
        <v>6.0569251556157022</v>
      </c>
      <c r="V271" s="99">
        <v>6.3669207108074737</v>
      </c>
      <c r="W271" s="99">
        <v>6.7741675727670208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8.201873269212923</v>
      </c>
      <c r="M272" s="99">
        <v>8.7603618026862797</v>
      </c>
      <c r="N272" s="99">
        <v>8.3602292133950264</v>
      </c>
      <c r="O272" s="99">
        <v>7.9488159212556999</v>
      </c>
      <c r="P272" s="99">
        <v>7.8893618780664108</v>
      </c>
      <c r="Q272" s="99">
        <v>8.0406694726499115</v>
      </c>
      <c r="R272" s="99">
        <v>7.946761985480169</v>
      </c>
      <c r="S272" s="99">
        <v>8.1174800617106264</v>
      </c>
      <c r="T272" s="99">
        <v>8.5251686270641951</v>
      </c>
      <c r="U272" s="99">
        <v>8.5265441182721826</v>
      </c>
      <c r="V272" s="99">
        <v>8.9312108721229606</v>
      </c>
      <c r="W272" s="99">
        <v>9.4852593007771731</v>
      </c>
      <c r="DA272" s="63" t="s">
        <v>2762</v>
      </c>
    </row>
    <row r="273" spans="1:105" ht="12" customHeight="1" x14ac:dyDescent="0.25">
      <c r="A273" s="121" t="s">
        <v>54</v>
      </c>
      <c r="B273" s="123">
        <v>9.3057119517622766</v>
      </c>
      <c r="C273" s="123">
        <v>8.5743880771275975</v>
      </c>
      <c r="D273" s="123">
        <v>9.8234649560012048</v>
      </c>
      <c r="E273" s="123">
        <v>10.441022793078215</v>
      </c>
      <c r="F273" s="123">
        <v>10.21879118833486</v>
      </c>
      <c r="G273" s="123">
        <v>9.9069173584393315</v>
      </c>
      <c r="H273" s="123">
        <v>10.410760424363605</v>
      </c>
      <c r="I273" s="123">
        <v>10.678802470384738</v>
      </c>
      <c r="J273" s="123">
        <v>10.794924042321222</v>
      </c>
      <c r="K273" s="123">
        <v>10.126921584400359</v>
      </c>
      <c r="L273" s="123">
        <v>10.770751833602496</v>
      </c>
      <c r="M273" s="123">
        <v>11.512776573099199</v>
      </c>
      <c r="N273" s="123">
        <v>10.86065301183403</v>
      </c>
      <c r="O273" s="123">
        <v>10.328348971555048</v>
      </c>
      <c r="P273" s="123">
        <v>9.8661447334798176</v>
      </c>
      <c r="Q273" s="123">
        <v>9.9596986791560127</v>
      </c>
      <c r="R273" s="123">
        <v>10.173187267246393</v>
      </c>
      <c r="S273" s="123">
        <v>10.526682821069027</v>
      </c>
      <c r="T273" s="123">
        <v>10.092478343457769</v>
      </c>
      <c r="U273" s="123">
        <v>9.8032217534050616</v>
      </c>
      <c r="V273" s="123">
        <v>10.137655200722614</v>
      </c>
      <c r="W273" s="123">
        <v>10.844356473899735</v>
      </c>
      <c r="DA273" s="130" t="s">
        <v>2763</v>
      </c>
    </row>
    <row r="274" spans="1:105" ht="12" customHeight="1" x14ac:dyDescent="0.25">
      <c r="A274" s="97" t="s">
        <v>51</v>
      </c>
      <c r="B274" s="99">
        <v>11.664865466786086</v>
      </c>
      <c r="C274" s="99">
        <v>8.4549207126735375</v>
      </c>
      <c r="D274" s="99">
        <v>12.625262321006341</v>
      </c>
      <c r="E274" s="99">
        <v>13.756159184815733</v>
      </c>
      <c r="F274" s="99">
        <v>12.109632833089657</v>
      </c>
      <c r="G274" s="99">
        <v>11.042980830686963</v>
      </c>
      <c r="H274" s="99">
        <v>12.185262076306568</v>
      </c>
      <c r="I274" s="99">
        <v>12.653317351438281</v>
      </c>
      <c r="J274" s="99">
        <v>12.77239071559595</v>
      </c>
      <c r="K274" s="99">
        <v>10.194728296611677</v>
      </c>
      <c r="L274" s="99">
        <v>12.872985852278271</v>
      </c>
      <c r="M274" s="99">
        <v>13.557831399372303</v>
      </c>
      <c r="N274" s="99">
        <v>13.469174630220316</v>
      </c>
      <c r="O274" s="99">
        <v>13.059185473148533</v>
      </c>
      <c r="P274" s="99">
        <v>12.342374891067491</v>
      </c>
      <c r="Q274" s="99">
        <v>7.0458240002229617</v>
      </c>
      <c r="R274" s="99">
        <v>11.314857898152411</v>
      </c>
      <c r="S274" s="99">
        <v>14.82678115466797</v>
      </c>
      <c r="T274" s="99">
        <v>12.170888913585513</v>
      </c>
      <c r="U274" s="99">
        <v>11.877492689281114</v>
      </c>
      <c r="V274" s="99">
        <v>12.235372254700057</v>
      </c>
      <c r="W274" s="99">
        <v>15.38928804549804</v>
      </c>
      <c r="DA274" s="63" t="s">
        <v>2764</v>
      </c>
    </row>
    <row r="275" spans="1:105" ht="12" customHeight="1" x14ac:dyDescent="0.25">
      <c r="A275" s="97" t="s">
        <v>50</v>
      </c>
      <c r="B275" s="99">
        <v>9.985613346374647</v>
      </c>
      <c r="C275" s="99">
        <v>10.684693956127418</v>
      </c>
      <c r="D275" s="99">
        <v>10.291834366873433</v>
      </c>
      <c r="E275" s="99">
        <v>11.859232811349974</v>
      </c>
      <c r="F275" s="99">
        <v>12.244706774755349</v>
      </c>
      <c r="G275" s="99">
        <v>12.068121425854047</v>
      </c>
      <c r="H275" s="99">
        <v>12.774790884395243</v>
      </c>
      <c r="I275" s="99">
        <v>12.098605087850022</v>
      </c>
      <c r="J275" s="99">
        <v>11.25172626250645</v>
      </c>
      <c r="K275" s="99">
        <v>12.596821316948279</v>
      </c>
      <c r="L275" s="99">
        <v>11.00165727316649</v>
      </c>
      <c r="M275" s="99">
        <v>13.768889540816883</v>
      </c>
      <c r="N275" s="99">
        <v>12.395646344965359</v>
      </c>
      <c r="O275" s="99">
        <v>11.728130118917683</v>
      </c>
      <c r="P275" s="99">
        <v>10.823807178942191</v>
      </c>
      <c r="Q275" s="99">
        <v>15.498938691105566</v>
      </c>
      <c r="R275" s="99">
        <v>12.966095394005027</v>
      </c>
      <c r="S275" s="99">
        <v>12.678439356976568</v>
      </c>
      <c r="T275" s="99">
        <v>12.872466283206357</v>
      </c>
      <c r="U275" s="99">
        <v>12.361337127672979</v>
      </c>
      <c r="V275" s="99">
        <v>13.440138581506922</v>
      </c>
      <c r="W275" s="99">
        <v>14.005074800420767</v>
      </c>
      <c r="DA275" s="63" t="s">
        <v>2765</v>
      </c>
    </row>
    <row r="276" spans="1:105" ht="12" customHeight="1" x14ac:dyDescent="0.25">
      <c r="A276" s="109" t="s">
        <v>120</v>
      </c>
      <c r="B276" s="110">
        <v>8.315455248311082</v>
      </c>
      <c r="C276" s="110">
        <v>8.4520036728655068</v>
      </c>
      <c r="D276" s="110">
        <v>8.3289201845697747</v>
      </c>
      <c r="E276" s="110">
        <v>8.4542318248067136</v>
      </c>
      <c r="F276" s="110">
        <v>8.893412707141902</v>
      </c>
      <c r="G276" s="110">
        <v>8.9578356675584718</v>
      </c>
      <c r="H276" s="110">
        <v>9.0687899453119307</v>
      </c>
      <c r="I276" s="110">
        <v>9.3741330412752575</v>
      </c>
      <c r="J276" s="110">
        <v>9.6450480164463439</v>
      </c>
      <c r="K276" s="110">
        <v>9.7185368306929103</v>
      </c>
      <c r="L276" s="110">
        <v>9.6828484949639968</v>
      </c>
      <c r="M276" s="110">
        <v>10.199767604447326</v>
      </c>
      <c r="N276" s="110">
        <v>9.460723733431271</v>
      </c>
      <c r="O276" s="110">
        <v>9.0750665716990042</v>
      </c>
      <c r="P276" s="110">
        <v>8.9884358411797702</v>
      </c>
      <c r="Q276" s="110">
        <v>9.6056211159545253</v>
      </c>
      <c r="R276" s="110">
        <v>9.6463367393994464</v>
      </c>
      <c r="S276" s="110">
        <v>9.8788896786966891</v>
      </c>
      <c r="T276" s="110">
        <v>9.5973650777405393</v>
      </c>
      <c r="U276" s="110">
        <v>9.365728534663468</v>
      </c>
      <c r="V276" s="110">
        <v>9.6504768604815663</v>
      </c>
      <c r="W276" s="110">
        <v>10.134697507956174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55.816544895260975</v>
      </c>
      <c r="C278" s="118">
        <f t="shared" si="124"/>
        <v>41.030023358737253</v>
      </c>
      <c r="D278" s="118">
        <f t="shared" si="124"/>
        <v>65.288690483225125</v>
      </c>
      <c r="E278" s="118">
        <f t="shared" si="124"/>
        <v>74.502539084709596</v>
      </c>
      <c r="F278" s="118">
        <f t="shared" si="124"/>
        <v>59.660032757606849</v>
      </c>
      <c r="G278" s="118">
        <f t="shared" si="124"/>
        <v>56.547004058777766</v>
      </c>
      <c r="H278" s="118">
        <f t="shared" si="124"/>
        <v>62.832747059506978</v>
      </c>
      <c r="I278" s="118">
        <f t="shared" si="124"/>
        <v>59.798942980695848</v>
      </c>
      <c r="J278" s="118">
        <f t="shared" si="124"/>
        <v>62.284019651520111</v>
      </c>
      <c r="K278" s="118">
        <f t="shared" si="124"/>
        <v>51.559603456020255</v>
      </c>
      <c r="L278" s="118">
        <f t="shared" si="124"/>
        <v>66.330181372211499</v>
      </c>
      <c r="M278" s="118">
        <f t="shared" si="124"/>
        <v>78.702233875439234</v>
      </c>
      <c r="N278" s="118">
        <f t="shared" si="124"/>
        <v>77.181612562167103</v>
      </c>
      <c r="O278" s="118">
        <f t="shared" si="124"/>
        <v>68.163760802206838</v>
      </c>
      <c r="P278" s="118">
        <f t="shared" si="124"/>
        <v>56.933892397649636</v>
      </c>
      <c r="Q278" s="118">
        <f t="shared" si="124"/>
        <v>59.76898832918048</v>
      </c>
      <c r="R278" s="118">
        <f t="shared" ref="R278:V278" si="125">R279+R282+R284+R294</f>
        <v>65.734506901013987</v>
      </c>
      <c r="S278" s="118">
        <f t="shared" si="125"/>
        <v>70.843961610307986</v>
      </c>
      <c r="T278" s="118">
        <f t="shared" si="125"/>
        <v>61.592544726428599</v>
      </c>
      <c r="U278" s="118">
        <f t="shared" si="125"/>
        <v>60.214092088886559</v>
      </c>
      <c r="V278" s="118">
        <f t="shared" si="125"/>
        <v>61.553563990924403</v>
      </c>
      <c r="W278" s="118">
        <f t="shared" ref="W278" si="126">W279+W282+W284+W294</f>
        <v>79.914880483434288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40.144652891703196</v>
      </c>
      <c r="C279" s="123">
        <f t="shared" si="127"/>
        <v>26.329087651051108</v>
      </c>
      <c r="D279" s="123">
        <f t="shared" si="127"/>
        <v>48.774051888304079</v>
      </c>
      <c r="E279" s="123">
        <f t="shared" si="127"/>
        <v>57.774155814803102</v>
      </c>
      <c r="F279" s="123">
        <f t="shared" si="127"/>
        <v>43.311584577386881</v>
      </c>
      <c r="G279" s="123">
        <f t="shared" si="127"/>
        <v>39.739901184020596</v>
      </c>
      <c r="H279" s="123">
        <f t="shared" si="127"/>
        <v>45.251366147424633</v>
      </c>
      <c r="I279" s="123">
        <f t="shared" si="127"/>
        <v>41.752096579324295</v>
      </c>
      <c r="J279" s="123">
        <f t="shared" si="127"/>
        <v>43.112812443955796</v>
      </c>
      <c r="K279" s="123">
        <f t="shared" si="127"/>
        <v>32.504308943213523</v>
      </c>
      <c r="L279" s="123">
        <f t="shared" si="127"/>
        <v>45.987972032748836</v>
      </c>
      <c r="M279" s="123">
        <f t="shared" si="127"/>
        <v>57.140237644931901</v>
      </c>
      <c r="N279" s="123">
        <f t="shared" si="127"/>
        <v>55.878275787724704</v>
      </c>
      <c r="O279" s="123">
        <f t="shared" si="127"/>
        <v>48.462799251160163</v>
      </c>
      <c r="P279" s="123">
        <f t="shared" si="127"/>
        <v>37.648892650230017</v>
      </c>
      <c r="Q279" s="123">
        <f t="shared" si="127"/>
        <v>39.716235232642681</v>
      </c>
      <c r="R279" s="123">
        <f t="shared" ref="R279:V279" si="128">SUM(R280:R281)</f>
        <v>45.073962985682684</v>
      </c>
      <c r="S279" s="123">
        <f t="shared" si="128"/>
        <v>48.969156056935468</v>
      </c>
      <c r="T279" s="123">
        <f t="shared" si="128"/>
        <v>40.06060673378613</v>
      </c>
      <c r="U279" s="123">
        <f t="shared" si="128"/>
        <v>38.902416247671738</v>
      </c>
      <c r="V279" s="123">
        <f t="shared" si="128"/>
        <v>39.21784749595988</v>
      </c>
      <c r="W279" s="123">
        <f t="shared" ref="W279" si="129">SUM(W280:W281)</f>
        <v>55.674170032913821</v>
      </c>
      <c r="DA279" s="130" t="s">
        <v>2916</v>
      </c>
    </row>
    <row r="280" spans="1:105" ht="12" customHeight="1" x14ac:dyDescent="0.25">
      <c r="A280" s="97" t="s">
        <v>51</v>
      </c>
      <c r="B280" s="99">
        <v>39.776199760382852</v>
      </c>
      <c r="C280" s="99">
        <v>26.092834572378539</v>
      </c>
      <c r="D280" s="99">
        <v>48.338890162319927</v>
      </c>
      <c r="E280" s="99">
        <v>57.265533505082047</v>
      </c>
      <c r="F280" s="99">
        <v>42.935154656541236</v>
      </c>
      <c r="G280" s="99">
        <v>39.400690189549728</v>
      </c>
      <c r="H280" s="99">
        <v>44.86869379616865</v>
      </c>
      <c r="I280" s="99">
        <v>41.405860552795005</v>
      </c>
      <c r="J280" s="99">
        <v>42.756856045271348</v>
      </c>
      <c r="K280" s="99">
        <v>32.23905671430046</v>
      </c>
      <c r="L280" s="99">
        <v>45.613401465596603</v>
      </c>
      <c r="M280" s="99">
        <v>56.676635706891574</v>
      </c>
      <c r="N280" s="99">
        <v>55.43786248765722</v>
      </c>
      <c r="O280" s="99">
        <v>48.080054018188896</v>
      </c>
      <c r="P280" s="99">
        <v>37.355586647432638</v>
      </c>
      <c r="Q280" s="99">
        <v>39.407683959472806</v>
      </c>
      <c r="R280" s="99">
        <v>44.726271119091564</v>
      </c>
      <c r="S280" s="99">
        <v>48.590958995788547</v>
      </c>
      <c r="T280" s="99">
        <v>39.752964656872408</v>
      </c>
      <c r="U280" s="99">
        <v>38.605018163497625</v>
      </c>
      <c r="V280" s="99">
        <v>38.916833135047007</v>
      </c>
      <c r="W280" s="99">
        <v>55.245534579746121</v>
      </c>
      <c r="DA280" s="63" t="s">
        <v>2917</v>
      </c>
    </row>
    <row r="281" spans="1:105" ht="12" customHeight="1" x14ac:dyDescent="0.25">
      <c r="A281" s="97" t="s">
        <v>53</v>
      </c>
      <c r="B281" s="99">
        <v>0.36845313132034241</v>
      </c>
      <c r="C281" s="99">
        <v>0.23625307867256676</v>
      </c>
      <c r="D281" s="99">
        <v>0.43516172598415409</v>
      </c>
      <c r="E281" s="99">
        <v>0.50862230972105371</v>
      </c>
      <c r="F281" s="99">
        <v>0.3764299208456483</v>
      </c>
      <c r="G281" s="99">
        <v>0.33921099447087094</v>
      </c>
      <c r="H281" s="99">
        <v>0.38267235125598287</v>
      </c>
      <c r="I281" s="99">
        <v>0.34623602652928986</v>
      </c>
      <c r="J281" s="99">
        <v>0.35595639868444906</v>
      </c>
      <c r="K281" s="99">
        <v>0.26525222891306194</v>
      </c>
      <c r="L281" s="99">
        <v>0.37457056715223325</v>
      </c>
      <c r="M281" s="99">
        <v>0.46360193804032623</v>
      </c>
      <c r="N281" s="99">
        <v>0.44041330006748031</v>
      </c>
      <c r="O281" s="99">
        <v>0.38274523297126911</v>
      </c>
      <c r="P281" s="99">
        <v>0.29330600279737956</v>
      </c>
      <c r="Q281" s="99">
        <v>0.3085512731698774</v>
      </c>
      <c r="R281" s="99">
        <v>0.34769186659112161</v>
      </c>
      <c r="S281" s="99">
        <v>0.37819706114691948</v>
      </c>
      <c r="T281" s="99">
        <v>0.30764207691372247</v>
      </c>
      <c r="U281" s="99">
        <v>0.29739808417411484</v>
      </c>
      <c r="V281" s="99">
        <v>0.30101436091287653</v>
      </c>
      <c r="W281" s="99">
        <v>0.4286354531677023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0.10381106563028539</v>
      </c>
      <c r="C282" s="123">
        <f t="shared" si="130"/>
        <v>0.1358836976237387</v>
      </c>
      <c r="D282" s="123">
        <f t="shared" si="130"/>
        <v>0.11399247937614361</v>
      </c>
      <c r="E282" s="123">
        <f t="shared" si="130"/>
        <v>0.18826294956715003</v>
      </c>
      <c r="F282" s="123">
        <f t="shared" si="130"/>
        <v>0.130902486739639</v>
      </c>
      <c r="G282" s="123">
        <f t="shared" si="130"/>
        <v>0.16517246239387265</v>
      </c>
      <c r="H282" s="123">
        <f t="shared" si="130"/>
        <v>0.28184473536992816</v>
      </c>
      <c r="I282" s="123">
        <f t="shared" si="130"/>
        <v>0.6624927351793114</v>
      </c>
      <c r="J282" s="123">
        <f t="shared" si="130"/>
        <v>0.44674212746206793</v>
      </c>
      <c r="K282" s="123">
        <f t="shared" si="130"/>
        <v>0.35677786327477018</v>
      </c>
      <c r="L282" s="123">
        <f t="shared" si="130"/>
        <v>0.54940278152648725</v>
      </c>
      <c r="M282" s="123">
        <f t="shared" si="130"/>
        <v>0.47807396708279787</v>
      </c>
      <c r="N282" s="123">
        <f t="shared" si="130"/>
        <v>1.6144729783227316</v>
      </c>
      <c r="O282" s="123">
        <f t="shared" si="130"/>
        <v>0.79520625747614293</v>
      </c>
      <c r="P282" s="123">
        <f t="shared" si="130"/>
        <v>0.7566913100577195</v>
      </c>
      <c r="Q282" s="123">
        <f t="shared" si="130"/>
        <v>1.2772686034299006</v>
      </c>
      <c r="R282" s="123">
        <f t="shared" si="130"/>
        <v>1.3530857689634352</v>
      </c>
      <c r="S282" s="123">
        <f t="shared" si="130"/>
        <v>1.5473255453335752</v>
      </c>
      <c r="T282" s="123">
        <f t="shared" si="130"/>
        <v>1.4195476955343982</v>
      </c>
      <c r="U282" s="123">
        <f t="shared" si="130"/>
        <v>1.4030058669663101</v>
      </c>
      <c r="V282" s="123">
        <f t="shared" si="130"/>
        <v>1.4166124870004797</v>
      </c>
      <c r="W282" s="123">
        <f t="shared" si="130"/>
        <v>1.5823103378108709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0.10381106563028539</v>
      </c>
      <c r="C283" s="99">
        <f>RES_hhdet_tess!C8</f>
        <v>0.1358836976237387</v>
      </c>
      <c r="D283" s="99">
        <f>RES_hhdet_tess!D8</f>
        <v>0.11399247937614361</v>
      </c>
      <c r="E283" s="99">
        <f>RES_hhdet_tess!E8</f>
        <v>0.18826294956715003</v>
      </c>
      <c r="F283" s="99">
        <f>RES_hhdet_tess!F8</f>
        <v>0.130902486739639</v>
      </c>
      <c r="G283" s="99">
        <f>RES_hhdet_tess!G8</f>
        <v>0.16517246239387265</v>
      </c>
      <c r="H283" s="99">
        <f>RES_hhdet_tess!H8</f>
        <v>0.28184473536992816</v>
      </c>
      <c r="I283" s="99">
        <f>RES_hhdet_tess!I8</f>
        <v>0.6624927351793114</v>
      </c>
      <c r="J283" s="99">
        <f>RES_hhdet_tess!J8</f>
        <v>0.44674212746206793</v>
      </c>
      <c r="K283" s="99">
        <f>RES_hhdet_tess!K8</f>
        <v>0.35677786327477018</v>
      </c>
      <c r="L283" s="99">
        <f>RES_hhdet_tess!L8</f>
        <v>0.54940278152648725</v>
      </c>
      <c r="M283" s="99">
        <f>RES_hhdet_tess!M8</f>
        <v>0.47807396708279787</v>
      </c>
      <c r="N283" s="99">
        <f>RES_hhdet_tess!N8</f>
        <v>1.6144729783227316</v>
      </c>
      <c r="O283" s="99">
        <f>RES_hhdet_tess!O8</f>
        <v>0.79520625747614293</v>
      </c>
      <c r="P283" s="99">
        <f>RES_hhdet_tess!P8</f>
        <v>0.7566913100577195</v>
      </c>
      <c r="Q283" s="99">
        <f>RES_hhdet_tess!Q8</f>
        <v>1.2772686034299006</v>
      </c>
      <c r="R283" s="99">
        <f>RES_hhdet_tess!R8</f>
        <v>1.3530857689634352</v>
      </c>
      <c r="S283" s="99">
        <f>RES_hhdet_tess!S8</f>
        <v>1.5473255453335752</v>
      </c>
      <c r="T283" s="99">
        <f>RES_hhdet_tess!T8</f>
        <v>1.4195476955343982</v>
      </c>
      <c r="U283" s="99">
        <f>RES_hhdet_tess!U8</f>
        <v>1.4030058669663101</v>
      </c>
      <c r="V283" s="99">
        <f>RES_hhdet_tess!V8</f>
        <v>1.4166124870004797</v>
      </c>
      <c r="W283" s="99">
        <f>RES_hhdet_tess!W8</f>
        <v>1.5823103378108709</v>
      </c>
      <c r="DA283" s="63" t="s">
        <v>2920</v>
      </c>
    </row>
    <row r="284" spans="1:105" ht="12" customHeight="1" x14ac:dyDescent="0.25">
      <c r="A284" s="121" t="s">
        <v>55</v>
      </c>
      <c r="B284" s="123">
        <v>9.3910169417271128</v>
      </c>
      <c r="C284" s="123">
        <v>8.7915573133791316</v>
      </c>
      <c r="D284" s="123">
        <v>9.9816424515696642</v>
      </c>
      <c r="E284" s="123">
        <v>9.7628097863488641</v>
      </c>
      <c r="F284" s="123">
        <v>9.5092459981673318</v>
      </c>
      <c r="G284" s="123">
        <v>10.085506880539524</v>
      </c>
      <c r="H284" s="123">
        <v>10.419634270651668</v>
      </c>
      <c r="I284" s="123">
        <v>10.306707040030203</v>
      </c>
      <c r="J284" s="123">
        <v>11.544761963496587</v>
      </c>
      <c r="K284" s="123">
        <v>11.85999154917614</v>
      </c>
      <c r="L284" s="123">
        <v>12.562797969721379</v>
      </c>
      <c r="M284" s="123">
        <v>13.331747700858001</v>
      </c>
      <c r="N284" s="123">
        <v>12.35228235910667</v>
      </c>
      <c r="O284" s="123">
        <v>11.857791238567936</v>
      </c>
      <c r="P284" s="123">
        <v>11.689271984770951</v>
      </c>
      <c r="Q284" s="123">
        <v>11.645805018065751</v>
      </c>
      <c r="R284" s="123">
        <v>11.935789211156695</v>
      </c>
      <c r="S284" s="123">
        <v>12.592767616714772</v>
      </c>
      <c r="T284" s="123">
        <v>12.584337640000617</v>
      </c>
      <c r="U284" s="123">
        <v>12.46811414196981</v>
      </c>
      <c r="V284" s="123">
        <v>13.088977008337144</v>
      </c>
      <c r="W284" s="123">
        <v>14.232912922227772</v>
      </c>
      <c r="DA284" s="130" t="s">
        <v>2921</v>
      </c>
    </row>
    <row r="285" spans="1:105" ht="12" customHeight="1" x14ac:dyDescent="0.25">
      <c r="A285" s="97" t="s">
        <v>143</v>
      </c>
      <c r="B285" s="99">
        <v>9.7123516523247488</v>
      </c>
      <c r="C285" s="99">
        <v>7.7494609732384498</v>
      </c>
      <c r="D285" s="99">
        <v>9.9825303846491682</v>
      </c>
      <c r="E285" s="99">
        <v>10.627880065817298</v>
      </c>
      <c r="F285" s="99">
        <v>9.4247949649747724</v>
      </c>
      <c r="G285" s="99">
        <v>9.8266989757500145</v>
      </c>
      <c r="H285" s="99">
        <v>10.639439560912106</v>
      </c>
      <c r="I285" s="99">
        <v>10.837366854138182</v>
      </c>
      <c r="J285" s="99">
        <v>11.84656216565906</v>
      </c>
      <c r="K285" s="99">
        <v>9.2425112225913075</v>
      </c>
      <c r="L285" s="99">
        <v>12.500240803943781</v>
      </c>
      <c r="M285" s="99">
        <v>15.512825340083598</v>
      </c>
      <c r="N285" s="99">
        <v>15.077450331598191</v>
      </c>
      <c r="O285" s="99">
        <v>12.754402819947307</v>
      </c>
      <c r="P285" s="99">
        <v>8.9912082980645618</v>
      </c>
      <c r="Q285" s="99">
        <v>11.625312860132347</v>
      </c>
      <c r="R285" s="99">
        <v>12.810360274678152</v>
      </c>
      <c r="S285" s="99">
        <v>13.861394033931273</v>
      </c>
      <c r="T285" s="99">
        <v>11.656166844721374</v>
      </c>
      <c r="U285" s="99">
        <v>11.18053961398946</v>
      </c>
      <c r="V285" s="99">
        <v>11.23272926245118</v>
      </c>
      <c r="W285" s="99">
        <v>16.225013658410454</v>
      </c>
      <c r="DA285" s="63" t="s">
        <v>2922</v>
      </c>
    </row>
    <row r="286" spans="1:105" ht="12" customHeight="1" x14ac:dyDescent="0.25">
      <c r="A286" s="97" t="s">
        <v>124</v>
      </c>
      <c r="B286" s="99">
        <v>9.1939111060179819</v>
      </c>
      <c r="C286" s="99">
        <v>9.5914491390175645</v>
      </c>
      <c r="D286" s="99">
        <v>9.1715468332597609</v>
      </c>
      <c r="E286" s="99">
        <v>9.5269417981148088</v>
      </c>
      <c r="F286" s="99">
        <v>9.724119981366437</v>
      </c>
      <c r="G286" s="99">
        <v>10.032770606421213</v>
      </c>
      <c r="H286" s="99">
        <v>10.404787207940354</v>
      </c>
      <c r="I286" s="99">
        <v>10.718869043182803</v>
      </c>
      <c r="J286" s="99">
        <v>11.288501885673421</v>
      </c>
      <c r="K286" s="99">
        <v>11.920452941218592</v>
      </c>
      <c r="L286" s="99">
        <v>12.380479948666148</v>
      </c>
      <c r="M286" s="99">
        <v>12.965294690509786</v>
      </c>
      <c r="N286" s="99">
        <v>12.466215913212441</v>
      </c>
      <c r="O286" s="99">
        <v>11.959262321063026</v>
      </c>
      <c r="P286" s="99">
        <v>12.178372703150126</v>
      </c>
      <c r="Q286" s="99">
        <v>12.253048358093396</v>
      </c>
      <c r="R286" s="99">
        <v>11.46109172035907</v>
      </c>
      <c r="S286" s="99">
        <v>11.939454621899655</v>
      </c>
      <c r="T286" s="99">
        <v>12.421930484127252</v>
      </c>
      <c r="U286" s="99">
        <v>12.237202608705374</v>
      </c>
      <c r="V286" s="99">
        <v>13.361350950820505</v>
      </c>
      <c r="W286" s="99">
        <v>14.107896326874133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12.447819668336491</v>
      </c>
      <c r="M287" s="99">
        <v>13.034010804079005</v>
      </c>
      <c r="N287" s="99">
        <v>12.533365833621307</v>
      </c>
      <c r="O287" s="99">
        <v>12.024701101048041</v>
      </c>
      <c r="P287" s="99">
        <v>12.235698939887998</v>
      </c>
      <c r="Q287" s="99">
        <v>12.301909770245961</v>
      </c>
      <c r="R287" s="99">
        <v>11.510229241047462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4.2546436531854326</v>
      </c>
      <c r="M288" s="102">
        <v>4.3565285389337713</v>
      </c>
      <c r="N288" s="102">
        <v>3.9385834717848134</v>
      </c>
      <c r="O288" s="102">
        <v>3.9354932886113589</v>
      </c>
      <c r="P288" s="102">
        <v>4.1165705395238792</v>
      </c>
      <c r="Q288" s="102">
        <v>3.7839751665807704</v>
      </c>
      <c r="R288" s="102">
        <v>3.7636940258787388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8.1931760151510602</v>
      </c>
      <c r="M289" s="105">
        <v>8.677482265145235</v>
      </c>
      <c r="N289" s="105">
        <v>8.5947823618364936</v>
      </c>
      <c r="O289" s="105">
        <v>8.0892078124366833</v>
      </c>
      <c r="P289" s="105">
        <v>8.1191284003641204</v>
      </c>
      <c r="Q289" s="105">
        <v>8.5179346036651911</v>
      </c>
      <c r="R289" s="105">
        <v>7.7465352151687243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9.3855957200602766</v>
      </c>
      <c r="C290" s="102">
        <v>8.8096442595399349</v>
      </c>
      <c r="D290" s="102">
        <v>9.9868682567734215</v>
      </c>
      <c r="E290" s="102">
        <v>9.7357541751603325</v>
      </c>
      <c r="F290" s="102">
        <v>9.510886316809998</v>
      </c>
      <c r="G290" s="102">
        <v>10.095203296475411</v>
      </c>
      <c r="H290" s="102">
        <v>10.41080850162426</v>
      </c>
      <c r="I290" s="102">
        <v>10.280580299653289</v>
      </c>
      <c r="J290" s="102">
        <v>11.53106387985172</v>
      </c>
      <c r="K290" s="102">
        <v>12.010375482401425</v>
      </c>
      <c r="L290" s="102">
        <v>12.569735265088612</v>
      </c>
      <c r="M290" s="102">
        <v>13.202440200696536</v>
      </c>
      <c r="N290" s="102">
        <v>12.186309429794198</v>
      </c>
      <c r="O290" s="102">
        <v>11.800803686603327</v>
      </c>
      <c r="P290" s="102">
        <v>11.874173251792929</v>
      </c>
      <c r="Q290" s="102">
        <v>11.646215163523621</v>
      </c>
      <c r="R290" s="102">
        <v>11.876597717493542</v>
      </c>
      <c r="S290" s="102">
        <v>12.50593946915772</v>
      </c>
      <c r="T290" s="102">
        <v>12.647895394457771</v>
      </c>
      <c r="U290" s="102">
        <v>12.558413093334643</v>
      </c>
      <c r="V290" s="102">
        <v>13.21864410234806</v>
      </c>
      <c r="W290" s="102">
        <v>14.092163233776914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12.545515068363255</v>
      </c>
      <c r="M291" s="105">
        <v>13.187602941031345</v>
      </c>
      <c r="N291" s="105">
        <v>12.182909825005087</v>
      </c>
      <c r="O291" s="105">
        <v>11.805030710372023</v>
      </c>
      <c r="P291" s="105">
        <v>11.875212240492104</v>
      </c>
      <c r="Q291" s="105">
        <v>11.634692889388162</v>
      </c>
      <c r="R291" s="105">
        <v>11.871264997287666</v>
      </c>
      <c r="S291" s="105">
        <v>12.503665501851449</v>
      </c>
      <c r="T291" s="105">
        <v>12.65646075806012</v>
      </c>
      <c r="U291" s="105">
        <v>12.56711544131957</v>
      </c>
      <c r="V291" s="105">
        <v>13.231700406077449</v>
      </c>
      <c r="W291" s="105">
        <v>14.109719303509644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4.3436417991503333</v>
      </c>
      <c r="M292" s="99">
        <v>4.4272411383450674</v>
      </c>
      <c r="N292" s="99">
        <v>3.8226806116100613</v>
      </c>
      <c r="O292" s="99">
        <v>3.8562147891163225</v>
      </c>
      <c r="P292" s="99">
        <v>3.9858503624256918</v>
      </c>
      <c r="Q292" s="99">
        <v>3.594023416738251</v>
      </c>
      <c r="R292" s="99">
        <v>3.9245030118074964</v>
      </c>
      <c r="S292" s="99">
        <v>4.3861854401408236</v>
      </c>
      <c r="T292" s="99">
        <v>4.1312921309959254</v>
      </c>
      <c r="U292" s="99">
        <v>4.040571323047387</v>
      </c>
      <c r="V292" s="99">
        <v>4.3004895339544884</v>
      </c>
      <c r="W292" s="99">
        <v>4.6244600027324685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8.201873269212923</v>
      </c>
      <c r="M293" s="99">
        <v>8.7603618026862797</v>
      </c>
      <c r="N293" s="99">
        <v>8.3602292133950264</v>
      </c>
      <c r="O293" s="99">
        <v>7.9488159212556999</v>
      </c>
      <c r="P293" s="99">
        <v>7.8893618780664108</v>
      </c>
      <c r="Q293" s="99">
        <v>8.0406694726499115</v>
      </c>
      <c r="R293" s="99">
        <v>7.946761985480169</v>
      </c>
      <c r="S293" s="99">
        <v>8.1174800617106264</v>
      </c>
      <c r="T293" s="99">
        <v>8.5251686270641951</v>
      </c>
      <c r="U293" s="99">
        <v>8.5265441182721826</v>
      </c>
      <c r="V293" s="99">
        <v>8.9312108721229606</v>
      </c>
      <c r="W293" s="99">
        <v>9.4852593007771731</v>
      </c>
      <c r="DA293" s="63" t="s">
        <v>2930</v>
      </c>
    </row>
    <row r="294" spans="1:105" ht="12" customHeight="1" x14ac:dyDescent="0.25">
      <c r="A294" s="121" t="s">
        <v>54</v>
      </c>
      <c r="B294" s="123">
        <v>6.1770639962003893</v>
      </c>
      <c r="C294" s="123">
        <v>5.7734946966832732</v>
      </c>
      <c r="D294" s="123">
        <v>6.4190036639752401</v>
      </c>
      <c r="E294" s="123">
        <v>6.77731053399049</v>
      </c>
      <c r="F294" s="123">
        <v>6.7082996953130003</v>
      </c>
      <c r="G294" s="123">
        <v>6.5564235318237687</v>
      </c>
      <c r="H294" s="123">
        <v>6.8799019060607423</v>
      </c>
      <c r="I294" s="123">
        <v>7.0776466261620339</v>
      </c>
      <c r="J294" s="123">
        <v>7.1797031166056655</v>
      </c>
      <c r="K294" s="123">
        <v>6.8385251003558221</v>
      </c>
      <c r="L294" s="123">
        <v>7.2300085882147958</v>
      </c>
      <c r="M294" s="123">
        <v>7.7521745625665366</v>
      </c>
      <c r="N294" s="123">
        <v>7.3365814370129963</v>
      </c>
      <c r="O294" s="123">
        <v>7.0479640550025966</v>
      </c>
      <c r="P294" s="123">
        <v>6.8390364525909542</v>
      </c>
      <c r="Q294" s="123">
        <v>7.1296794750421464</v>
      </c>
      <c r="R294" s="123">
        <v>7.371668935211166</v>
      </c>
      <c r="S294" s="123">
        <v>7.7347123913241704</v>
      </c>
      <c r="T294" s="123">
        <v>7.5280526571074518</v>
      </c>
      <c r="U294" s="123">
        <v>7.440555832278708</v>
      </c>
      <c r="V294" s="123">
        <v>7.8301269996268976</v>
      </c>
      <c r="W294" s="123">
        <v>8.4254871904818209</v>
      </c>
      <c r="DA294" s="130" t="s">
        <v>2931</v>
      </c>
    </row>
    <row r="295" spans="1:105" ht="12" customHeight="1" x14ac:dyDescent="0.25">
      <c r="A295" s="97" t="s">
        <v>51</v>
      </c>
      <c r="B295" s="99">
        <v>6.6195990152982134</v>
      </c>
      <c r="C295" s="99">
        <v>4.8070754987609918</v>
      </c>
      <c r="D295" s="99">
        <v>7.1988089431777587</v>
      </c>
      <c r="E295" s="99">
        <v>7.8589693202470183</v>
      </c>
      <c r="F295" s="99">
        <v>6.9313964723335602</v>
      </c>
      <c r="G295" s="99">
        <v>6.3335287992687448</v>
      </c>
      <c r="H295" s="99">
        <v>7.0032553740314807</v>
      </c>
      <c r="I295" s="99">
        <v>7.2799731758243915</v>
      </c>
      <c r="J295" s="99">
        <v>7.3527427892613719</v>
      </c>
      <c r="K295" s="99">
        <v>5.8740208763905271</v>
      </c>
      <c r="L295" s="99">
        <v>7.4291644951321176</v>
      </c>
      <c r="M295" s="99">
        <v>7.8332095072832848</v>
      </c>
      <c r="N295" s="99">
        <v>7.7887639392825694</v>
      </c>
      <c r="O295" s="99">
        <v>7.555891318508583</v>
      </c>
      <c r="P295" s="99">
        <v>7.1421530525122812</v>
      </c>
      <c r="Q295" s="99">
        <v>4.0775296125116007</v>
      </c>
      <c r="R295" s="99">
        <v>6.5489207140731844</v>
      </c>
      <c r="S295" s="99">
        <v>8.5836945347524747</v>
      </c>
      <c r="T295" s="99">
        <v>7.0732394960303369</v>
      </c>
      <c r="U295" s="99">
        <v>6.9382367907703024</v>
      </c>
      <c r="V295" s="99">
        <v>7.1965712463867675</v>
      </c>
      <c r="W295" s="99">
        <v>9.0901920703337993</v>
      </c>
      <c r="DA295" s="63" t="s">
        <v>2932</v>
      </c>
    </row>
    <row r="296" spans="1:105" ht="12" customHeight="1" x14ac:dyDescent="0.25">
      <c r="A296" s="97" t="s">
        <v>50</v>
      </c>
      <c r="B296" s="99">
        <v>5.6505041407526022</v>
      </c>
      <c r="C296" s="99">
        <v>6.0628839791103726</v>
      </c>
      <c r="D296" s="99">
        <v>5.8593078961941076</v>
      </c>
      <c r="E296" s="99">
        <v>6.771872398549851</v>
      </c>
      <c r="F296" s="99">
        <v>7.0073359747400419</v>
      </c>
      <c r="G296" s="99">
        <v>6.9184160059145592</v>
      </c>
      <c r="H296" s="99">
        <v>7.3365420405665791</v>
      </c>
      <c r="I296" s="99">
        <v>6.9544334524414717</v>
      </c>
      <c r="J296" s="99">
        <v>6.4715463447964838</v>
      </c>
      <c r="K296" s="99">
        <v>7.2579373051722573</v>
      </c>
      <c r="L296" s="99">
        <v>6.354702154599881</v>
      </c>
      <c r="M296" s="99">
        <v>7.9722648096553081</v>
      </c>
      <c r="N296" s="99">
        <v>7.1864115690060553</v>
      </c>
      <c r="O296" s="99">
        <v>6.8043372629264942</v>
      </c>
      <c r="P296" s="99">
        <v>6.2807156745831243</v>
      </c>
      <c r="Q296" s="99">
        <v>8.9952100353905422</v>
      </c>
      <c r="R296" s="99">
        <v>7.5315613522843856</v>
      </c>
      <c r="S296" s="99">
        <v>7.3755316345456166</v>
      </c>
      <c r="T296" s="99">
        <v>7.5012022228361968</v>
      </c>
      <c r="U296" s="99">
        <v>7.2322119970914063</v>
      </c>
      <c r="V296" s="99">
        <v>7.9111857421383958</v>
      </c>
      <c r="W296" s="99">
        <v>8.3045498504611075</v>
      </c>
      <c r="DA296" s="63" t="s">
        <v>2933</v>
      </c>
    </row>
    <row r="297" spans="1:105" ht="12" customHeight="1" x14ac:dyDescent="0.25">
      <c r="A297" s="109" t="s">
        <v>120</v>
      </c>
      <c r="B297" s="110">
        <v>6.0381803376406182</v>
      </c>
      <c r="C297" s="110">
        <v>6.1530528158920941</v>
      </c>
      <c r="D297" s="110">
        <v>6.0764609274599897</v>
      </c>
      <c r="E297" s="110">
        <v>6.1911486500065971</v>
      </c>
      <c r="F297" s="110">
        <v>6.5430845767910863</v>
      </c>
      <c r="G297" s="110">
        <v>6.6231362587751299</v>
      </c>
      <c r="H297" s="110">
        <v>6.740866001769005</v>
      </c>
      <c r="I297" s="110">
        <v>6.9860747061020456</v>
      </c>
      <c r="J297" s="110">
        <v>7.1939026822798526</v>
      </c>
      <c r="K297" s="110">
        <v>7.2646215210262497</v>
      </c>
      <c r="L297" s="110">
        <v>7.2601314917040352</v>
      </c>
      <c r="M297" s="110">
        <v>7.6800858759181718</v>
      </c>
      <c r="N297" s="110">
        <v>7.1561281489264381</v>
      </c>
      <c r="O297" s="110">
        <v>6.8929723151472553</v>
      </c>
      <c r="P297" s="110">
        <v>6.8368936520162817</v>
      </c>
      <c r="Q297" s="110">
        <v>7.3492139001908274</v>
      </c>
      <c r="R297" s="110">
        <v>7.4385538168006171</v>
      </c>
      <c r="S297" s="110">
        <v>7.7069823668565514</v>
      </c>
      <c r="T297" s="110">
        <v>7.5697125754478387</v>
      </c>
      <c r="U297" s="110">
        <v>7.5038263468946047</v>
      </c>
      <c r="V297" s="110">
        <v>7.8724462045063142</v>
      </c>
      <c r="W297" s="110">
        <v>8.3781505468828534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28.089795190183651</v>
      </c>
      <c r="C299" s="118">
        <f t="shared" si="131"/>
        <v>18.570575736938839</v>
      </c>
      <c r="D299" s="118">
        <f t="shared" si="131"/>
        <v>33.847086291895039</v>
      </c>
      <c r="E299" s="118">
        <f t="shared" si="131"/>
        <v>39.732320559799525</v>
      </c>
      <c r="F299" s="118">
        <f t="shared" si="131"/>
        <v>29.947948489749077</v>
      </c>
      <c r="G299" s="118">
        <f t="shared" si="131"/>
        <v>27.367323810107315</v>
      </c>
      <c r="H299" s="118">
        <f t="shared" si="131"/>
        <v>31.025065094242883</v>
      </c>
      <c r="I299" s="118">
        <f t="shared" si="131"/>
        <v>29.009147034865716</v>
      </c>
      <c r="J299" s="118">
        <f t="shared" si="131"/>
        <v>29.702165089323763</v>
      </c>
      <c r="K299" s="118">
        <f t="shared" si="131"/>
        <v>22.4602037585875</v>
      </c>
      <c r="L299" s="118">
        <f t="shared" si="131"/>
        <v>30.469503029644965</v>
      </c>
      <c r="M299" s="118">
        <f t="shared" si="131"/>
        <v>37.026267147043967</v>
      </c>
      <c r="N299" s="118">
        <f t="shared" si="131"/>
        <v>35.904548192409514</v>
      </c>
      <c r="O299" s="118">
        <f t="shared" si="131"/>
        <v>30.37187040729545</v>
      </c>
      <c r="P299" s="118">
        <f t="shared" si="131"/>
        <v>23.430372262630421</v>
      </c>
      <c r="Q299" s="118">
        <f t="shared" si="131"/>
        <v>24.015074843518796</v>
      </c>
      <c r="R299" s="118">
        <f t="shared" ref="R299:V299" si="132">R300+R303+R305+R315</f>
        <v>26.801414232893315</v>
      </c>
      <c r="S299" s="118">
        <f t="shared" si="132"/>
        <v>28.065399364842776</v>
      </c>
      <c r="T299" s="118">
        <f t="shared" si="132"/>
        <v>22.604258328189406</v>
      </c>
      <c r="U299" s="118">
        <f t="shared" si="132"/>
        <v>21.719951923259554</v>
      </c>
      <c r="V299" s="118">
        <f t="shared" si="132"/>
        <v>20.853264662844701</v>
      </c>
      <c r="W299" s="118">
        <f t="shared" ref="W299" si="133">W300+W303+W305+W315</f>
        <v>29.853216964931807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26.689525085549086</v>
      </c>
      <c r="C300" s="123">
        <f t="shared" si="134"/>
        <v>17.457997589910605</v>
      </c>
      <c r="D300" s="123">
        <f t="shared" si="134"/>
        <v>32.062258480228294</v>
      </c>
      <c r="E300" s="123">
        <f t="shared" si="134"/>
        <v>37.699871091389035</v>
      </c>
      <c r="F300" s="123">
        <f t="shared" si="134"/>
        <v>28.101654375695464</v>
      </c>
      <c r="G300" s="123">
        <f t="shared" si="134"/>
        <v>25.622247399285879</v>
      </c>
      <c r="H300" s="123">
        <f t="shared" si="134"/>
        <v>29.085947308991486</v>
      </c>
      <c r="I300" s="123">
        <f t="shared" si="134"/>
        <v>26.985244354581393</v>
      </c>
      <c r="J300" s="123">
        <f t="shared" si="134"/>
        <v>27.637482015189551</v>
      </c>
      <c r="K300" s="123">
        <f t="shared" si="134"/>
        <v>20.752797607888443</v>
      </c>
      <c r="L300" s="123">
        <f t="shared" si="134"/>
        <v>28.415921430061442</v>
      </c>
      <c r="M300" s="123">
        <f t="shared" si="134"/>
        <v>34.794436395016142</v>
      </c>
      <c r="N300" s="123">
        <f t="shared" si="134"/>
        <v>33.764434616010021</v>
      </c>
      <c r="O300" s="123">
        <f t="shared" si="134"/>
        <v>28.516740137022474</v>
      </c>
      <c r="P300" s="123">
        <f t="shared" si="134"/>
        <v>21.941368315778959</v>
      </c>
      <c r="Q300" s="123">
        <f t="shared" si="134"/>
        <v>22.87807584768014</v>
      </c>
      <c r="R300" s="123">
        <f t="shared" ref="R300:V300" si="135">SUM(R301:R302)</f>
        <v>25.644018240584053</v>
      </c>
      <c r="S300" s="123">
        <f t="shared" si="135"/>
        <v>26.905802668571766</v>
      </c>
      <c r="T300" s="123">
        <f t="shared" si="135"/>
        <v>21.63495656973728</v>
      </c>
      <c r="U300" s="123">
        <f t="shared" si="135"/>
        <v>20.812715474867272</v>
      </c>
      <c r="V300" s="123">
        <f t="shared" si="135"/>
        <v>19.966355928086582</v>
      </c>
      <c r="W300" s="123">
        <f t="shared" ref="W300" si="136">SUM(W301:W302)</f>
        <v>28.685096116743424</v>
      </c>
      <c r="DA300" s="130" t="s">
        <v>3084</v>
      </c>
    </row>
    <row r="301" spans="1:105" ht="12" customHeight="1" x14ac:dyDescent="0.25">
      <c r="A301" s="97" t="s">
        <v>51</v>
      </c>
      <c r="B301" s="99">
        <v>26.689525085549086</v>
      </c>
      <c r="C301" s="99">
        <v>17.457997589910605</v>
      </c>
      <c r="D301" s="99">
        <v>32.062258480228294</v>
      </c>
      <c r="E301" s="99">
        <v>37.699871091389035</v>
      </c>
      <c r="F301" s="99">
        <v>28.101654375695464</v>
      </c>
      <c r="G301" s="99">
        <v>25.622247399285879</v>
      </c>
      <c r="H301" s="99">
        <v>29.085947308991486</v>
      </c>
      <c r="I301" s="99">
        <v>26.985244354581393</v>
      </c>
      <c r="J301" s="99">
        <v>27.637482015189551</v>
      </c>
      <c r="K301" s="99">
        <v>20.752797607888443</v>
      </c>
      <c r="L301" s="99">
        <v>28.415921430061442</v>
      </c>
      <c r="M301" s="99">
        <v>34.794436395016142</v>
      </c>
      <c r="N301" s="99">
        <v>33.764434616010021</v>
      </c>
      <c r="O301" s="99">
        <v>28.516740137022474</v>
      </c>
      <c r="P301" s="99">
        <v>21.941368315778959</v>
      </c>
      <c r="Q301" s="99">
        <v>22.87807584768014</v>
      </c>
      <c r="R301" s="99">
        <v>25.644018240584053</v>
      </c>
      <c r="S301" s="99">
        <v>26.905802668571766</v>
      </c>
      <c r="T301" s="99">
        <v>21.63495656973728</v>
      </c>
      <c r="U301" s="99">
        <v>20.812715474867272</v>
      </c>
      <c r="V301" s="99">
        <v>19.966355928086582</v>
      </c>
      <c r="W301" s="99">
        <v>28.685096116743424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0.15982205084763154</v>
      </c>
      <c r="C305" s="123">
        <v>0.13942818083602476</v>
      </c>
      <c r="D305" s="123">
        <v>0.20267365137408153</v>
      </c>
      <c r="E305" s="123">
        <v>0.23508186623062272</v>
      </c>
      <c r="F305" s="123">
        <v>0.21886331032112225</v>
      </c>
      <c r="G305" s="123">
        <v>0.23528935365003328</v>
      </c>
      <c r="H305" s="123">
        <v>0.2769562234121018</v>
      </c>
      <c r="I305" s="123">
        <v>0.30904253023030026</v>
      </c>
      <c r="J305" s="123">
        <v>0.36565214504057303</v>
      </c>
      <c r="K305" s="123">
        <v>0.32725765221076303</v>
      </c>
      <c r="L305" s="123">
        <v>0.44897468259293116</v>
      </c>
      <c r="M305" s="123">
        <v>0.54004182520258071</v>
      </c>
      <c r="N305" s="123">
        <v>0.5215410850387403</v>
      </c>
      <c r="O305" s="123">
        <v>0.44144400379398385</v>
      </c>
      <c r="P305" s="123">
        <v>0.34404151138644756</v>
      </c>
      <c r="Q305" s="123">
        <v>0.42898324147310163</v>
      </c>
      <c r="R305" s="123">
        <v>0.47596597102710525</v>
      </c>
      <c r="S305" s="123">
        <v>0.49672479388188623</v>
      </c>
      <c r="T305" s="123">
        <v>0.40033117697009452</v>
      </c>
      <c r="U305" s="123">
        <v>0.38320322872813489</v>
      </c>
      <c r="V305" s="123">
        <v>0.3676042643366208</v>
      </c>
      <c r="W305" s="123">
        <v>0.5246805673538748</v>
      </c>
      <c r="DA305" s="130" t="s">
        <v>3089</v>
      </c>
    </row>
    <row r="306" spans="1:105" ht="12" customHeight="1" x14ac:dyDescent="0.25">
      <c r="A306" s="97" t="s">
        <v>143</v>
      </c>
      <c r="B306" s="99">
        <v>6.2548257047515436</v>
      </c>
      <c r="C306" s="99">
        <v>4.9608328825822783</v>
      </c>
      <c r="D306" s="99">
        <v>6.2677564531076104</v>
      </c>
      <c r="E306" s="99">
        <v>6.6025559989969151</v>
      </c>
      <c r="F306" s="99">
        <v>5.8248093089099813</v>
      </c>
      <c r="G306" s="99">
        <v>6.0385335709014312</v>
      </c>
      <c r="H306" s="99">
        <v>6.501965081474272</v>
      </c>
      <c r="I306" s="99">
        <v>6.6453637582378269</v>
      </c>
      <c r="J306" s="99">
        <v>7.172959294587498</v>
      </c>
      <c r="K306" s="99">
        <v>5.5616348938373958</v>
      </c>
      <c r="L306" s="99">
        <v>7.3160591372373789</v>
      </c>
      <c r="M306" s="99">
        <v>9.0254849679378584</v>
      </c>
      <c r="N306" s="99">
        <v>8.7478489776627377</v>
      </c>
      <c r="O306" s="99">
        <v>7.2007165692644195</v>
      </c>
      <c r="P306" s="99">
        <v>5.0279178053402438</v>
      </c>
      <c r="Q306" s="99">
        <v>6.4392298519970481</v>
      </c>
      <c r="R306" s="99">
        <v>7.0516848687037887</v>
      </c>
      <c r="S306" s="99">
        <v>7.4049785257972189</v>
      </c>
      <c r="T306" s="99">
        <v>6.0487924579011247</v>
      </c>
      <c r="U306" s="99">
        <v>5.6998174959626651</v>
      </c>
      <c r="V306" s="99">
        <v>5.4352100736735212</v>
      </c>
      <c r="W306" s="99">
        <v>7.9151701904145444</v>
      </c>
      <c r="DA306" s="63" t="s">
        <v>3090</v>
      </c>
    </row>
    <row r="307" spans="1:105" ht="12" customHeight="1" x14ac:dyDescent="0.25">
      <c r="A307" s="97" t="s">
        <v>124</v>
      </c>
      <c r="B307" s="99">
        <v>4.2239696880195661</v>
      </c>
      <c r="C307" s="99">
        <v>4.3898278662805357</v>
      </c>
      <c r="D307" s="99">
        <v>4.1822742597212503</v>
      </c>
      <c r="E307" s="99">
        <v>4.3173548951499221</v>
      </c>
      <c r="F307" s="99">
        <v>4.3720293746593963</v>
      </c>
      <c r="G307" s="99">
        <v>4.4699974853060391</v>
      </c>
      <c r="H307" s="99">
        <v>4.5892153913565297</v>
      </c>
      <c r="I307" s="99">
        <v>4.7046011454244105</v>
      </c>
      <c r="J307" s="99">
        <v>4.9476000086938656</v>
      </c>
      <c r="K307" s="99">
        <v>5.2055903691885073</v>
      </c>
      <c r="L307" s="99">
        <v>5.3700029851056019</v>
      </c>
      <c r="M307" s="99">
        <v>5.5499047776519355</v>
      </c>
      <c r="N307" s="99">
        <v>5.2502433056374329</v>
      </c>
      <c r="O307" s="99">
        <v>4.9539299176328777</v>
      </c>
      <c r="P307" s="99">
        <v>5.0250774791891644</v>
      </c>
      <c r="Q307" s="99">
        <v>5.0322158711081428</v>
      </c>
      <c r="R307" s="99">
        <v>4.6640254143503697</v>
      </c>
      <c r="S307" s="99">
        <v>4.7345232896626506</v>
      </c>
      <c r="T307" s="99">
        <v>4.7284331012550069</v>
      </c>
      <c r="U307" s="99">
        <v>4.3363620828947136</v>
      </c>
      <c r="V307" s="99">
        <v>4.4530443534973365</v>
      </c>
      <c r="W307" s="99">
        <v>4.5812207806357383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1.801698748909605</v>
      </c>
      <c r="M308" s="99">
        <v>1.8448435775130871</v>
      </c>
      <c r="N308" s="99">
        <v>1.6678578729567395</v>
      </c>
      <c r="O308" s="99">
        <v>1.6665492841273679</v>
      </c>
      <c r="P308" s="99">
        <v>1.7432294207072716</v>
      </c>
      <c r="Q308" s="99">
        <v>1.6023864462607331</v>
      </c>
      <c r="R308" s="99">
        <v>1.5937980640581597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1.801698748909605</v>
      </c>
      <c r="M309" s="102">
        <v>1.8448435775130871</v>
      </c>
      <c r="N309" s="102">
        <v>1.6678578729567395</v>
      </c>
      <c r="O309" s="102">
        <v>1.6665492841273679</v>
      </c>
      <c r="P309" s="102">
        <v>1.7432294207072716</v>
      </c>
      <c r="Q309" s="102">
        <v>1.6023864462607331</v>
      </c>
      <c r="R309" s="102">
        <v>1.5937980640581597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1.2404480537869362</v>
      </c>
      <c r="C315" s="123">
        <v>0.97314996619220862</v>
      </c>
      <c r="D315" s="123">
        <v>1.582154160292663</v>
      </c>
      <c r="E315" s="123">
        <v>1.7973676021798657</v>
      </c>
      <c r="F315" s="123">
        <v>1.6274308037324909</v>
      </c>
      <c r="G315" s="123">
        <v>1.5097870571714049</v>
      </c>
      <c r="H315" s="123">
        <v>1.6621615618392962</v>
      </c>
      <c r="I315" s="123">
        <v>1.7148601500540213</v>
      </c>
      <c r="J315" s="123">
        <v>1.6990309290936383</v>
      </c>
      <c r="K315" s="123">
        <v>1.3801484984882946</v>
      </c>
      <c r="L315" s="123">
        <v>1.604606916990593</v>
      </c>
      <c r="M315" s="123">
        <v>1.6917889268252482</v>
      </c>
      <c r="N315" s="123">
        <v>1.6185724913607533</v>
      </c>
      <c r="O315" s="123">
        <v>1.4136862664789938</v>
      </c>
      <c r="P315" s="123">
        <v>1.1449624354650139</v>
      </c>
      <c r="Q315" s="123">
        <v>0.70801575436555286</v>
      </c>
      <c r="R315" s="123">
        <v>0.68143002128215857</v>
      </c>
      <c r="S315" s="123">
        <v>0.66287190238912286</v>
      </c>
      <c r="T315" s="123">
        <v>0.56897058148203006</v>
      </c>
      <c r="U315" s="123">
        <v>0.52403321966414584</v>
      </c>
      <c r="V315" s="123">
        <v>0.51930447042149874</v>
      </c>
      <c r="W315" s="123">
        <v>0.64344028083450611</v>
      </c>
      <c r="DA315" s="130" t="s">
        <v>3099</v>
      </c>
    </row>
    <row r="316" spans="1:105" ht="12" customHeight="1" x14ac:dyDescent="0.25">
      <c r="A316" s="97" t="s">
        <v>51</v>
      </c>
      <c r="B316" s="99">
        <v>4.1640120030862846</v>
      </c>
      <c r="C316" s="99">
        <v>3.0213752019206539</v>
      </c>
      <c r="D316" s="99">
        <v>4.4945573890375279</v>
      </c>
      <c r="E316" s="99">
        <v>4.8908813470088006</v>
      </c>
      <c r="F316" s="99">
        <v>4.3107511383811081</v>
      </c>
      <c r="G316" s="99">
        <v>3.9311441204200799</v>
      </c>
      <c r="H316" s="99">
        <v>4.3424791671093068</v>
      </c>
      <c r="I316" s="99">
        <v>4.5483277871506154</v>
      </c>
      <c r="J316" s="99">
        <v>4.5697495931561267</v>
      </c>
      <c r="K316" s="99">
        <v>3.6571773241887233</v>
      </c>
      <c r="L316" s="99">
        <v>4.5412278414725487</v>
      </c>
      <c r="M316" s="99">
        <v>4.8044781934456662</v>
      </c>
      <c r="N316" s="99">
        <v>4.8268814884643039</v>
      </c>
      <c r="O316" s="99">
        <v>4.6281877278771928</v>
      </c>
      <c r="P316" s="99">
        <v>4.3409971158498388</v>
      </c>
      <c r="Q316" s="99">
        <v>2.4571521483343255</v>
      </c>
      <c r="R316" s="99">
        <v>3.9346268720992512</v>
      </c>
      <c r="S316" s="99">
        <v>5.0404937225087814</v>
      </c>
      <c r="T316" s="99">
        <v>4.0924126509966277</v>
      </c>
      <c r="U316" s="99">
        <v>3.9853713904721495</v>
      </c>
      <c r="V316" s="99">
        <v>3.965476547350125</v>
      </c>
      <c r="W316" s="99">
        <v>5.1215410435843038</v>
      </c>
      <c r="DA316" s="63" t="s">
        <v>3100</v>
      </c>
    </row>
    <row r="317" spans="1:105" ht="12" customHeight="1" x14ac:dyDescent="0.25">
      <c r="A317" s="97" t="s">
        <v>50</v>
      </c>
      <c r="B317" s="99">
        <v>2.2683319277624645</v>
      </c>
      <c r="C317" s="99">
        <v>2.4271350790739046</v>
      </c>
      <c r="D317" s="99">
        <v>2.3378930947789693</v>
      </c>
      <c r="E317" s="99">
        <v>2.6939433254262615</v>
      </c>
      <c r="F317" s="99">
        <v>2.7815075909534257</v>
      </c>
      <c r="G317" s="99">
        <v>2.7413944630970057</v>
      </c>
      <c r="H317" s="99">
        <v>2.9019214972992247</v>
      </c>
      <c r="I317" s="99">
        <v>2.7483191317560114</v>
      </c>
      <c r="J317" s="99">
        <v>2.5559421377909657</v>
      </c>
      <c r="K317" s="99">
        <v>2.8614939303579718</v>
      </c>
      <c r="L317" s="99">
        <v>2.4991364661725002</v>
      </c>
      <c r="M317" s="99">
        <v>3.1277409480919625</v>
      </c>
      <c r="N317" s="99">
        <v>2.8157950237223313</v>
      </c>
      <c r="O317" s="99">
        <v>2.6641620378133415</v>
      </c>
      <c r="P317" s="99">
        <v>2.458736038768508</v>
      </c>
      <c r="Q317" s="99">
        <v>3.5207389130715416</v>
      </c>
      <c r="R317" s="99">
        <v>2.9453782297021824</v>
      </c>
      <c r="S317" s="99">
        <v>2.8800342843307978</v>
      </c>
      <c r="T317" s="99">
        <v>2.9241094408931558</v>
      </c>
      <c r="U317" s="99">
        <v>2.8080013419221945</v>
      </c>
      <c r="V317" s="99">
        <v>3.0530618801751124</v>
      </c>
      <c r="W317" s="99">
        <v>3.181392791663582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4.8416887678129257</v>
      </c>
      <c r="D322" s="117">
        <f t="shared" si="138"/>
        <v>9.773653098903285</v>
      </c>
      <c r="E322" s="117">
        <f t="shared" si="138"/>
        <v>12.417562865185442</v>
      </c>
      <c r="F322" s="117">
        <f t="shared" si="138"/>
        <v>8.1419845359752028</v>
      </c>
      <c r="G322" s="117">
        <f t="shared" si="138"/>
        <v>6.9661437543402531</v>
      </c>
      <c r="H322" s="117">
        <f t="shared" si="138"/>
        <v>2.8296619634911342</v>
      </c>
      <c r="I322" s="117">
        <f t="shared" si="138"/>
        <v>0.48966175136195494</v>
      </c>
      <c r="J322" s="117">
        <f t="shared" si="138"/>
        <v>0.13462661953421642</v>
      </c>
      <c r="K322" s="117">
        <f t="shared" si="138"/>
        <v>1.6991383264960231</v>
      </c>
      <c r="L322" s="117">
        <f t="shared" si="138"/>
        <v>7.1104640965278589</v>
      </c>
      <c r="M322" s="117">
        <f t="shared" si="138"/>
        <v>10.440016173868113</v>
      </c>
      <c r="N322" s="117">
        <f t="shared" si="138"/>
        <v>14.3322368323305</v>
      </c>
      <c r="O322" s="117">
        <f t="shared" si="138"/>
        <v>6.1412629343614098</v>
      </c>
      <c r="P322" s="117">
        <f t="shared" si="138"/>
        <v>0</v>
      </c>
      <c r="Q322" s="117">
        <f t="shared" si="138"/>
        <v>2.448017046231485</v>
      </c>
      <c r="R322" s="117">
        <f t="shared" ref="R322:V322" si="139">R323+R326+R328+R338</f>
        <v>5.6293401733283526</v>
      </c>
      <c r="S322" s="117">
        <f t="shared" si="139"/>
        <v>4.3118901479393861</v>
      </c>
      <c r="T322" s="117">
        <f t="shared" si="139"/>
        <v>0</v>
      </c>
      <c r="U322" s="117">
        <f t="shared" si="139"/>
        <v>0.43277519193287928</v>
      </c>
      <c r="V322" s="117">
        <f t="shared" si="139"/>
        <v>2.7676274416341515</v>
      </c>
      <c r="W322" s="117">
        <f t="shared" ref="W322" si="140">W323+W326+W328+W338</f>
        <v>3.0076306488194984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3.0698694620558169</v>
      </c>
      <c r="D323" s="122">
        <f t="shared" si="141"/>
        <v>7.2492660962425388</v>
      </c>
      <c r="E323" s="122">
        <f t="shared" si="141"/>
        <v>9.568922888946938</v>
      </c>
      <c r="F323" s="122">
        <f t="shared" si="141"/>
        <v>5.8333405810817354</v>
      </c>
      <c r="G323" s="122">
        <f t="shared" si="141"/>
        <v>4.7944690808979944</v>
      </c>
      <c r="H323" s="122">
        <f t="shared" si="141"/>
        <v>1.9973639716265812</v>
      </c>
      <c r="I323" s="122">
        <f t="shared" si="141"/>
        <v>0.3366879358948674</v>
      </c>
      <c r="J323" s="122">
        <f t="shared" si="141"/>
        <v>8.9118673326560593E-2</v>
      </c>
      <c r="K323" s="122">
        <f t="shared" si="141"/>
        <v>1.0016339643022696</v>
      </c>
      <c r="L323" s="122">
        <f t="shared" si="141"/>
        <v>4.7542582561145146</v>
      </c>
      <c r="M323" s="122">
        <f t="shared" si="141"/>
        <v>7.2152509310126565</v>
      </c>
      <c r="N323" s="122">
        <f t="shared" si="141"/>
        <v>10.118796226196853</v>
      </c>
      <c r="O323" s="122">
        <f t="shared" si="141"/>
        <v>4.2455862543368807</v>
      </c>
      <c r="P323" s="122">
        <f t="shared" si="141"/>
        <v>0</v>
      </c>
      <c r="Q323" s="122">
        <f t="shared" si="141"/>
        <v>1.5394598727355795</v>
      </c>
      <c r="R323" s="122">
        <f t="shared" ref="R323:V323" si="142">SUM(R324:R325)</f>
        <v>3.6405020539062662</v>
      </c>
      <c r="S323" s="122">
        <f t="shared" si="142"/>
        <v>2.796213385093099</v>
      </c>
      <c r="T323" s="122">
        <f t="shared" si="142"/>
        <v>0</v>
      </c>
      <c r="U323" s="122">
        <f t="shared" si="142"/>
        <v>0.24468797289733321</v>
      </c>
      <c r="V323" s="122">
        <f t="shared" si="142"/>
        <v>1.4866504301881982</v>
      </c>
      <c r="W323" s="122">
        <f t="shared" ref="W323" si="143">SUM(W324:W325)</f>
        <v>1.7517837260933746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3.0542744251581468</v>
      </c>
      <c r="D324" s="98">
        <v>7.2123612525223102</v>
      </c>
      <c r="E324" s="98">
        <v>9.5204631707659377</v>
      </c>
      <c r="F324" s="98">
        <v>5.8039319741554118</v>
      </c>
      <c r="G324" s="98">
        <v>4.7705256164980989</v>
      </c>
      <c r="H324" s="98">
        <v>1.9873940272564539</v>
      </c>
      <c r="I324" s="98">
        <v>0.33502501066025525</v>
      </c>
      <c r="J324" s="98">
        <v>8.8676353626268925E-2</v>
      </c>
      <c r="K324" s="98">
        <v>0.99667373727172348</v>
      </c>
      <c r="L324" s="98">
        <v>4.7305328339292982</v>
      </c>
      <c r="M324" s="98">
        <v>7.1790339486163379</v>
      </c>
      <c r="N324" s="98">
        <v>10.068995476634411</v>
      </c>
      <c r="O324" s="98">
        <v>4.2244615355878823</v>
      </c>
      <c r="P324" s="98">
        <v>0</v>
      </c>
      <c r="Q324" s="98">
        <v>1.5317537839688455</v>
      </c>
      <c r="R324" s="98">
        <v>3.6219963151841696</v>
      </c>
      <c r="S324" s="98">
        <v>2.7815802299985362</v>
      </c>
      <c r="T324" s="98">
        <v>0</v>
      </c>
      <c r="U324" s="98">
        <v>0.24335068350617994</v>
      </c>
      <c r="V324" s="98">
        <v>1.4783302206092988</v>
      </c>
      <c r="W324" s="98">
        <v>1.7418115289853862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1.5595036897669865E-2</v>
      </c>
      <c r="D325" s="98">
        <v>3.6904843720228779E-2</v>
      </c>
      <c r="E325" s="98">
        <v>4.8459718181000637E-2</v>
      </c>
      <c r="F325" s="98">
        <v>2.9408606926323813E-2</v>
      </c>
      <c r="G325" s="98">
        <v>2.3943464399895392E-2</v>
      </c>
      <c r="H325" s="98">
        <v>9.9699443701273399E-3</v>
      </c>
      <c r="I325" s="98">
        <v>1.6629252346121444E-3</v>
      </c>
      <c r="J325" s="98">
        <v>4.4231970029167013E-4</v>
      </c>
      <c r="K325" s="98">
        <v>4.9602270305461986E-3</v>
      </c>
      <c r="L325" s="98">
        <v>2.3725422185216734E-2</v>
      </c>
      <c r="M325" s="98">
        <v>3.6216982396318667E-2</v>
      </c>
      <c r="N325" s="98">
        <v>4.9800749562441682E-2</v>
      </c>
      <c r="O325" s="98">
        <v>2.1124718748998898E-2</v>
      </c>
      <c r="P325" s="98">
        <v>0</v>
      </c>
      <c r="Q325" s="98">
        <v>7.7060887667339626E-3</v>
      </c>
      <c r="R325" s="98">
        <v>1.8505738722096585E-2</v>
      </c>
      <c r="S325" s="98">
        <v>1.4633155094562665E-2</v>
      </c>
      <c r="T325" s="98">
        <v>0</v>
      </c>
      <c r="U325" s="98">
        <v>1.3372893911532612E-3</v>
      </c>
      <c r="V325" s="98">
        <v>8.3202095788994079E-3</v>
      </c>
      <c r="W325" s="98">
        <v>9.9721971079885334E-3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3.0945011597680337E-2</v>
      </c>
      <c r="D326" s="122">
        <f t="shared" si="144"/>
        <v>3.3946074838106251E-2</v>
      </c>
      <c r="E326" s="122">
        <f t="shared" si="144"/>
        <v>4.2628081979839569E-2</v>
      </c>
      <c r="F326" s="122">
        <f t="shared" si="144"/>
        <v>2.2213139640772154E-2</v>
      </c>
      <c r="G326" s="122">
        <f t="shared" si="144"/>
        <v>2.0597502288799231E-2</v>
      </c>
      <c r="H326" s="122">
        <f t="shared" si="144"/>
        <v>8.1564316216444274E-3</v>
      </c>
      <c r="I326" s="122">
        <f t="shared" si="144"/>
        <v>2.0625503263382878E-3</v>
      </c>
      <c r="J326" s="122">
        <f t="shared" si="144"/>
        <v>7.018935019036793E-4</v>
      </c>
      <c r="K326" s="122">
        <f t="shared" si="144"/>
        <v>1.4216129781664802E-2</v>
      </c>
      <c r="L326" s="122">
        <f t="shared" si="144"/>
        <v>5.0117579221505955E-2</v>
      </c>
      <c r="M326" s="122">
        <f t="shared" si="144"/>
        <v>4.0913782689638696E-2</v>
      </c>
      <c r="N326" s="122">
        <f t="shared" si="144"/>
        <v>0.1611377530881882</v>
      </c>
      <c r="O326" s="122">
        <f t="shared" si="144"/>
        <v>2.4564407426506955E-2</v>
      </c>
      <c r="P326" s="122">
        <f t="shared" si="144"/>
        <v>0</v>
      </c>
      <c r="Q326" s="122">
        <f t="shared" si="144"/>
        <v>8.947177344060914E-3</v>
      </c>
      <c r="R326" s="122">
        <f t="shared" si="144"/>
        <v>7.0898587232106708E-2</v>
      </c>
      <c r="S326" s="122">
        <f t="shared" si="144"/>
        <v>4.4807080643700828E-2</v>
      </c>
      <c r="T326" s="122">
        <f t="shared" si="144"/>
        <v>0</v>
      </c>
      <c r="U326" s="122">
        <f t="shared" si="144"/>
        <v>3.9840694468993871E-3</v>
      </c>
      <c r="V326" s="122">
        <f t="shared" si="144"/>
        <v>2.0243802000208384E-2</v>
      </c>
      <c r="W326" s="122">
        <f t="shared" si="144"/>
        <v>1.5264061243593552E-2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3.0945011597680337E-2</v>
      </c>
      <c r="D327" s="98">
        <v>3.3946074838106251E-2</v>
      </c>
      <c r="E327" s="98">
        <v>4.2628081979839569E-2</v>
      </c>
      <c r="F327" s="98">
        <v>2.2213139640772154E-2</v>
      </c>
      <c r="G327" s="98">
        <v>2.0597502288799231E-2</v>
      </c>
      <c r="H327" s="98">
        <v>8.1564316216444274E-3</v>
      </c>
      <c r="I327" s="98">
        <v>2.0625503263382878E-3</v>
      </c>
      <c r="J327" s="98">
        <v>7.018935019036793E-4</v>
      </c>
      <c r="K327" s="98">
        <v>1.4216129781664802E-2</v>
      </c>
      <c r="L327" s="98">
        <v>5.0117579221505955E-2</v>
      </c>
      <c r="M327" s="98">
        <v>4.0913782689638696E-2</v>
      </c>
      <c r="N327" s="98">
        <v>0.1611377530881882</v>
      </c>
      <c r="O327" s="98">
        <v>2.4564407426506955E-2</v>
      </c>
      <c r="P327" s="98">
        <v>0</v>
      </c>
      <c r="Q327" s="98">
        <v>8.947177344060914E-3</v>
      </c>
      <c r="R327" s="98">
        <v>7.0898587232106708E-2</v>
      </c>
      <c r="S327" s="98">
        <v>4.4807080643700828E-2</v>
      </c>
      <c r="T327" s="98">
        <v>0</v>
      </c>
      <c r="U327" s="98">
        <v>3.9840694468993871E-3</v>
      </c>
      <c r="V327" s="98">
        <v>2.0243802000208384E-2</v>
      </c>
      <c r="W327" s="98">
        <v>1.5264061243593552E-2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1.1154803164637024</v>
      </c>
      <c r="D328" s="122">
        <v>1.6210074862773627</v>
      </c>
      <c r="E328" s="122">
        <v>1.7929927759881952</v>
      </c>
      <c r="F328" s="122">
        <v>1.443216614928903</v>
      </c>
      <c r="G328" s="122">
        <v>1.3921943571763447</v>
      </c>
      <c r="H328" s="122">
        <v>0.53325558319551336</v>
      </c>
      <c r="I328" s="122">
        <v>9.6701079520850955E-2</v>
      </c>
      <c r="J328" s="122">
        <v>2.8711767374328758E-2</v>
      </c>
      <c r="K328" s="122">
        <v>0.45174830455386422</v>
      </c>
      <c r="L328" s="122">
        <v>1.4683479973985376</v>
      </c>
      <c r="M328" s="122">
        <v>2.0796717406038363</v>
      </c>
      <c r="N328" s="122">
        <v>2.6353809625748017</v>
      </c>
      <c r="O328" s="122">
        <v>1.2237189762871346</v>
      </c>
      <c r="P328" s="122">
        <v>0</v>
      </c>
      <c r="Q328" s="122">
        <v>0.56329547297935489</v>
      </c>
      <c r="R328" s="122">
        <v>1.2081572669461522</v>
      </c>
      <c r="S328" s="122">
        <v>0.93520383859587641</v>
      </c>
      <c r="T328" s="122">
        <v>0</v>
      </c>
      <c r="U328" s="122">
        <v>0.11737027038033301</v>
      </c>
      <c r="V328" s="122">
        <v>0.80341335890273835</v>
      </c>
      <c r="W328" s="122">
        <v>0.78133207246907255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2.7238365509061873E-3</v>
      </c>
      <c r="D329" s="98">
        <v>1.6691333435035264E-2</v>
      </c>
      <c r="E329" s="98">
        <v>1.3908162322590911E-2</v>
      </c>
      <c r="F329" s="98">
        <v>6.3892194163769232E-3</v>
      </c>
      <c r="G329" s="98">
        <v>5.0340521096406158E-3</v>
      </c>
      <c r="H329" s="98">
        <v>2.6336367664134218E-3</v>
      </c>
      <c r="I329" s="98">
        <v>3.3064745726409426E-4</v>
      </c>
      <c r="J329" s="98">
        <v>1.306346296196812E-3</v>
      </c>
      <c r="K329" s="98">
        <v>1.0042902622030607E-2</v>
      </c>
      <c r="L329" s="98">
        <v>4.0879562814057142E-2</v>
      </c>
      <c r="M329" s="98">
        <v>5.1161739866752119E-2</v>
      </c>
      <c r="N329" s="98">
        <v>9.949739366337379E-2</v>
      </c>
      <c r="O329" s="98">
        <v>6.879649688745651E-2</v>
      </c>
      <c r="P329" s="98">
        <v>0</v>
      </c>
      <c r="Q329" s="98">
        <v>1.6911825835284348E-3</v>
      </c>
      <c r="R329" s="98">
        <v>1.2713592535839974E-2</v>
      </c>
      <c r="S329" s="98">
        <v>8.6979881505826057E-3</v>
      </c>
      <c r="T329" s="98">
        <v>0</v>
      </c>
      <c r="U329" s="98">
        <v>2.6250770811876152E-3</v>
      </c>
      <c r="V329" s="98">
        <v>1.9651871274593186E-2</v>
      </c>
      <c r="W329" s="98">
        <v>4.3690668606597163E-2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7.2510827656467325E-3</v>
      </c>
      <c r="D330" s="98">
        <v>6.3038864102706203E-3</v>
      </c>
      <c r="E330" s="98">
        <v>1.0502451553029478E-2</v>
      </c>
      <c r="F330" s="98">
        <v>9.6674284715772812E-3</v>
      </c>
      <c r="G330" s="98">
        <v>9.7550895849968702E-3</v>
      </c>
      <c r="H330" s="98">
        <v>3.6285747251559369E-3</v>
      </c>
      <c r="I330" s="98">
        <v>5.0968474146687612E-4</v>
      </c>
      <c r="J330" s="98">
        <v>1.3248410006687751E-4</v>
      </c>
      <c r="K330" s="98">
        <v>1.7930248706154058E-3</v>
      </c>
      <c r="L330" s="98">
        <v>6.4895735095114203E-3</v>
      </c>
      <c r="M330" s="98">
        <v>1.0960147590288393E-2</v>
      </c>
      <c r="N330" s="98">
        <v>1.1279841031420143E-2</v>
      </c>
      <c r="O330" s="98">
        <v>4.923967207062967E-3</v>
      </c>
      <c r="P330" s="98">
        <v>0</v>
      </c>
      <c r="Q330" s="98">
        <v>4.5542354920417947E-4</v>
      </c>
      <c r="R330" s="98">
        <v>8.2382401238621263E-4</v>
      </c>
      <c r="S330" s="98">
        <v>1.4552187622064296E-3</v>
      </c>
      <c r="T330" s="98">
        <v>0</v>
      </c>
      <c r="U330" s="98">
        <v>4.0375830585770526E-4</v>
      </c>
      <c r="V330" s="98">
        <v>2.1667576629185652E-3</v>
      </c>
      <c r="W330" s="98">
        <v>1.9175819143747233E-3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1.1055053971471496</v>
      </c>
      <c r="D334" s="101">
        <v>1.5980122664320568</v>
      </c>
      <c r="E334" s="101">
        <v>1.7685821621125748</v>
      </c>
      <c r="F334" s="101">
        <v>1.4271599670409487</v>
      </c>
      <c r="G334" s="101">
        <v>1.3774052154817071</v>
      </c>
      <c r="H334" s="101">
        <v>0.526993371703944</v>
      </c>
      <c r="I334" s="101">
        <v>9.586074732211998E-2</v>
      </c>
      <c r="J334" s="101">
        <v>2.7272936978065068E-2</v>
      </c>
      <c r="K334" s="101">
        <v>0.43991237706121822</v>
      </c>
      <c r="L334" s="101">
        <v>0.962583677695663</v>
      </c>
      <c r="M334" s="101">
        <v>1.9111601263582614</v>
      </c>
      <c r="N334" s="101">
        <v>2.4522668343869958</v>
      </c>
      <c r="O334" s="101">
        <v>1.0731082612375045</v>
      </c>
      <c r="P334" s="101">
        <v>0</v>
      </c>
      <c r="Q334" s="101">
        <v>0.54188758631961198</v>
      </c>
      <c r="R334" s="101">
        <v>1.0993568871223565</v>
      </c>
      <c r="S334" s="101">
        <v>0.82379480299942276</v>
      </c>
      <c r="T334" s="101">
        <v>0</v>
      </c>
      <c r="U334" s="101">
        <v>0.10571197731792539</v>
      </c>
      <c r="V334" s="101">
        <v>0.74092431167911565</v>
      </c>
      <c r="W334" s="101">
        <v>0.68362611093345305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0.45839518337930618</v>
      </c>
      <c r="M335" s="104">
        <v>0.10638972678853442</v>
      </c>
      <c r="N335" s="104">
        <v>7.2336893493011811E-2</v>
      </c>
      <c r="O335" s="104">
        <v>7.6890250955110595E-2</v>
      </c>
      <c r="P335" s="104">
        <v>0</v>
      </c>
      <c r="Q335" s="104">
        <v>1.9261280527010208E-2</v>
      </c>
      <c r="R335" s="104">
        <v>9.5262963275569518E-2</v>
      </c>
      <c r="S335" s="104">
        <v>0.10125582868366464</v>
      </c>
      <c r="T335" s="104">
        <v>0</v>
      </c>
      <c r="U335" s="104">
        <v>8.6294576753623044E-3</v>
      </c>
      <c r="V335" s="104">
        <v>4.0670418286110947E-2</v>
      </c>
      <c r="W335" s="104">
        <v>5.2097711014647621E-2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0.21645080907287031</v>
      </c>
      <c r="M336" s="98">
        <v>4.8771081364658971E-2</v>
      </c>
      <c r="N336" s="98">
        <v>3.1129707240948434E-2</v>
      </c>
      <c r="O336" s="98">
        <v>3.3823318261635912E-2</v>
      </c>
      <c r="P336" s="98">
        <v>0</v>
      </c>
      <c r="Q336" s="98">
        <v>7.8498140306317594E-3</v>
      </c>
      <c r="R336" s="98">
        <v>4.073125507795012E-2</v>
      </c>
      <c r="S336" s="98">
        <v>4.5112937994349518E-2</v>
      </c>
      <c r="T336" s="98">
        <v>0</v>
      </c>
      <c r="U336" s="98">
        <v>3.5025839407322721E-3</v>
      </c>
      <c r="V336" s="98">
        <v>1.6536161149508986E-2</v>
      </c>
      <c r="W336" s="98">
        <v>2.121103939807889E-2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0.24194437430643589</v>
      </c>
      <c r="M337" s="98">
        <v>5.7618645423875459E-2</v>
      </c>
      <c r="N337" s="98">
        <v>4.1207186252063377E-2</v>
      </c>
      <c r="O337" s="98">
        <v>4.3066932693474676E-2</v>
      </c>
      <c r="P337" s="98">
        <v>0</v>
      </c>
      <c r="Q337" s="98">
        <v>1.1411466496378449E-2</v>
      </c>
      <c r="R337" s="98">
        <v>5.4531708197619391E-2</v>
      </c>
      <c r="S337" s="98">
        <v>5.6142890689315127E-2</v>
      </c>
      <c r="T337" s="98">
        <v>0</v>
      </c>
      <c r="U337" s="98">
        <v>5.1268737346300318E-3</v>
      </c>
      <c r="V337" s="98">
        <v>2.4134257136601962E-2</v>
      </c>
      <c r="W337" s="98">
        <v>3.0886671616568735E-2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0.62539397769572602</v>
      </c>
      <c r="D338" s="122">
        <v>0.86943344154527824</v>
      </c>
      <c r="E338" s="122">
        <v>1.0130191182704693</v>
      </c>
      <c r="F338" s="122">
        <v>0.84321420032379146</v>
      </c>
      <c r="G338" s="122">
        <v>0.75888281397711532</v>
      </c>
      <c r="H338" s="122">
        <v>0.29088597704739527</v>
      </c>
      <c r="I338" s="122">
        <v>5.4210185619898335E-2</v>
      </c>
      <c r="J338" s="122">
        <v>1.6094285331423385E-2</v>
      </c>
      <c r="K338" s="122">
        <v>0.23153992785822464</v>
      </c>
      <c r="L338" s="122">
        <v>0.83774026379330091</v>
      </c>
      <c r="M338" s="122">
        <v>1.10417971956198</v>
      </c>
      <c r="N338" s="122">
        <v>1.4169218904706575</v>
      </c>
      <c r="O338" s="122">
        <v>0.64739329631088782</v>
      </c>
      <c r="P338" s="122">
        <v>0</v>
      </c>
      <c r="Q338" s="122">
        <v>0.33631452317248944</v>
      </c>
      <c r="R338" s="122">
        <v>0.70978226524382759</v>
      </c>
      <c r="S338" s="122">
        <v>0.5356658436067101</v>
      </c>
      <c r="T338" s="122">
        <v>0</v>
      </c>
      <c r="U338" s="122">
        <v>6.6732879208313667E-2</v>
      </c>
      <c r="V338" s="122">
        <v>0.45731985054300694</v>
      </c>
      <c r="W338" s="122">
        <v>0.45925078901345767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2.9109397504445144E-2</v>
      </c>
      <c r="D339" s="98">
        <v>0.17354917530701963</v>
      </c>
      <c r="E339" s="98">
        <v>0.15371822372605784</v>
      </c>
      <c r="F339" s="98">
        <v>0.10644388946185632</v>
      </c>
      <c r="G339" s="98">
        <v>9.893021923501373E-2</v>
      </c>
      <c r="H339" s="98">
        <v>3.5887743112795058E-2</v>
      </c>
      <c r="I339" s="98">
        <v>3.2840239217835285E-3</v>
      </c>
      <c r="J339" s="98">
        <v>6.2866107351709898E-3</v>
      </c>
      <c r="K339" s="98">
        <v>3.3808154722961878E-2</v>
      </c>
      <c r="L339" s="98">
        <v>0.24980935908101104</v>
      </c>
      <c r="M339" s="98">
        <v>0.24048019302056164</v>
      </c>
      <c r="N339" s="98">
        <v>0.34875875665966466</v>
      </c>
      <c r="O339" s="98">
        <v>4.85620107476019E-2</v>
      </c>
      <c r="P339" s="98">
        <v>0</v>
      </c>
      <c r="Q339" s="98">
        <v>0</v>
      </c>
      <c r="R339" s="98">
        <v>2.8396549710099335E-4</v>
      </c>
      <c r="S339" s="98">
        <v>2.5016964719893025E-3</v>
      </c>
      <c r="T339" s="98">
        <v>0</v>
      </c>
      <c r="U339" s="98">
        <v>5.192380243130912E-3</v>
      </c>
      <c r="V339" s="98">
        <v>3.5170865710439432E-2</v>
      </c>
      <c r="W339" s="98">
        <v>4.785264159275638E-2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9.3498999918841946E-2</v>
      </c>
      <c r="D340" s="98">
        <v>0.2046114953760382</v>
      </c>
      <c r="E340" s="98">
        <v>0.21333556727547875</v>
      </c>
      <c r="F340" s="98">
        <v>0.1305327299496731</v>
      </c>
      <c r="G340" s="98">
        <v>8.2067600861612564E-2</v>
      </c>
      <c r="H340" s="98">
        <v>3.0935342887261338E-2</v>
      </c>
      <c r="I340" s="98">
        <v>5.5033343996313336E-3</v>
      </c>
      <c r="J340" s="98">
        <v>1.6290008911744938E-3</v>
      </c>
      <c r="K340" s="98">
        <v>3.8680602851992686E-2</v>
      </c>
      <c r="L340" s="98">
        <v>0.10146273554941534</v>
      </c>
      <c r="M340" s="98">
        <v>0.16808297819179394</v>
      </c>
      <c r="N340" s="98">
        <v>0.13695435373368167</v>
      </c>
      <c r="O340" s="98">
        <v>9.5099530076352731E-2</v>
      </c>
      <c r="P340" s="98">
        <v>0</v>
      </c>
      <c r="Q340" s="98">
        <v>5.7414329131698166E-2</v>
      </c>
      <c r="R340" s="98">
        <v>0.10753676440567479</v>
      </c>
      <c r="S340" s="98">
        <v>4.8777144746769842E-2</v>
      </c>
      <c r="T340" s="98">
        <v>0</v>
      </c>
      <c r="U340" s="98">
        <v>6.3338482434719227E-3</v>
      </c>
      <c r="V340" s="98">
        <v>4.5844208527078753E-2</v>
      </c>
      <c r="W340" s="98">
        <v>6.2640881289909078E-2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0.50278558027243891</v>
      </c>
      <c r="D341" s="33">
        <v>0.49127277086222049</v>
      </c>
      <c r="E341" s="33">
        <v>0.64596532726893274</v>
      </c>
      <c r="F341" s="33">
        <v>0.60623758091226199</v>
      </c>
      <c r="G341" s="33">
        <v>0.57788499388048908</v>
      </c>
      <c r="H341" s="33">
        <v>0.22406289104733887</v>
      </c>
      <c r="I341" s="33">
        <v>4.5422827298483473E-2</v>
      </c>
      <c r="J341" s="33">
        <v>8.1786737050779015E-3</v>
      </c>
      <c r="K341" s="33">
        <v>0.15905117028327007</v>
      </c>
      <c r="L341" s="33">
        <v>0.4864681691628745</v>
      </c>
      <c r="M341" s="33">
        <v>0.6956165483496245</v>
      </c>
      <c r="N341" s="33">
        <v>0.93120878007731134</v>
      </c>
      <c r="O341" s="33">
        <v>0.50373175548693316</v>
      </c>
      <c r="P341" s="33">
        <v>0</v>
      </c>
      <c r="Q341" s="33">
        <v>0.2789001940407913</v>
      </c>
      <c r="R341" s="33">
        <v>0.60196153534105179</v>
      </c>
      <c r="S341" s="33">
        <v>0.48438700238795102</v>
      </c>
      <c r="T341" s="33">
        <v>0</v>
      </c>
      <c r="U341" s="33">
        <v>5.5206650721710826E-2</v>
      </c>
      <c r="V341" s="33">
        <v>0.37630477630548875</v>
      </c>
      <c r="W341" s="33">
        <v>0.34875726613079222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2.8850327808350418</v>
      </c>
      <c r="D343" s="117">
        <f t="shared" si="145"/>
        <v>5.723857235754263</v>
      </c>
      <c r="E343" s="117">
        <f t="shared" si="145"/>
        <v>7.3246939331016545</v>
      </c>
      <c r="F343" s="117">
        <f t="shared" si="145"/>
        <v>4.8573885082019004</v>
      </c>
      <c r="G343" s="117">
        <f t="shared" si="145"/>
        <v>4.1970257048100201</v>
      </c>
      <c r="H343" s="117">
        <f t="shared" si="145"/>
        <v>1.7153008548135489</v>
      </c>
      <c r="I343" s="117">
        <f t="shared" si="145"/>
        <v>0.30127956873263029</v>
      </c>
      <c r="J343" s="117">
        <f t="shared" si="145"/>
        <v>8.295791424650209E-2</v>
      </c>
      <c r="K343" s="117">
        <f t="shared" si="145"/>
        <v>1.073199181882162</v>
      </c>
      <c r="L343" s="117">
        <f t="shared" si="145"/>
        <v>4.5875392510695958</v>
      </c>
      <c r="M343" s="117">
        <f t="shared" si="145"/>
        <v>6.6079527621596235</v>
      </c>
      <c r="N343" s="117">
        <f t="shared" si="145"/>
        <v>9.3867146995312964</v>
      </c>
      <c r="O343" s="117">
        <f t="shared" si="145"/>
        <v>3.9924396634560484</v>
      </c>
      <c r="P343" s="117">
        <f t="shared" si="145"/>
        <v>0</v>
      </c>
      <c r="Q343" s="117">
        <f t="shared" si="145"/>
        <v>1.6428461528659053</v>
      </c>
      <c r="R343" s="117">
        <f t="shared" ref="R343:V343" si="146">R344+R347+R349+R359</f>
        <v>3.9929210114420282</v>
      </c>
      <c r="S343" s="117">
        <f t="shared" si="146"/>
        <v>3.1157624911874571</v>
      </c>
      <c r="T343" s="117">
        <f t="shared" si="146"/>
        <v>0</v>
      </c>
      <c r="U343" s="117">
        <f t="shared" si="146"/>
        <v>0.32510269251571433</v>
      </c>
      <c r="V343" s="117">
        <f t="shared" si="146"/>
        <v>2.0974888209003053</v>
      </c>
      <c r="W343" s="117">
        <f t="shared" ref="W343" si="147">W344+W347+W349+W359</f>
        <v>2.282382551877161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1.7379798634040167</v>
      </c>
      <c r="D344" s="122">
        <f t="shared" si="148"/>
        <v>4.1363903465300051</v>
      </c>
      <c r="E344" s="122">
        <f t="shared" si="148"/>
        <v>5.5045153455145162</v>
      </c>
      <c r="F344" s="122">
        <f t="shared" si="148"/>
        <v>3.3837197726768453</v>
      </c>
      <c r="G344" s="122">
        <f t="shared" si="148"/>
        <v>2.805070958089678</v>
      </c>
      <c r="H344" s="122">
        <f t="shared" si="148"/>
        <v>1.1789553169476175</v>
      </c>
      <c r="I344" s="122">
        <f t="shared" si="148"/>
        <v>0.20052972446484654</v>
      </c>
      <c r="J344" s="122">
        <f t="shared" si="148"/>
        <v>5.3572983515451603E-2</v>
      </c>
      <c r="K344" s="122">
        <f t="shared" si="148"/>
        <v>0.60783184552313763</v>
      </c>
      <c r="L344" s="122">
        <f t="shared" si="148"/>
        <v>2.9128931838242043</v>
      </c>
      <c r="M344" s="122">
        <f t="shared" si="148"/>
        <v>4.4638445422718531</v>
      </c>
      <c r="N344" s="122">
        <f t="shared" si="148"/>
        <v>6.3185648981516875</v>
      </c>
      <c r="O344" s="122">
        <f t="shared" si="148"/>
        <v>2.6747896924082735</v>
      </c>
      <c r="P344" s="122">
        <f t="shared" si="148"/>
        <v>0</v>
      </c>
      <c r="Q344" s="122">
        <f t="shared" si="148"/>
        <v>0.991915641893098</v>
      </c>
      <c r="R344" s="122">
        <f t="shared" ref="R344:V344" si="149">SUM(R345:R346)</f>
        <v>2.3990408241657604</v>
      </c>
      <c r="S344" s="122">
        <f t="shared" si="149"/>
        <v>1.8947086824469253</v>
      </c>
      <c r="T344" s="122">
        <f t="shared" si="149"/>
        <v>0</v>
      </c>
      <c r="U344" s="122">
        <f t="shared" si="149"/>
        <v>0.17492980387789506</v>
      </c>
      <c r="V344" s="122">
        <f t="shared" si="149"/>
        <v>1.0840037977262607</v>
      </c>
      <c r="W344" s="122">
        <f t="shared" ref="W344" si="150">SUM(W345:W346)</f>
        <v>1.2952586942794648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1.7223848265063468</v>
      </c>
      <c r="D345" s="98">
        <v>4.0994855028097765</v>
      </c>
      <c r="E345" s="98">
        <v>5.4560556273335159</v>
      </c>
      <c r="F345" s="98">
        <v>3.3543111657505214</v>
      </c>
      <c r="G345" s="98">
        <v>2.7811274936897825</v>
      </c>
      <c r="H345" s="98">
        <v>1.1689853725774901</v>
      </c>
      <c r="I345" s="98">
        <v>0.1988667992302344</v>
      </c>
      <c r="J345" s="98">
        <v>5.3130663815159934E-2</v>
      </c>
      <c r="K345" s="98">
        <v>0.60287161849259141</v>
      </c>
      <c r="L345" s="98">
        <v>2.8891677616389875</v>
      </c>
      <c r="M345" s="98">
        <v>4.4276275598755346</v>
      </c>
      <c r="N345" s="98">
        <v>6.2687641485892458</v>
      </c>
      <c r="O345" s="98">
        <v>2.6536649736592746</v>
      </c>
      <c r="P345" s="98">
        <v>0</v>
      </c>
      <c r="Q345" s="98">
        <v>0.98420955312636405</v>
      </c>
      <c r="R345" s="98">
        <v>2.3805350854436638</v>
      </c>
      <c r="S345" s="98">
        <v>1.8800755273523626</v>
      </c>
      <c r="T345" s="98">
        <v>0</v>
      </c>
      <c r="U345" s="98">
        <v>0.17359251448674179</v>
      </c>
      <c r="V345" s="98">
        <v>1.0756835881473612</v>
      </c>
      <c r="W345" s="98">
        <v>1.2852864971714764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1.5595036897669865E-2</v>
      </c>
      <c r="D346" s="98">
        <v>3.6904843720228779E-2</v>
      </c>
      <c r="E346" s="98">
        <v>4.8459718181000637E-2</v>
      </c>
      <c r="F346" s="98">
        <v>2.9408606926323813E-2</v>
      </c>
      <c r="G346" s="98">
        <v>2.3943464399895392E-2</v>
      </c>
      <c r="H346" s="98">
        <v>9.9699443701273399E-3</v>
      </c>
      <c r="I346" s="98">
        <v>1.6629252346121444E-3</v>
      </c>
      <c r="J346" s="98">
        <v>4.4231970029167013E-4</v>
      </c>
      <c r="K346" s="98">
        <v>4.9602270305461986E-3</v>
      </c>
      <c r="L346" s="98">
        <v>2.3725422185216734E-2</v>
      </c>
      <c r="M346" s="98">
        <v>3.6216982396318667E-2</v>
      </c>
      <c r="N346" s="98">
        <v>4.9800749562441682E-2</v>
      </c>
      <c r="O346" s="98">
        <v>2.1124718748998898E-2</v>
      </c>
      <c r="P346" s="98">
        <v>0</v>
      </c>
      <c r="Q346" s="98">
        <v>7.7060887667339626E-3</v>
      </c>
      <c r="R346" s="98">
        <v>1.8505738722096585E-2</v>
      </c>
      <c r="S346" s="98">
        <v>1.4633155094562665E-2</v>
      </c>
      <c r="T346" s="98">
        <v>0</v>
      </c>
      <c r="U346" s="98">
        <v>1.3372893911532612E-3</v>
      </c>
      <c r="V346" s="98">
        <v>8.3202095788994079E-3</v>
      </c>
      <c r="W346" s="98">
        <v>9.9721971079885334E-3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6.4524410073232299E-2</v>
      </c>
      <c r="D347" s="122">
        <f t="shared" si="151"/>
        <v>7.294176309519422E-2</v>
      </c>
      <c r="E347" s="122">
        <f t="shared" si="151"/>
        <v>9.4338012050944164E-2</v>
      </c>
      <c r="F347" s="122">
        <f t="shared" si="151"/>
        <v>5.0588471681564981E-2</v>
      </c>
      <c r="G347" s="122">
        <f t="shared" si="151"/>
        <v>4.8247326005823953E-2</v>
      </c>
      <c r="H347" s="122">
        <f t="shared" si="151"/>
        <v>1.9639904914562321E-2</v>
      </c>
      <c r="I347" s="122">
        <f t="shared" si="151"/>
        <v>5.1029405750462635E-3</v>
      </c>
      <c r="J347" s="122">
        <f t="shared" si="151"/>
        <v>1.7838579433102724E-3</v>
      </c>
      <c r="K347" s="122">
        <f t="shared" si="151"/>
        <v>3.7112090135197603E-2</v>
      </c>
      <c r="L347" s="122">
        <f t="shared" si="151"/>
        <v>0.13438579064585029</v>
      </c>
      <c r="M347" s="122">
        <f t="shared" si="151"/>
        <v>0.11316881769265832</v>
      </c>
      <c r="N347" s="122">
        <f t="shared" si="151"/>
        <v>0.46219968970811964</v>
      </c>
      <c r="O347" s="122">
        <f t="shared" si="151"/>
        <v>7.3460824832172422E-2</v>
      </c>
      <c r="P347" s="122">
        <f t="shared" si="151"/>
        <v>0</v>
      </c>
      <c r="Q347" s="122">
        <f t="shared" si="151"/>
        <v>2.8961355429780847E-2</v>
      </c>
      <c r="R347" s="122">
        <f t="shared" si="151"/>
        <v>0.23455863222954706</v>
      </c>
      <c r="S347" s="122">
        <f t="shared" si="151"/>
        <v>0.15078623537533442</v>
      </c>
      <c r="T347" s="122">
        <f t="shared" si="151"/>
        <v>0</v>
      </c>
      <c r="U347" s="122">
        <f t="shared" si="151"/>
        <v>1.3768936482229171E-2</v>
      </c>
      <c r="V347" s="122">
        <f t="shared" si="151"/>
        <v>7.0855330902248118E-2</v>
      </c>
      <c r="W347" s="122">
        <f t="shared" si="151"/>
        <v>5.4084786731018443E-2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6.4524410073232299E-2</v>
      </c>
      <c r="D348" s="98">
        <v>7.294176309519422E-2</v>
      </c>
      <c r="E348" s="98">
        <v>9.4338012050944164E-2</v>
      </c>
      <c r="F348" s="98">
        <v>5.0588471681564981E-2</v>
      </c>
      <c r="G348" s="98">
        <v>4.8247326005823953E-2</v>
      </c>
      <c r="H348" s="98">
        <v>1.9639904914562321E-2</v>
      </c>
      <c r="I348" s="98">
        <v>5.1029405750462635E-3</v>
      </c>
      <c r="J348" s="98">
        <v>1.7838579433102724E-3</v>
      </c>
      <c r="K348" s="98">
        <v>3.7112090135197603E-2</v>
      </c>
      <c r="L348" s="98">
        <v>0.13438579064585029</v>
      </c>
      <c r="M348" s="98">
        <v>0.11316881769265832</v>
      </c>
      <c r="N348" s="98">
        <v>0.46219968970811964</v>
      </c>
      <c r="O348" s="98">
        <v>7.3460824832172422E-2</v>
      </c>
      <c r="P348" s="98">
        <v>0</v>
      </c>
      <c r="Q348" s="98">
        <v>2.8961355429780847E-2</v>
      </c>
      <c r="R348" s="98">
        <v>0.23455863222954706</v>
      </c>
      <c r="S348" s="98">
        <v>0.15078623537533442</v>
      </c>
      <c r="T348" s="98">
        <v>0</v>
      </c>
      <c r="U348" s="98">
        <v>1.3768936482229171E-2</v>
      </c>
      <c r="V348" s="98">
        <v>7.0855330902248118E-2</v>
      </c>
      <c r="W348" s="98">
        <v>5.4084786731018443E-2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0.64010649209483395</v>
      </c>
      <c r="D349" s="122">
        <v>0.93309942139054058</v>
      </c>
      <c r="E349" s="122">
        <v>1.0347487693370383</v>
      </c>
      <c r="F349" s="122">
        <v>0.8351084116941766</v>
      </c>
      <c r="G349" s="122">
        <v>0.80797706472046538</v>
      </c>
      <c r="H349" s="122">
        <v>0.31049336830718116</v>
      </c>
      <c r="I349" s="122">
        <v>5.650115308868419E-2</v>
      </c>
      <c r="J349" s="122">
        <v>1.687701104425653E-2</v>
      </c>
      <c r="K349" s="122">
        <v>0.26638219129818347</v>
      </c>
      <c r="L349" s="122">
        <v>0.96902563740517622</v>
      </c>
      <c r="M349" s="122">
        <v>1.2661544964684852</v>
      </c>
      <c r="N349" s="122">
        <v>1.6141283438688889</v>
      </c>
      <c r="O349" s="122">
        <v>0.77393008568056521</v>
      </c>
      <c r="P349" s="122">
        <v>0</v>
      </c>
      <c r="Q349" s="122">
        <v>0.37002400922934892</v>
      </c>
      <c r="R349" s="122">
        <v>0.81736340541526753</v>
      </c>
      <c r="S349" s="122">
        <v>0.64737553616877086</v>
      </c>
      <c r="T349" s="122">
        <v>0</v>
      </c>
      <c r="U349" s="122">
        <v>8.304878742344074E-2</v>
      </c>
      <c r="V349" s="122">
        <v>0.57232455378651703</v>
      </c>
      <c r="W349" s="122">
        <v>0.56489953542231053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1.5983711425454443E-3</v>
      </c>
      <c r="D350" s="98">
        <v>9.8594377386908068E-3</v>
      </c>
      <c r="E350" s="98">
        <v>8.2720948058176424E-3</v>
      </c>
      <c r="F350" s="98">
        <v>3.8270035680909812E-3</v>
      </c>
      <c r="G350" s="98">
        <v>3.0373396358033336E-3</v>
      </c>
      <c r="H350" s="98">
        <v>1.6009651770716043E-3</v>
      </c>
      <c r="I350" s="98">
        <v>2.0254500025124463E-4</v>
      </c>
      <c r="J350" s="98">
        <v>8.0654329218021042E-4</v>
      </c>
      <c r="K350" s="98">
        <v>6.2505165122267864E-3</v>
      </c>
      <c r="L350" s="98">
        <v>2.5650929126968054E-2</v>
      </c>
      <c r="M350" s="98">
        <v>3.2369147065202511E-2</v>
      </c>
      <c r="N350" s="98">
        <v>6.345466160508749E-2</v>
      </c>
      <c r="O350" s="98">
        <v>4.4208848597308878E-2</v>
      </c>
      <c r="P350" s="98">
        <v>0</v>
      </c>
      <c r="Q350" s="98">
        <v>1.1078683349352199E-3</v>
      </c>
      <c r="R350" s="98">
        <v>8.4908710234592316E-3</v>
      </c>
      <c r="S350" s="98">
        <v>5.9499692726267712E-3</v>
      </c>
      <c r="T350" s="98">
        <v>0</v>
      </c>
      <c r="U350" s="98">
        <v>1.8810809476451846E-3</v>
      </c>
      <c r="V350" s="98">
        <v>1.4326085296414435E-2</v>
      </c>
      <c r="W350" s="98">
        <v>3.2239844775223507E-2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3.7094131653502395E-3</v>
      </c>
      <c r="D351" s="98">
        <v>3.2353664065804793E-3</v>
      </c>
      <c r="E351" s="98">
        <v>5.410614828455557E-3</v>
      </c>
      <c r="F351" s="98">
        <v>4.9995758446577058E-3</v>
      </c>
      <c r="G351" s="98">
        <v>5.0667080910598251E-3</v>
      </c>
      <c r="H351" s="98">
        <v>1.8935839094051821E-3</v>
      </c>
      <c r="I351" s="98">
        <v>2.6737880162951437E-4</v>
      </c>
      <c r="J351" s="98">
        <v>6.9930277058483296E-5</v>
      </c>
      <c r="K351" s="98">
        <v>9.5347125943852514E-4</v>
      </c>
      <c r="L351" s="98">
        <v>3.4812004494929479E-3</v>
      </c>
      <c r="M351" s="98">
        <v>5.9868371579819262E-3</v>
      </c>
      <c r="N351" s="98">
        <v>6.3459008499030228E-3</v>
      </c>
      <c r="O351" s="98">
        <v>2.8886486773755196E-3</v>
      </c>
      <c r="P351" s="98">
        <v>0</v>
      </c>
      <c r="Q351" s="98">
        <v>2.926510448547105E-4</v>
      </c>
      <c r="R351" s="98">
        <v>5.4418244743541114E-4</v>
      </c>
      <c r="S351" s="98">
        <v>9.864478429949192E-4</v>
      </c>
      <c r="T351" s="98">
        <v>0</v>
      </c>
      <c r="U351" s="98">
        <v>2.8530138596453178E-4</v>
      </c>
      <c r="V351" s="98">
        <v>1.5515872667069372E-3</v>
      </c>
      <c r="W351" s="98">
        <v>1.381700298325624E-3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0.63479870778693825</v>
      </c>
      <c r="D355" s="101">
        <v>0.92000461724526927</v>
      </c>
      <c r="E355" s="101">
        <v>1.0210660597027652</v>
      </c>
      <c r="F355" s="101">
        <v>0.82628183228142793</v>
      </c>
      <c r="G355" s="101">
        <v>0.79987301699360225</v>
      </c>
      <c r="H355" s="101">
        <v>0.30699881922070438</v>
      </c>
      <c r="I355" s="101">
        <v>5.603122928680343E-2</v>
      </c>
      <c r="J355" s="101">
        <v>1.6000537475017836E-2</v>
      </c>
      <c r="K355" s="101">
        <v>0.25917820352651816</v>
      </c>
      <c r="L355" s="101">
        <v>0.56981746618092832</v>
      </c>
      <c r="M355" s="101">
        <v>1.1410610195521176</v>
      </c>
      <c r="N355" s="101">
        <v>1.4842787777996531</v>
      </c>
      <c r="O355" s="101">
        <v>0.66287256365697722</v>
      </c>
      <c r="P355" s="101">
        <v>0</v>
      </c>
      <c r="Q355" s="101">
        <v>0.35211131899680664</v>
      </c>
      <c r="R355" s="101">
        <v>0.7268661966726383</v>
      </c>
      <c r="S355" s="101">
        <v>0.55396007381379786</v>
      </c>
      <c r="T355" s="101">
        <v>0</v>
      </c>
      <c r="U355" s="101">
        <v>7.3326000855893761E-2</v>
      </c>
      <c r="V355" s="101">
        <v>0.52069167797861471</v>
      </c>
      <c r="W355" s="101">
        <v>0.48533277652695733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0.37007604164778685</v>
      </c>
      <c r="M356" s="104">
        <v>8.6737492693183177E-2</v>
      </c>
      <c r="N356" s="104">
        <v>6.0049003614245366E-2</v>
      </c>
      <c r="O356" s="104">
        <v>6.3960024748903596E-2</v>
      </c>
      <c r="P356" s="104">
        <v>0</v>
      </c>
      <c r="Q356" s="104">
        <v>1.6512170852752358E-2</v>
      </c>
      <c r="R356" s="104">
        <v>8.1462155271734615E-2</v>
      </c>
      <c r="S356" s="104">
        <v>8.6479045239351363E-2</v>
      </c>
      <c r="T356" s="104">
        <v>0</v>
      </c>
      <c r="U356" s="104">
        <v>7.5564042339372663E-3</v>
      </c>
      <c r="V356" s="104">
        <v>3.5755203244780945E-2</v>
      </c>
      <c r="W356" s="104">
        <v>4.5945213821804089E-2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0.12813166734135092</v>
      </c>
      <c r="M357" s="98">
        <v>2.9118847269307715E-2</v>
      </c>
      <c r="N357" s="98">
        <v>1.8841817362181986E-2</v>
      </c>
      <c r="O357" s="98">
        <v>2.0893092055428924E-2</v>
      </c>
      <c r="P357" s="98">
        <v>0</v>
      </c>
      <c r="Q357" s="98">
        <v>5.1007043563739097E-3</v>
      </c>
      <c r="R357" s="98">
        <v>2.6930447074115228E-2</v>
      </c>
      <c r="S357" s="98">
        <v>3.0336154550036236E-2</v>
      </c>
      <c r="T357" s="98">
        <v>0</v>
      </c>
      <c r="U357" s="98">
        <v>2.4295304993072345E-3</v>
      </c>
      <c r="V357" s="98">
        <v>1.1620946108178983E-2</v>
      </c>
      <c r="W357" s="98">
        <v>1.5058542205235356E-2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0.24194437430643589</v>
      </c>
      <c r="M358" s="98">
        <v>5.7618645423875459E-2</v>
      </c>
      <c r="N358" s="98">
        <v>4.1207186252063377E-2</v>
      </c>
      <c r="O358" s="98">
        <v>4.3066932693474676E-2</v>
      </c>
      <c r="P358" s="98">
        <v>0</v>
      </c>
      <c r="Q358" s="98">
        <v>1.1411466496378449E-2</v>
      </c>
      <c r="R358" s="98">
        <v>5.4531708197619391E-2</v>
      </c>
      <c r="S358" s="98">
        <v>5.6142890689315127E-2</v>
      </c>
      <c r="T358" s="98">
        <v>0</v>
      </c>
      <c r="U358" s="98">
        <v>5.1268737346300318E-3</v>
      </c>
      <c r="V358" s="98">
        <v>2.4134257136601962E-2</v>
      </c>
      <c r="W358" s="98">
        <v>3.0886671616568735E-2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0.44242201526295882</v>
      </c>
      <c r="D359" s="122">
        <v>0.58142570473852295</v>
      </c>
      <c r="E359" s="122">
        <v>0.69109180619915667</v>
      </c>
      <c r="F359" s="122">
        <v>0.58797185214931291</v>
      </c>
      <c r="G359" s="122">
        <v>0.53573035599405272</v>
      </c>
      <c r="H359" s="122">
        <v>0.20621226464418801</v>
      </c>
      <c r="I359" s="122">
        <v>3.91457506040533E-2</v>
      </c>
      <c r="J359" s="122">
        <v>1.0724061743483681E-2</v>
      </c>
      <c r="K359" s="122">
        <v>0.16187305492564336</v>
      </c>
      <c r="L359" s="122">
        <v>0.57123463919436535</v>
      </c>
      <c r="M359" s="122">
        <v>0.76478490572662716</v>
      </c>
      <c r="N359" s="122">
        <v>0.99182176780259923</v>
      </c>
      <c r="O359" s="122">
        <v>0.47025906053503747</v>
      </c>
      <c r="P359" s="122">
        <v>0</v>
      </c>
      <c r="Q359" s="122">
        <v>0.25194514631367743</v>
      </c>
      <c r="R359" s="122">
        <v>0.54195814963145317</v>
      </c>
      <c r="S359" s="122">
        <v>0.42289203719642643</v>
      </c>
      <c r="T359" s="122">
        <v>0</v>
      </c>
      <c r="U359" s="122">
        <v>5.3355164732149324E-2</v>
      </c>
      <c r="V359" s="122">
        <v>0.37030513848527924</v>
      </c>
      <c r="W359" s="122">
        <v>0.36813953544436745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1.6702680057068185E-2</v>
      </c>
      <c r="D360" s="98">
        <v>9.9680740128587422E-2</v>
      </c>
      <c r="E360" s="98">
        <v>8.8377810530293865E-2</v>
      </c>
      <c r="F360" s="98">
        <v>6.1258525280432359E-2</v>
      </c>
      <c r="G360" s="98">
        <v>5.6989734515896069E-2</v>
      </c>
      <c r="H360" s="98">
        <v>2.0693321892150701E-2</v>
      </c>
      <c r="I360" s="98">
        <v>1.8953968669549873E-3</v>
      </c>
      <c r="J360" s="98">
        <v>3.631689878112953E-3</v>
      </c>
      <c r="K360" s="98">
        <v>1.9547736384434765E-2</v>
      </c>
      <c r="L360" s="98">
        <v>0.14456060449927641</v>
      </c>
      <c r="M360" s="98">
        <v>0.13922509483380494</v>
      </c>
      <c r="N360" s="98">
        <v>0.20191255820353593</v>
      </c>
      <c r="O360" s="98">
        <v>2.8114791770302024E-2</v>
      </c>
      <c r="P360" s="98">
        <v>0</v>
      </c>
      <c r="Q360" s="98">
        <v>0</v>
      </c>
      <c r="R360" s="98">
        <v>1.6487167844238929E-4</v>
      </c>
      <c r="S360" s="98">
        <v>1.4592808203721201E-3</v>
      </c>
      <c r="T360" s="98">
        <v>0</v>
      </c>
      <c r="U360" s="98">
        <v>3.0622436907994212E-3</v>
      </c>
      <c r="V360" s="98">
        <v>2.0849573232811062E-2</v>
      </c>
      <c r="W360" s="98">
        <v>2.8502610123029449E-2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5.3526730347681642E-2</v>
      </c>
      <c r="D361" s="98">
        <v>0.11732192726296646</v>
      </c>
      <c r="E361" s="98">
        <v>0.12251439277313231</v>
      </c>
      <c r="F361" s="98">
        <v>7.5078500797238823E-2</v>
      </c>
      <c r="G361" s="98">
        <v>4.7274869800080249E-2</v>
      </c>
      <c r="H361" s="98">
        <v>1.7847074768653808E-2</v>
      </c>
      <c r="I361" s="98">
        <v>3.1796606677886169E-3</v>
      </c>
      <c r="J361" s="98">
        <v>9.4254193278839337E-4</v>
      </c>
      <c r="K361" s="98">
        <v>2.2411578409933488E-2</v>
      </c>
      <c r="L361" s="98">
        <v>5.8865301715763374E-2</v>
      </c>
      <c r="M361" s="98">
        <v>9.7585411898207366E-2</v>
      </c>
      <c r="N361" s="98">
        <v>7.9512792812988162E-2</v>
      </c>
      <c r="O361" s="98">
        <v>5.5212769988150535E-2</v>
      </c>
      <c r="P361" s="98">
        <v>0</v>
      </c>
      <c r="Q361" s="98">
        <v>3.3333541667632999E-2</v>
      </c>
      <c r="R361" s="98">
        <v>6.2713522896174503E-2</v>
      </c>
      <c r="S361" s="98">
        <v>2.8653610319571685E-2</v>
      </c>
      <c r="T361" s="98">
        <v>0</v>
      </c>
      <c r="U361" s="98">
        <v>3.7847903824179473E-3</v>
      </c>
      <c r="V361" s="98">
        <v>2.7613761373868142E-2</v>
      </c>
      <c r="W361" s="98">
        <v>3.8008835032375871E-2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0.37219260485820899</v>
      </c>
      <c r="D362" s="33">
        <v>0.36442303734696901</v>
      </c>
      <c r="E362" s="33">
        <v>0.48019960289573049</v>
      </c>
      <c r="F362" s="33">
        <v>0.45163482607164179</v>
      </c>
      <c r="G362" s="33">
        <v>0.43146575167807644</v>
      </c>
      <c r="H362" s="33">
        <v>0.16767186798338349</v>
      </c>
      <c r="I362" s="33">
        <v>3.4070693069309696E-2</v>
      </c>
      <c r="J362" s="33">
        <v>6.149829932582335E-3</v>
      </c>
      <c r="K362" s="33">
        <v>0.11991374013127512</v>
      </c>
      <c r="L362" s="33">
        <v>0.36780873297932554</v>
      </c>
      <c r="M362" s="33">
        <v>0.52797439899461485</v>
      </c>
      <c r="N362" s="33">
        <v>0.71039641678607512</v>
      </c>
      <c r="O362" s="33">
        <v>0.38693149877658489</v>
      </c>
      <c r="P362" s="33">
        <v>0</v>
      </c>
      <c r="Q362" s="33">
        <v>0.21861160464604443</v>
      </c>
      <c r="R362" s="33">
        <v>0.47907975505683631</v>
      </c>
      <c r="S362" s="33">
        <v>0.39277914605648262</v>
      </c>
      <c r="T362" s="33">
        <v>0</v>
      </c>
      <c r="U362" s="33">
        <v>4.6508130658931952E-2</v>
      </c>
      <c r="V362" s="33">
        <v>0.32184180387860006</v>
      </c>
      <c r="W362" s="33">
        <v>0.30162809028896215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0.59587324158761668</v>
      </c>
      <c r="D364" s="119">
        <f t="shared" si="152"/>
        <v>0.58564153831043431</v>
      </c>
      <c r="E364" s="119">
        <f t="shared" si="152"/>
        <v>0.58986566145258401</v>
      </c>
      <c r="F364" s="119">
        <f t="shared" si="152"/>
        <v>0.5965853271692696</v>
      </c>
      <c r="G364" s="119">
        <f t="shared" si="152"/>
        <v>0.60248910341464956</v>
      </c>
      <c r="H364" s="119">
        <f t="shared" si="152"/>
        <v>0.60618578365356157</v>
      </c>
      <c r="I364" s="119">
        <f t="shared" si="152"/>
        <v>0.61528099324614449</v>
      </c>
      <c r="J364" s="119">
        <f t="shared" si="152"/>
        <v>0.61620736325045788</v>
      </c>
      <c r="K364" s="119">
        <f t="shared" si="152"/>
        <v>0.63161378043618266</v>
      </c>
      <c r="L364" s="119">
        <f t="shared" si="152"/>
        <v>0.64518140993212481</v>
      </c>
      <c r="M364" s="119">
        <f t="shared" si="152"/>
        <v>0.63294468630227441</v>
      </c>
      <c r="N364" s="119">
        <f t="shared" si="152"/>
        <v>0.65493717480001801</v>
      </c>
      <c r="O364" s="119">
        <f t="shared" si="152"/>
        <v>0.65010075388853161</v>
      </c>
      <c r="P364" s="119" t="str">
        <f t="shared" si="152"/>
        <v/>
      </c>
      <c r="Q364" s="119">
        <f t="shared" si="152"/>
        <v>0.67109261162822698</v>
      </c>
      <c r="R364" s="119">
        <f t="shared" ref="R364:V364" si="153">IF(R343=0,"",R343/R322)</f>
        <v>0.70930533392889805</v>
      </c>
      <c r="S364" s="119">
        <f t="shared" si="153"/>
        <v>0.72259783628218177</v>
      </c>
      <c r="T364" s="119" t="str">
        <f t="shared" si="153"/>
        <v/>
      </c>
      <c r="U364" s="119">
        <f t="shared" si="153"/>
        <v>0.75120454817136495</v>
      </c>
      <c r="V364" s="119">
        <f t="shared" si="153"/>
        <v>0.75786530706670496</v>
      </c>
      <c r="W364" s="119">
        <f t="shared" ref="W364" si="154">IF(W343=0,"",W343/W322)</f>
        <v>0.75886397579204123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0.56614129196234086</v>
      </c>
      <c r="D365" s="124">
        <f t="shared" si="155"/>
        <v>0.57059435970683869</v>
      </c>
      <c r="E365" s="124">
        <f t="shared" si="155"/>
        <v>0.57524921136868823</v>
      </c>
      <c r="F365" s="124">
        <f t="shared" si="155"/>
        <v>0.58006552602991812</v>
      </c>
      <c r="G365" s="124">
        <f t="shared" si="155"/>
        <v>0.5850639373743326</v>
      </c>
      <c r="H365" s="124">
        <f t="shared" si="155"/>
        <v>0.59025562375970908</v>
      </c>
      <c r="I365" s="124">
        <f t="shared" si="155"/>
        <v>0.59559521766607948</v>
      </c>
      <c r="J365" s="124">
        <f t="shared" si="155"/>
        <v>0.60114206726509822</v>
      </c>
      <c r="K365" s="124">
        <f t="shared" si="155"/>
        <v>0.60684029015185059</v>
      </c>
      <c r="L365" s="124">
        <f t="shared" si="155"/>
        <v>0.61269140776647835</v>
      </c>
      <c r="M365" s="124">
        <f t="shared" si="155"/>
        <v>0.61866795555027976</v>
      </c>
      <c r="N365" s="124">
        <f t="shared" si="155"/>
        <v>0.6244383973059332</v>
      </c>
      <c r="O365" s="124">
        <f t="shared" si="155"/>
        <v>0.63001657066228878</v>
      </c>
      <c r="P365" s="124" t="str">
        <f t="shared" si="155"/>
        <v/>
      </c>
      <c r="Q365" s="124">
        <f t="shared" si="155"/>
        <v>0.64432705227352893</v>
      </c>
      <c r="R365" s="124">
        <f t="shared" ref="R365:V365" si="156">IF(R344=0,"",R344/R323)</f>
        <v>0.65898625756620155</v>
      </c>
      <c r="S365" s="124">
        <f t="shared" si="156"/>
        <v>0.677598030446393</v>
      </c>
      <c r="T365" s="124" t="str">
        <f t="shared" si="156"/>
        <v/>
      </c>
      <c r="U365" s="124">
        <f t="shared" si="156"/>
        <v>0.71490969419773054</v>
      </c>
      <c r="V365" s="124">
        <f t="shared" si="156"/>
        <v>0.72915850001740778</v>
      </c>
      <c r="W365" s="124">
        <f t="shared" ref="W365" si="157">IF(W344=0,"",W344/W323)</f>
        <v>0.73939418147695712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0.56392602194452901</v>
      </c>
      <c r="D366" s="111">
        <f t="shared" si="158"/>
        <v>0.56839713919988444</v>
      </c>
      <c r="E366" s="111">
        <f t="shared" si="158"/>
        <v>0.57308720484179621</v>
      </c>
      <c r="F366" s="111">
        <f t="shared" si="158"/>
        <v>0.57793771200060295</v>
      </c>
      <c r="G366" s="111">
        <f t="shared" si="158"/>
        <v>0.58298135619934588</v>
      </c>
      <c r="H366" s="111">
        <f t="shared" si="158"/>
        <v>0.58820010352513952</v>
      </c>
      <c r="I366" s="111">
        <f t="shared" si="158"/>
        <v>0.59358792001323979</v>
      </c>
      <c r="J366" s="111">
        <f t="shared" si="158"/>
        <v>0.59915255468308792</v>
      </c>
      <c r="K366" s="111">
        <f t="shared" si="158"/>
        <v>0.6048836203338529</v>
      </c>
      <c r="L366" s="111">
        <f t="shared" si="158"/>
        <v>0.61074890780097868</v>
      </c>
      <c r="M366" s="111">
        <f t="shared" si="158"/>
        <v>0.61674420145748166</v>
      </c>
      <c r="N366" s="111">
        <f t="shared" si="158"/>
        <v>0.62258088834543768</v>
      </c>
      <c r="O366" s="111">
        <f t="shared" si="158"/>
        <v>0.62816644235109287</v>
      </c>
      <c r="P366" s="111" t="str">
        <f t="shared" si="158"/>
        <v/>
      </c>
      <c r="Q366" s="111">
        <f t="shared" si="158"/>
        <v>0.64253769987512688</v>
      </c>
      <c r="R366" s="111">
        <f t="shared" ref="R366:V366" si="159">IF(R345=0,"",R345/R324)</f>
        <v>0.65724392801394094</v>
      </c>
      <c r="S366" s="111">
        <f t="shared" si="159"/>
        <v>0.6759019592806611</v>
      </c>
      <c r="T366" s="111" t="str">
        <f t="shared" si="159"/>
        <v/>
      </c>
      <c r="U366" s="111">
        <f t="shared" si="159"/>
        <v>0.71334303230889984</v>
      </c>
      <c r="V366" s="111">
        <f t="shared" si="159"/>
        <v>0.72763417344198955</v>
      </c>
      <c r="W366" s="111">
        <f t="shared" ref="W366" si="160">IF(W345=0,"",W345/W324)</f>
        <v>0.73790216437490352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 t="str">
        <f t="shared" si="161"/>
        <v/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 t="str">
        <f t="shared" si="162"/>
        <v/>
      </c>
      <c r="U367" s="111">
        <f t="shared" si="162"/>
        <v>1</v>
      </c>
      <c r="V367" s="111">
        <f t="shared" si="162"/>
        <v>1</v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2.0851312292954223</v>
      </c>
      <c r="D368" s="124">
        <f t="shared" si="164"/>
        <v>2.1487539706155734</v>
      </c>
      <c r="E368" s="124">
        <f t="shared" si="164"/>
        <v>2.2130484804725716</v>
      </c>
      <c r="F368" s="124">
        <f t="shared" si="164"/>
        <v>2.2774120407864356</v>
      </c>
      <c r="G368" s="124">
        <f t="shared" si="164"/>
        <v>2.342387214204146</v>
      </c>
      <c r="H368" s="124">
        <f t="shared" si="164"/>
        <v>2.4079040719773359</v>
      </c>
      <c r="I368" s="124">
        <f t="shared" si="164"/>
        <v>2.4740926366173466</v>
      </c>
      <c r="J368" s="124">
        <f t="shared" si="164"/>
        <v>2.5414937429568494</v>
      </c>
      <c r="K368" s="124">
        <f t="shared" si="164"/>
        <v>2.6105621364728098</v>
      </c>
      <c r="L368" s="124">
        <f t="shared" si="164"/>
        <v>2.681410250321588</v>
      </c>
      <c r="M368" s="124">
        <f t="shared" si="164"/>
        <v>2.7660316463800845</v>
      </c>
      <c r="N368" s="124">
        <f t="shared" si="164"/>
        <v>2.868351338219076</v>
      </c>
      <c r="O368" s="124">
        <f t="shared" si="164"/>
        <v>2.9905392610001384</v>
      </c>
      <c r="P368" s="124" t="str">
        <f t="shared" si="164"/>
        <v/>
      </c>
      <c r="Q368" s="124">
        <f t="shared" si="164"/>
        <v>3.2369264982777204</v>
      </c>
      <c r="R368" s="124">
        <f t="shared" ref="R368:V368" si="165">IF(R347=0,"",R347/R326)</f>
        <v>3.308368211367211</v>
      </c>
      <c r="S368" s="124">
        <f t="shared" si="165"/>
        <v>3.3652323072409898</v>
      </c>
      <c r="T368" s="124" t="str">
        <f t="shared" si="165"/>
        <v/>
      </c>
      <c r="U368" s="124">
        <f t="shared" si="165"/>
        <v>3.4559981109126707</v>
      </c>
      <c r="V368" s="124">
        <f t="shared" si="165"/>
        <v>3.5000999763541825</v>
      </c>
      <c r="W368" s="124">
        <f t="shared" ref="W368" si="166">IF(W347=0,"",W347/W326)</f>
        <v>3.5432763186611465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2.0851312292954223</v>
      </c>
      <c r="D369" s="111">
        <f t="shared" si="167"/>
        <v>2.1487539706155734</v>
      </c>
      <c r="E369" s="111">
        <f t="shared" si="167"/>
        <v>2.2130484804725716</v>
      </c>
      <c r="F369" s="111">
        <f t="shared" si="167"/>
        <v>2.2774120407864356</v>
      </c>
      <c r="G369" s="111">
        <f t="shared" si="167"/>
        <v>2.342387214204146</v>
      </c>
      <c r="H369" s="111">
        <f t="shared" si="167"/>
        <v>2.4079040719773359</v>
      </c>
      <c r="I369" s="111">
        <f t="shared" si="167"/>
        <v>2.4740926366173466</v>
      </c>
      <c r="J369" s="111">
        <f t="shared" si="167"/>
        <v>2.5414937429568494</v>
      </c>
      <c r="K369" s="111">
        <f t="shared" si="167"/>
        <v>2.6105621364728098</v>
      </c>
      <c r="L369" s="111">
        <f t="shared" si="167"/>
        <v>2.681410250321588</v>
      </c>
      <c r="M369" s="111">
        <f t="shared" si="167"/>
        <v>2.7660316463800845</v>
      </c>
      <c r="N369" s="111">
        <f t="shared" si="167"/>
        <v>2.868351338219076</v>
      </c>
      <c r="O369" s="111">
        <f t="shared" si="167"/>
        <v>2.9905392610001384</v>
      </c>
      <c r="P369" s="111" t="str">
        <f t="shared" si="167"/>
        <v/>
      </c>
      <c r="Q369" s="111">
        <f t="shared" si="167"/>
        <v>3.2369264982777204</v>
      </c>
      <c r="R369" s="111">
        <f t="shared" ref="R369:V369" si="168">IF(R348=0,"",R348/R327)</f>
        <v>3.308368211367211</v>
      </c>
      <c r="S369" s="111">
        <f t="shared" si="168"/>
        <v>3.3652323072409898</v>
      </c>
      <c r="T369" s="111" t="str">
        <f t="shared" si="168"/>
        <v/>
      </c>
      <c r="U369" s="111">
        <f t="shared" si="168"/>
        <v>3.4559981109126707</v>
      </c>
      <c r="V369" s="111">
        <f t="shared" si="168"/>
        <v>3.5000999763541825</v>
      </c>
      <c r="W369" s="111">
        <f t="shared" ref="W369" si="169">IF(W348=0,"",W348/W327)</f>
        <v>3.5432763186611465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0.57383934314869911</v>
      </c>
      <c r="D370" s="124">
        <f t="shared" si="170"/>
        <v>0.57562931034538267</v>
      </c>
      <c r="E370" s="124">
        <f t="shared" si="170"/>
        <v>0.57710704872569485</v>
      </c>
      <c r="F370" s="124">
        <f t="shared" si="170"/>
        <v>0.57864384532138746</v>
      </c>
      <c r="G370" s="124">
        <f t="shared" si="170"/>
        <v>0.5803622608837522</v>
      </c>
      <c r="H370" s="124">
        <f t="shared" si="170"/>
        <v>0.58225994830951744</v>
      </c>
      <c r="I370" s="124">
        <f t="shared" si="170"/>
        <v>0.58428668396097128</v>
      </c>
      <c r="J370" s="124">
        <f t="shared" si="170"/>
        <v>0.58780815629435246</v>
      </c>
      <c r="K370" s="124">
        <f t="shared" si="170"/>
        <v>0.58966948766140059</v>
      </c>
      <c r="L370" s="124">
        <f t="shared" si="170"/>
        <v>0.65994276501346583</v>
      </c>
      <c r="M370" s="124">
        <f t="shared" si="170"/>
        <v>0.60882420612247923</v>
      </c>
      <c r="N370" s="124">
        <f t="shared" si="170"/>
        <v>0.61248387492784517</v>
      </c>
      <c r="O370" s="124">
        <f t="shared" si="170"/>
        <v>0.63244102663892132</v>
      </c>
      <c r="P370" s="124" t="str">
        <f t="shared" si="170"/>
        <v/>
      </c>
      <c r="Q370" s="124">
        <f t="shared" si="170"/>
        <v>0.65689150184757572</v>
      </c>
      <c r="R370" s="124">
        <f t="shared" ref="R370:V370" si="171">IF(R349=0,"",R349/R328)</f>
        <v>0.67653725866443637</v>
      </c>
      <c r="S370" s="124">
        <f t="shared" si="171"/>
        <v>0.69222934022677496</v>
      </c>
      <c r="T370" s="124" t="str">
        <f t="shared" si="171"/>
        <v/>
      </c>
      <c r="U370" s="124">
        <f t="shared" si="171"/>
        <v>0.70757941644272382</v>
      </c>
      <c r="V370" s="124">
        <f t="shared" si="171"/>
        <v>0.71236624017326422</v>
      </c>
      <c r="W370" s="124">
        <f t="shared" ref="W370" si="172">IF(W349=0,"",W349/W328)</f>
        <v>0.72299545267248833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0.58680875767442275</v>
      </c>
      <c r="D371" s="111">
        <f t="shared" si="173"/>
        <v>0.59069203650295277</v>
      </c>
      <c r="E371" s="111">
        <f t="shared" si="173"/>
        <v>0.59476547756286602</v>
      </c>
      <c r="F371" s="111">
        <f t="shared" si="173"/>
        <v>0.59897826615275729</v>
      </c>
      <c r="G371" s="111">
        <f t="shared" si="173"/>
        <v>0.60335879916431201</v>
      </c>
      <c r="H371" s="111">
        <f t="shared" si="173"/>
        <v>0.60789141368642663</v>
      </c>
      <c r="I371" s="111">
        <f t="shared" si="173"/>
        <v>0.61257086906755853</v>
      </c>
      <c r="J371" s="111">
        <f t="shared" si="173"/>
        <v>0.61740389552778885</v>
      </c>
      <c r="K371" s="111">
        <f t="shared" si="173"/>
        <v>0.62238147151953305</v>
      </c>
      <c r="L371" s="111">
        <f t="shared" si="173"/>
        <v>0.62747562256579559</v>
      </c>
      <c r="M371" s="111">
        <f t="shared" si="173"/>
        <v>0.63268268728753441</v>
      </c>
      <c r="N371" s="111">
        <f t="shared" si="173"/>
        <v>0.63775199800480731</v>
      </c>
      <c r="O371" s="111">
        <f t="shared" si="173"/>
        <v>0.64260319343919048</v>
      </c>
      <c r="P371" s="111" t="str">
        <f t="shared" si="173"/>
        <v/>
      </c>
      <c r="Q371" s="111">
        <f t="shared" si="173"/>
        <v>0.6550849953905008</v>
      </c>
      <c r="R371" s="111">
        <f t="shared" ref="R371:V371" si="174">IF(R350=0,"",R350/R329)</f>
        <v>0.66785772782344788</v>
      </c>
      <c r="S371" s="111">
        <f t="shared" si="174"/>
        <v>0.68406270158326588</v>
      </c>
      <c r="T371" s="111" t="str">
        <f t="shared" si="174"/>
        <v/>
      </c>
      <c r="U371" s="111">
        <f t="shared" si="174"/>
        <v>0.71658122389082834</v>
      </c>
      <c r="V371" s="111">
        <f t="shared" si="174"/>
        <v>0.7289934427229755</v>
      </c>
      <c r="W371" s="111">
        <f t="shared" ref="W371" si="175">IF(W350=0,"",W350/W329)</f>
        <v>0.73791145348495268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0.5115667942619867</v>
      </c>
      <c r="D372" s="111">
        <f t="shared" si="176"/>
        <v>0.51323361431596415</v>
      </c>
      <c r="E372" s="111">
        <f t="shared" si="176"/>
        <v>0.51517636631181052</v>
      </c>
      <c r="F372" s="111">
        <f t="shared" si="176"/>
        <v>0.51715674539063894</v>
      </c>
      <c r="G372" s="111">
        <f t="shared" si="176"/>
        <v>0.51939124155787553</v>
      </c>
      <c r="H372" s="111">
        <f t="shared" si="176"/>
        <v>0.5218533591929283</v>
      </c>
      <c r="I372" s="111">
        <f t="shared" si="176"/>
        <v>0.52459644143945994</v>
      </c>
      <c r="J372" s="111">
        <f t="shared" si="176"/>
        <v>0.52783901632862162</v>
      </c>
      <c r="K372" s="111">
        <f t="shared" si="176"/>
        <v>0.53176689016660028</v>
      </c>
      <c r="L372" s="111">
        <f t="shared" si="176"/>
        <v>0.53642977375797329</v>
      </c>
      <c r="M372" s="111">
        <f t="shared" si="176"/>
        <v>0.54623691046704193</v>
      </c>
      <c r="N372" s="111">
        <f t="shared" si="176"/>
        <v>0.56258779110684576</v>
      </c>
      <c r="O372" s="111">
        <f t="shared" si="176"/>
        <v>0.58665067330912057</v>
      </c>
      <c r="P372" s="111" t="str">
        <f t="shared" si="176"/>
        <v/>
      </c>
      <c r="Q372" s="111">
        <f t="shared" si="176"/>
        <v>0.64259093620893681</v>
      </c>
      <c r="R372" s="111">
        <f t="shared" ref="R372:V372" si="177">IF(R351=0,"",R351/R330)</f>
        <v>0.66055667139293806</v>
      </c>
      <c r="S372" s="111">
        <f t="shared" si="177"/>
        <v>0.67786910711572246</v>
      </c>
      <c r="T372" s="111" t="str">
        <f t="shared" si="177"/>
        <v/>
      </c>
      <c r="U372" s="111">
        <f t="shared" si="177"/>
        <v>0.70661428341013321</v>
      </c>
      <c r="V372" s="111">
        <f t="shared" si="177"/>
        <v>0.71608712559806542</v>
      </c>
      <c r="W372" s="111">
        <f t="shared" ref="W372" si="178">IF(W351=0,"",W351/W330)</f>
        <v>0.7205430380668576</v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0.57421583777437013</v>
      </c>
      <c r="D376" s="112">
        <f t="shared" si="188"/>
        <v>0.57571811967338571</v>
      </c>
      <c r="E376" s="112">
        <f t="shared" si="188"/>
        <v>0.57733594829606327</v>
      </c>
      <c r="F376" s="112">
        <f t="shared" si="188"/>
        <v>0.57896931764042392</v>
      </c>
      <c r="G376" s="112">
        <f t="shared" si="188"/>
        <v>0.58071002491004076</v>
      </c>
      <c r="H376" s="112">
        <f t="shared" si="188"/>
        <v>0.58254778087260484</v>
      </c>
      <c r="I376" s="112">
        <f t="shared" si="188"/>
        <v>0.5845064935548876</v>
      </c>
      <c r="J376" s="112">
        <f t="shared" si="188"/>
        <v>0.58668186297231806</v>
      </c>
      <c r="K376" s="112">
        <f t="shared" si="188"/>
        <v>0.58915869850702318</v>
      </c>
      <c r="L376" s="112">
        <f t="shared" si="188"/>
        <v>0.59196668236159899</v>
      </c>
      <c r="M376" s="112">
        <f t="shared" si="188"/>
        <v>0.59705149967021498</v>
      </c>
      <c r="N376" s="112">
        <f t="shared" si="188"/>
        <v>0.60526805524843508</v>
      </c>
      <c r="O376" s="112">
        <f t="shared" si="188"/>
        <v>0.6177126647898088</v>
      </c>
      <c r="P376" s="112" t="str">
        <f t="shared" si="188"/>
        <v/>
      </c>
      <c r="Q376" s="112">
        <f t="shared" si="188"/>
        <v>0.649786649272174</v>
      </c>
      <c r="R376" s="112">
        <f t="shared" ref="R376:V376" si="189">IF(R355=0,"",R355/R334)</f>
        <v>0.66117400562729123</v>
      </c>
      <c r="S376" s="112">
        <f t="shared" si="189"/>
        <v>0.6724490999419257</v>
      </c>
      <c r="T376" s="112" t="str">
        <f t="shared" si="189"/>
        <v/>
      </c>
      <c r="U376" s="112">
        <f t="shared" si="189"/>
        <v>0.69363947885837152</v>
      </c>
      <c r="V376" s="112">
        <f t="shared" si="189"/>
        <v>0.70275960684648076</v>
      </c>
      <c r="W376" s="112">
        <f t="shared" ref="W376" si="190">IF(W355=0,"",W355/W334)</f>
        <v>0.70993891070699844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>
        <f t="shared" si="191"/>
        <v>0.80732969076937644</v>
      </c>
      <c r="M377" s="113">
        <f t="shared" si="191"/>
        <v>0.81528071658259815</v>
      </c>
      <c r="N377" s="113">
        <f t="shared" si="191"/>
        <v>0.83012969889350408</v>
      </c>
      <c r="O377" s="113">
        <f t="shared" si="191"/>
        <v>0.83183529712036164</v>
      </c>
      <c r="P377" s="113" t="str">
        <f t="shared" si="191"/>
        <v/>
      </c>
      <c r="Q377" s="113">
        <f t="shared" si="191"/>
        <v>0.85727274620175131</v>
      </c>
      <c r="R377" s="113">
        <f t="shared" ref="R377:V377" si="192">IF(R356=0,"",R356/R335)</f>
        <v>0.85512934377326721</v>
      </c>
      <c r="S377" s="113">
        <f t="shared" si="192"/>
        <v>0.85406486089331479</v>
      </c>
      <c r="T377" s="113" t="str">
        <f t="shared" si="192"/>
        <v/>
      </c>
      <c r="U377" s="113">
        <f t="shared" si="192"/>
        <v>0.8756522736662028</v>
      </c>
      <c r="V377" s="113">
        <f t="shared" si="192"/>
        <v>0.87914520557049292</v>
      </c>
      <c r="W377" s="113">
        <f t="shared" ref="W377" si="193">IF(W356=0,"",W356/W335)</f>
        <v>0.88190465429251363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>
        <f t="shared" si="194"/>
        <v>0.59196668236159899</v>
      </c>
      <c r="M378" s="111">
        <f t="shared" si="194"/>
        <v>0.59705149967021498</v>
      </c>
      <c r="N378" s="111">
        <f t="shared" si="194"/>
        <v>0.60526805524843508</v>
      </c>
      <c r="O378" s="111">
        <f t="shared" si="194"/>
        <v>0.6177126647898088</v>
      </c>
      <c r="P378" s="111" t="str">
        <f t="shared" si="194"/>
        <v/>
      </c>
      <c r="Q378" s="111">
        <f t="shared" si="194"/>
        <v>0.649786649272174</v>
      </c>
      <c r="R378" s="111">
        <f t="shared" ref="R378:V378" si="195">IF(R357=0,"",R357/R336)</f>
        <v>0.66117400562729123</v>
      </c>
      <c r="S378" s="111">
        <f t="shared" si="195"/>
        <v>0.6724490999419257</v>
      </c>
      <c r="T378" s="111" t="str">
        <f t="shared" si="195"/>
        <v/>
      </c>
      <c r="U378" s="111">
        <f t="shared" si="195"/>
        <v>0.69363947885837152</v>
      </c>
      <c r="V378" s="111">
        <f t="shared" si="195"/>
        <v>0.70275960684648076</v>
      </c>
      <c r="W378" s="111">
        <f t="shared" ref="W378" si="196">IF(W357=0,"",W357/W336)</f>
        <v>0.70993891070699844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 t="str">
        <f t="shared" si="197"/>
        <v/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 t="str">
        <f t="shared" si="198"/>
        <v/>
      </c>
      <c r="U379" s="111">
        <f t="shared" si="198"/>
        <v>1</v>
      </c>
      <c r="V379" s="111">
        <f t="shared" si="198"/>
        <v>1</v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0.70742928624460011</v>
      </c>
      <c r="D380" s="124">
        <f t="shared" si="200"/>
        <v>0.66874090293229593</v>
      </c>
      <c r="E380" s="124">
        <f t="shared" si="200"/>
        <v>0.68221003309301786</v>
      </c>
      <c r="F380" s="124">
        <f t="shared" si="200"/>
        <v>0.6972983281395565</v>
      </c>
      <c r="G380" s="124">
        <f t="shared" si="200"/>
        <v>0.7059460909207097</v>
      </c>
      <c r="H380" s="124">
        <f t="shared" si="200"/>
        <v>0.70891098545664499</v>
      </c>
      <c r="I380" s="124">
        <f t="shared" si="200"/>
        <v>0.72211061733912418</v>
      </c>
      <c r="J380" s="124">
        <f t="shared" si="200"/>
        <v>0.66632730330345402</v>
      </c>
      <c r="K380" s="124">
        <f t="shared" si="200"/>
        <v>0.69911507886778235</v>
      </c>
      <c r="L380" s="124">
        <f t="shared" si="200"/>
        <v>0.6818755930481436</v>
      </c>
      <c r="M380" s="124">
        <f t="shared" si="200"/>
        <v>0.69262719843288889</v>
      </c>
      <c r="N380" s="124">
        <f t="shared" si="200"/>
        <v>0.69998337556429935</v>
      </c>
      <c r="O380" s="124">
        <f t="shared" si="200"/>
        <v>0.72638852335167237</v>
      </c>
      <c r="P380" s="124" t="str">
        <f t="shared" si="200"/>
        <v/>
      </c>
      <c r="Q380" s="124">
        <f t="shared" si="200"/>
        <v>0.74913549357623033</v>
      </c>
      <c r="R380" s="124">
        <f t="shared" ref="R380:V380" si="201">IF(R359=0,"",R359/R338)</f>
        <v>0.76355549605804429</v>
      </c>
      <c r="S380" s="124">
        <f t="shared" si="201"/>
        <v>0.7894698574563529</v>
      </c>
      <c r="T380" s="124" t="str">
        <f t="shared" si="201"/>
        <v/>
      </c>
      <c r="U380" s="124">
        <f t="shared" si="201"/>
        <v>0.79953338392002526</v>
      </c>
      <c r="V380" s="124">
        <f t="shared" si="201"/>
        <v>0.80972898518529379</v>
      </c>
      <c r="W380" s="124">
        <f t="shared" ref="W380" si="202">IF(W359=0,"",W359/W338)</f>
        <v>0.80160893405363243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0.57378996094019485</v>
      </c>
      <c r="D381" s="111">
        <f t="shared" si="203"/>
        <v>0.57436596833287046</v>
      </c>
      <c r="E381" s="111">
        <f t="shared" si="203"/>
        <v>0.57493385226589977</v>
      </c>
      <c r="F381" s="111">
        <f t="shared" si="203"/>
        <v>0.57550062845443162</v>
      </c>
      <c r="G381" s="111">
        <f t="shared" si="203"/>
        <v>0.57605992341444301</v>
      </c>
      <c r="H381" s="111">
        <f t="shared" si="203"/>
        <v>0.57661251717924022</v>
      </c>
      <c r="I381" s="111">
        <f t="shared" si="203"/>
        <v>0.57715683932217265</v>
      </c>
      <c r="J381" s="111">
        <f t="shared" si="203"/>
        <v>0.57768645635956883</v>
      </c>
      <c r="K381" s="111">
        <f t="shared" si="203"/>
        <v>0.57819589813809924</v>
      </c>
      <c r="L381" s="111">
        <f t="shared" si="203"/>
        <v>0.57868370116748369</v>
      </c>
      <c r="M381" s="111">
        <f t="shared" si="203"/>
        <v>0.57894620378111905</v>
      </c>
      <c r="N381" s="111">
        <f t="shared" si="203"/>
        <v>0.57894620378111905</v>
      </c>
      <c r="O381" s="111">
        <f t="shared" si="203"/>
        <v>0.57894620378111905</v>
      </c>
      <c r="P381" s="111" t="str">
        <f t="shared" si="203"/>
        <v/>
      </c>
      <c r="Q381" s="111" t="str">
        <f t="shared" si="203"/>
        <v/>
      </c>
      <c r="R381" s="111">
        <f t="shared" ref="R381:V381" si="204">IF(R360=0,"",R360/R339)</f>
        <v>0.58060461614374259</v>
      </c>
      <c r="S381" s="111">
        <f t="shared" si="204"/>
        <v>0.5833164961102284</v>
      </c>
      <c r="T381" s="111" t="str">
        <f t="shared" si="204"/>
        <v/>
      </c>
      <c r="U381" s="111">
        <f t="shared" si="204"/>
        <v>0.58975721103062806</v>
      </c>
      <c r="V381" s="111">
        <f t="shared" si="204"/>
        <v>0.59280807599292284</v>
      </c>
      <c r="W381" s="111">
        <f t="shared" ref="W381" si="205">IF(W360=0,"",W360/W339)</f>
        <v>0.59563295095800917</v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0.57248452276648276</v>
      </c>
      <c r="D382" s="111">
        <f t="shared" si="206"/>
        <v>0.57338873872824392</v>
      </c>
      <c r="E382" s="111">
        <f t="shared" si="206"/>
        <v>0.57428020248930323</v>
      </c>
      <c r="F382" s="111">
        <f t="shared" si="206"/>
        <v>0.57516992731390315</v>
      </c>
      <c r="G382" s="111">
        <f t="shared" si="206"/>
        <v>0.57604790811172901</v>
      </c>
      <c r="H382" s="111">
        <f t="shared" si="206"/>
        <v>0.57691536937846377</v>
      </c>
      <c r="I382" s="111">
        <f t="shared" si="206"/>
        <v>0.57776984585956126</v>
      </c>
      <c r="J382" s="111">
        <f t="shared" si="206"/>
        <v>0.5786012382773037</v>
      </c>
      <c r="K382" s="111">
        <f t="shared" si="206"/>
        <v>0.57940095958920468</v>
      </c>
      <c r="L382" s="111">
        <f t="shared" si="206"/>
        <v>0.58016671240934792</v>
      </c>
      <c r="M382" s="111">
        <f t="shared" si="206"/>
        <v>0.58057878881022607</v>
      </c>
      <c r="N382" s="111">
        <f t="shared" si="206"/>
        <v>0.58057878881022607</v>
      </c>
      <c r="O382" s="111">
        <f t="shared" si="206"/>
        <v>0.58057878881022607</v>
      </c>
      <c r="P382" s="111" t="str">
        <f t="shared" si="206"/>
        <v/>
      </c>
      <c r="Q382" s="111">
        <f t="shared" si="206"/>
        <v>0.58057878881022607</v>
      </c>
      <c r="R382" s="111">
        <f t="shared" ref="R382:V382" si="207">IF(R361=0,"",R361/R340)</f>
        <v>0.58318216326085659</v>
      </c>
      <c r="S382" s="111">
        <f t="shared" si="207"/>
        <v>0.5874392703453436</v>
      </c>
      <c r="T382" s="111" t="str">
        <f t="shared" si="207"/>
        <v/>
      </c>
      <c r="U382" s="111">
        <f t="shared" si="207"/>
        <v>0.5975498996709937</v>
      </c>
      <c r="V382" s="111">
        <f t="shared" si="207"/>
        <v>0.60233914514103892</v>
      </c>
      <c r="W382" s="111">
        <f t="shared" ref="W382" si="208">IF(W361=0,"",W361/W340)</f>
        <v>0.60677363168737497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0.74026109630378234</v>
      </c>
      <c r="D383" s="45">
        <f t="shared" si="209"/>
        <v>0.74179368155776126</v>
      </c>
      <c r="E383" s="45">
        <f t="shared" si="209"/>
        <v>0.74338293809972633</v>
      </c>
      <c r="F383" s="45">
        <f t="shared" si="209"/>
        <v>0.74497992254459866</v>
      </c>
      <c r="G383" s="45">
        <f t="shared" si="209"/>
        <v>0.7466290979123551</v>
      </c>
      <c r="H383" s="45">
        <f t="shared" si="209"/>
        <v>0.74832502249539679</v>
      </c>
      <c r="I383" s="45">
        <f t="shared" si="209"/>
        <v>0.75007865198314527</v>
      </c>
      <c r="J383" s="45">
        <f t="shared" si="209"/>
        <v>0.75193486796815034</v>
      </c>
      <c r="K383" s="45">
        <f t="shared" si="209"/>
        <v>0.75393183160934185</v>
      </c>
      <c r="L383" s="45">
        <f t="shared" si="209"/>
        <v>0.7560797525812617</v>
      </c>
      <c r="M383" s="45">
        <f t="shared" si="209"/>
        <v>0.75900206837697182</v>
      </c>
      <c r="N383" s="45">
        <f t="shared" si="209"/>
        <v>0.76287555700140219</v>
      </c>
      <c r="O383" s="45">
        <f t="shared" si="209"/>
        <v>0.76813005049196648</v>
      </c>
      <c r="P383" s="45" t="str">
        <f t="shared" si="209"/>
        <v/>
      </c>
      <c r="Q383" s="45">
        <f t="shared" si="209"/>
        <v>0.78383453764851374</v>
      </c>
      <c r="R383" s="45">
        <f t="shared" ref="R383:V383" si="210">IF(R362=0,"",R362/R341)</f>
        <v>0.79586439818850774</v>
      </c>
      <c r="S383" s="45">
        <f t="shared" si="210"/>
        <v>0.81087878931545188</v>
      </c>
      <c r="T383" s="45" t="str">
        <f t="shared" si="210"/>
        <v/>
      </c>
      <c r="U383" s="45">
        <f t="shared" si="210"/>
        <v>0.84243709862735705</v>
      </c>
      <c r="V383" s="45">
        <f t="shared" si="210"/>
        <v>0.85526898446094934</v>
      </c>
      <c r="W383" s="45">
        <f t="shared" ref="W383" si="211">IF(W362=0,"",W362/W341)</f>
        <v>0.86486539373159466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13.092011370328692</v>
      </c>
      <c r="D385" s="117">
        <f t="shared" si="212"/>
        <v>31.205809741659532</v>
      </c>
      <c r="E385" s="117">
        <f t="shared" si="212"/>
        <v>40.651060446596446</v>
      </c>
      <c r="F385" s="117">
        <f t="shared" si="212"/>
        <v>24.865874277380431</v>
      </c>
      <c r="G385" s="117">
        <f t="shared" si="212"/>
        <v>20.423530417385038</v>
      </c>
      <c r="H385" s="117">
        <f t="shared" si="212"/>
        <v>8.4879216549192424</v>
      </c>
      <c r="I385" s="117">
        <f t="shared" si="212"/>
        <v>1.4315650362637959</v>
      </c>
      <c r="J385" s="117">
        <f t="shared" si="212"/>
        <v>0.40523225248590644</v>
      </c>
      <c r="K385" s="117">
        <f t="shared" si="212"/>
        <v>4.448053289500641</v>
      </c>
      <c r="L385" s="117">
        <f t="shared" si="212"/>
        <v>20.885950067667903</v>
      </c>
      <c r="M385" s="117">
        <f t="shared" si="212"/>
        <v>31.262010475550586</v>
      </c>
      <c r="N385" s="117">
        <f t="shared" si="212"/>
        <v>44.225265194457371</v>
      </c>
      <c r="O385" s="117">
        <f t="shared" si="212"/>
        <v>18.15985518978291</v>
      </c>
      <c r="P385" s="117">
        <f t="shared" si="212"/>
        <v>0</v>
      </c>
      <c r="Q385" s="117">
        <f t="shared" si="212"/>
        <v>6.3722798014448134</v>
      </c>
      <c r="R385" s="117">
        <f t="shared" ref="R385:V385" si="213">R386+R389+R391+R401</f>
        <v>14.986969008071677</v>
      </c>
      <c r="S385" s="117">
        <f t="shared" si="213"/>
        <v>11.174577370212997</v>
      </c>
      <c r="T385" s="117">
        <f t="shared" si="213"/>
        <v>0</v>
      </c>
      <c r="U385" s="117">
        <f t="shared" si="213"/>
        <v>0.99794029081304003</v>
      </c>
      <c r="V385" s="117">
        <f t="shared" si="213"/>
        <v>5.9057150730812147</v>
      </c>
      <c r="W385" s="117">
        <f t="shared" ref="W385" si="214">W386+W389+W391+W401</f>
        <v>7.2664696011895504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12.693543962222499</v>
      </c>
      <c r="D386" s="122">
        <f t="shared" si="215"/>
        <v>29.860955888000916</v>
      </c>
      <c r="E386" s="122">
        <f t="shared" si="215"/>
        <v>39.36658357490829</v>
      </c>
      <c r="F386" s="122">
        <f t="shared" si="215"/>
        <v>24.028353050152194</v>
      </c>
      <c r="G386" s="122">
        <f t="shared" si="215"/>
        <v>19.750522735460098</v>
      </c>
      <c r="H386" s="122">
        <f t="shared" si="215"/>
        <v>8.2369525533859118</v>
      </c>
      <c r="I386" s="122">
        <f t="shared" si="215"/>
        <v>1.4005683231610353</v>
      </c>
      <c r="J386" s="122">
        <f t="shared" si="215"/>
        <v>0.36898418200475019</v>
      </c>
      <c r="K386" s="122">
        <f t="shared" si="215"/>
        <v>4.1581781491896432</v>
      </c>
      <c r="L386" s="122">
        <f t="shared" si="215"/>
        <v>19.408133718969125</v>
      </c>
      <c r="M386" s="122">
        <f t="shared" si="215"/>
        <v>29.587053666370441</v>
      </c>
      <c r="N386" s="122">
        <f t="shared" si="215"/>
        <v>41.965414087195086</v>
      </c>
      <c r="O386" s="122">
        <f t="shared" si="215"/>
        <v>17.41189146252788</v>
      </c>
      <c r="P386" s="122">
        <f t="shared" si="215"/>
        <v>0</v>
      </c>
      <c r="Q386" s="122">
        <f t="shared" si="215"/>
        <v>6.2125362389444936</v>
      </c>
      <c r="R386" s="122">
        <f t="shared" ref="R386:V386" si="216">SUM(R387:R388)</f>
        <v>14.64812942312822</v>
      </c>
      <c r="S386" s="122">
        <f t="shared" si="216"/>
        <v>10.997589538148908</v>
      </c>
      <c r="T386" s="122">
        <f t="shared" si="216"/>
        <v>0</v>
      </c>
      <c r="U386" s="122">
        <f t="shared" si="216"/>
        <v>0.9496341241906604</v>
      </c>
      <c r="V386" s="122">
        <f t="shared" si="216"/>
        <v>5.5722342889516439</v>
      </c>
      <c r="W386" s="122">
        <f t="shared" ref="W386" si="217">SUM(W387:W388)</f>
        <v>6.7416003655683125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12.693543962222499</v>
      </c>
      <c r="D387" s="98">
        <v>29.860955888000916</v>
      </c>
      <c r="E387" s="98">
        <v>39.36658357490829</v>
      </c>
      <c r="F387" s="98">
        <v>24.028353050152194</v>
      </c>
      <c r="G387" s="98">
        <v>19.750522735460098</v>
      </c>
      <c r="H387" s="98">
        <v>8.2369525533859118</v>
      </c>
      <c r="I387" s="98">
        <v>1.4005683231610353</v>
      </c>
      <c r="J387" s="98">
        <v>0.36898418200475019</v>
      </c>
      <c r="K387" s="98">
        <v>4.1581781491896432</v>
      </c>
      <c r="L387" s="98">
        <v>19.408133718969125</v>
      </c>
      <c r="M387" s="98">
        <v>29.587053666370441</v>
      </c>
      <c r="N387" s="98">
        <v>41.965414087195086</v>
      </c>
      <c r="O387" s="98">
        <v>17.41189146252788</v>
      </c>
      <c r="P387" s="98">
        <v>0</v>
      </c>
      <c r="Q387" s="98">
        <v>6.2125362389444936</v>
      </c>
      <c r="R387" s="98">
        <v>14.64812942312822</v>
      </c>
      <c r="S387" s="98">
        <v>10.997589538148908</v>
      </c>
      <c r="T387" s="98">
        <v>0</v>
      </c>
      <c r="U387" s="98">
        <v>0.9496341241906604</v>
      </c>
      <c r="V387" s="98">
        <v>5.5722342889516439</v>
      </c>
      <c r="W387" s="98">
        <v>6.7416003655683125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3.0476670206916894E-2</v>
      </c>
      <c r="D391" s="122">
        <v>8.5760293951255118E-2</v>
      </c>
      <c r="E391" s="122">
        <v>8.5255594638704468E-2</v>
      </c>
      <c r="F391" s="122">
        <v>5.1991547581785306E-2</v>
      </c>
      <c r="G391" s="122">
        <v>4.6613238942139729E-2</v>
      </c>
      <c r="H391" s="122">
        <v>2.0501595584084382E-2</v>
      </c>
      <c r="I391" s="122">
        <v>2.7287892456637651E-3</v>
      </c>
      <c r="J391" s="122">
        <v>5.7857404292965689E-3</v>
      </c>
      <c r="K391" s="122">
        <v>4.6636487188700948E-2</v>
      </c>
      <c r="L391" s="122">
        <v>0.18486272375905966</v>
      </c>
      <c r="M391" s="122">
        <v>0.23980889256119647</v>
      </c>
      <c r="N391" s="122">
        <v>0.44448368456101972</v>
      </c>
      <c r="O391" s="122">
        <v>0.29656583958702259</v>
      </c>
      <c r="P391" s="122">
        <v>0</v>
      </c>
      <c r="Q391" s="122">
        <v>8.0623228656968478E-3</v>
      </c>
      <c r="R391" s="122">
        <v>5.3592929799296127E-2</v>
      </c>
      <c r="S391" s="122">
        <v>3.8233910139005622E-2</v>
      </c>
      <c r="T391" s="122">
        <v>0</v>
      </c>
      <c r="U391" s="122">
        <v>1.131058840712432E-2</v>
      </c>
      <c r="V391" s="122">
        <v>7.9797616141826316E-2</v>
      </c>
      <c r="W391" s="122">
        <v>0.1741687007999847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1.1320246379971546E-2</v>
      </c>
      <c r="D392" s="98">
        <v>6.9106240517444337E-2</v>
      </c>
      <c r="E392" s="98">
        <v>5.7509474552341233E-2</v>
      </c>
      <c r="F392" s="98">
        <v>2.6451450591636654E-2</v>
      </c>
      <c r="G392" s="98">
        <v>2.0841552616152371E-2</v>
      </c>
      <c r="H392" s="98">
        <v>1.0915369972076887E-2</v>
      </c>
      <c r="I392" s="98">
        <v>1.3822680099768757E-3</v>
      </c>
      <c r="J392" s="98">
        <v>5.4357345538656072E-3</v>
      </c>
      <c r="K392" s="98">
        <v>4.1899547139348327E-2</v>
      </c>
      <c r="L392" s="98">
        <v>0.16771810899982792</v>
      </c>
      <c r="M392" s="98">
        <v>0.21085359867872322</v>
      </c>
      <c r="N392" s="98">
        <v>0.41468380191146897</v>
      </c>
      <c r="O392" s="98">
        <v>0.28355735440252539</v>
      </c>
      <c r="P392" s="98">
        <v>0</v>
      </c>
      <c r="Q392" s="98">
        <v>6.8591526894219625E-3</v>
      </c>
      <c r="R392" s="98">
        <v>5.1416493196634154E-2</v>
      </c>
      <c r="S392" s="98">
        <v>3.4389410183520312E-2</v>
      </c>
      <c r="T392" s="98">
        <v>0</v>
      </c>
      <c r="U392" s="98">
        <v>1.0243911128621381E-2</v>
      </c>
      <c r="V392" s="98">
        <v>7.4073322341485517E-2</v>
      </c>
      <c r="W392" s="98">
        <v>0.16910269713379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1.9156423826945348E-2</v>
      </c>
      <c r="D393" s="98">
        <v>1.6654053433810774E-2</v>
      </c>
      <c r="E393" s="98">
        <v>2.7746120086363232E-2</v>
      </c>
      <c r="F393" s="98">
        <v>2.5540096990148652E-2</v>
      </c>
      <c r="G393" s="98">
        <v>2.5771686325987354E-2</v>
      </c>
      <c r="H393" s="98">
        <v>9.5862256120074971E-3</v>
      </c>
      <c r="I393" s="98">
        <v>1.3465212356868893E-3</v>
      </c>
      <c r="J393" s="98">
        <v>3.5000587543096179E-4</v>
      </c>
      <c r="K393" s="98">
        <v>4.7369400493526195E-3</v>
      </c>
      <c r="L393" s="98">
        <v>1.7144614759231746E-2</v>
      </c>
      <c r="M393" s="98">
        <v>2.8955293882473268E-2</v>
      </c>
      <c r="N393" s="98">
        <v>2.9799882649550764E-2</v>
      </c>
      <c r="O393" s="98">
        <v>1.3008485184497208E-2</v>
      </c>
      <c r="P393" s="98">
        <v>0</v>
      </c>
      <c r="Q393" s="98">
        <v>1.2031701762748852E-3</v>
      </c>
      <c r="R393" s="98">
        <v>2.1764366026619736E-3</v>
      </c>
      <c r="S393" s="98">
        <v>3.8444999554853106E-3</v>
      </c>
      <c r="T393" s="98">
        <v>0</v>
      </c>
      <c r="U393" s="98">
        <v>1.0666772785029406E-3</v>
      </c>
      <c r="V393" s="98">
        <v>5.7242938003408007E-3</v>
      </c>
      <c r="W393" s="98">
        <v>5.0660036661946822E-3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0.3679907378992755</v>
      </c>
      <c r="D401" s="122">
        <v>1.2590935597073596</v>
      </c>
      <c r="E401" s="122">
        <v>1.1992212770494539</v>
      </c>
      <c r="F401" s="122">
        <v>0.78552967964645226</v>
      </c>
      <c r="G401" s="122">
        <v>0.626394442982801</v>
      </c>
      <c r="H401" s="122">
        <v>0.23046750594924525</v>
      </c>
      <c r="I401" s="122">
        <v>2.8267923857096772E-2</v>
      </c>
      <c r="J401" s="122">
        <v>3.0462330051859648E-2</v>
      </c>
      <c r="K401" s="122">
        <v>0.24323865312229639</v>
      </c>
      <c r="L401" s="122">
        <v>1.2929536249397169</v>
      </c>
      <c r="M401" s="122">
        <v>1.4351479166189485</v>
      </c>
      <c r="N401" s="122">
        <v>1.8153674227012671</v>
      </c>
      <c r="O401" s="122">
        <v>0.45139788766800881</v>
      </c>
      <c r="P401" s="122">
        <v>0</v>
      </c>
      <c r="Q401" s="122">
        <v>0.15168123963462277</v>
      </c>
      <c r="R401" s="122">
        <v>0.28524665514416203</v>
      </c>
      <c r="S401" s="122">
        <v>0.1387539219250836</v>
      </c>
      <c r="T401" s="122">
        <v>0</v>
      </c>
      <c r="U401" s="122">
        <v>3.6995578215255356E-2</v>
      </c>
      <c r="V401" s="122">
        <v>0.25368316798774404</v>
      </c>
      <c r="W401" s="122">
        <v>0.35070053482125296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0.12097846018448455</v>
      </c>
      <c r="D402" s="98">
        <v>0.71853642472906909</v>
      </c>
      <c r="E402" s="98">
        <v>0.63561627126293097</v>
      </c>
      <c r="F402" s="98">
        <v>0.44067907194812539</v>
      </c>
      <c r="G402" s="98">
        <v>0.40958244464045196</v>
      </c>
      <c r="H402" s="98">
        <v>0.14874032688740182</v>
      </c>
      <c r="I402" s="98">
        <v>1.372882540407522E-2</v>
      </c>
      <c r="J402" s="98">
        <v>2.6158720164291775E-2</v>
      </c>
      <c r="K402" s="98">
        <v>0.14104949792122018</v>
      </c>
      <c r="L402" s="98">
        <v>1.0249021866035946</v>
      </c>
      <c r="M402" s="98">
        <v>0.99109440455701137</v>
      </c>
      <c r="N402" s="98">
        <v>1.4535517146393824</v>
      </c>
      <c r="O402" s="98">
        <v>0.20015721606557077</v>
      </c>
      <c r="P402" s="98">
        <v>0</v>
      </c>
      <c r="Q402" s="98">
        <v>0</v>
      </c>
      <c r="R402" s="98">
        <v>1.1484173343303879E-3</v>
      </c>
      <c r="S402" s="98">
        <v>9.8910075112189251E-3</v>
      </c>
      <c r="T402" s="98">
        <v>0</v>
      </c>
      <c r="U402" s="98">
        <v>2.0262369489195586E-2</v>
      </c>
      <c r="V402" s="98">
        <v>0.13256869213094369</v>
      </c>
      <c r="W402" s="98">
        <v>0.18521141965517585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0.24701227771479095</v>
      </c>
      <c r="D403" s="98">
        <v>0.54055713497829039</v>
      </c>
      <c r="E403" s="98">
        <v>0.56360500578652295</v>
      </c>
      <c r="F403" s="98">
        <v>0.34485060769832687</v>
      </c>
      <c r="G403" s="98">
        <v>0.2168119983423491</v>
      </c>
      <c r="H403" s="98">
        <v>8.172717906184343E-2</v>
      </c>
      <c r="I403" s="98">
        <v>1.4539098453021553E-2</v>
      </c>
      <c r="J403" s="98">
        <v>4.3036098875678733E-3</v>
      </c>
      <c r="K403" s="98">
        <v>0.10218915520107621</v>
      </c>
      <c r="L403" s="98">
        <v>0.26805143833612238</v>
      </c>
      <c r="M403" s="98">
        <v>0.44405351206193722</v>
      </c>
      <c r="N403" s="98">
        <v>0.36181570806188462</v>
      </c>
      <c r="O403" s="98">
        <v>0.25124067160243807</v>
      </c>
      <c r="P403" s="98">
        <v>0</v>
      </c>
      <c r="Q403" s="98">
        <v>0.15168123963462277</v>
      </c>
      <c r="R403" s="98">
        <v>0.28409823780983162</v>
      </c>
      <c r="S403" s="98">
        <v>0.12886291441386466</v>
      </c>
      <c r="T403" s="98">
        <v>0</v>
      </c>
      <c r="U403" s="98">
        <v>1.6733208726059767E-2</v>
      </c>
      <c r="V403" s="98">
        <v>0.12111447585680038</v>
      </c>
      <c r="W403" s="98">
        <v>0.16548911516607714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4995.9045665570329</v>
      </c>
      <c r="D406" s="117">
        <f t="shared" si="219"/>
        <v>7800.9460943137201</v>
      </c>
      <c r="E406" s="117">
        <f t="shared" si="219"/>
        <v>8676.2544981740284</v>
      </c>
      <c r="F406" s="117">
        <f t="shared" si="219"/>
        <v>6846.3075810419768</v>
      </c>
      <c r="G406" s="117">
        <f t="shared" si="219"/>
        <v>6389.294310960342</v>
      </c>
      <c r="H406" s="117">
        <f t="shared" si="219"/>
        <v>6925.2880125003985</v>
      </c>
      <c r="I406" s="117">
        <f t="shared" si="219"/>
        <v>6463.9797597497582</v>
      </c>
      <c r="J406" s="117">
        <f t="shared" si="219"/>
        <v>6634.3541745039693</v>
      </c>
      <c r="K406" s="117">
        <f t="shared" si="219"/>
        <v>5443.7957953577816</v>
      </c>
      <c r="L406" s="117">
        <f t="shared" si="219"/>
        <v>6559.9474411089168</v>
      </c>
      <c r="M406" s="117">
        <f t="shared" si="219"/>
        <v>7721.2965406732046</v>
      </c>
      <c r="N406" s="117">
        <f t="shared" si="219"/>
        <v>7685.8908267627476</v>
      </c>
      <c r="O406" s="117">
        <f t="shared" si="219"/>
        <v>6604.6687559296479</v>
      </c>
      <c r="P406" s="117">
        <f t="shared" si="219"/>
        <v>0</v>
      </c>
      <c r="Q406" s="117">
        <f t="shared" si="219"/>
        <v>5354.6056512454716</v>
      </c>
      <c r="R406" s="117">
        <f t="shared" ref="R406:V406" si="220">R407+R410+R412+R422</f>
        <v>5663.4278733398569</v>
      </c>
      <c r="S406" s="117">
        <f t="shared" si="220"/>
        <v>5738.9886038607301</v>
      </c>
      <c r="T406" s="117">
        <f t="shared" si="220"/>
        <v>0</v>
      </c>
      <c r="U406" s="117">
        <f t="shared" si="220"/>
        <v>4430.6122202283323</v>
      </c>
      <c r="V406" s="117">
        <f t="shared" si="220"/>
        <v>4297.9713107497919</v>
      </c>
      <c r="W406" s="117">
        <f t="shared" ref="W406" si="221">W407+W410+W412+W422</f>
        <v>5058.3867600536178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3167.6498841016014</v>
      </c>
      <c r="D407" s="122">
        <f t="shared" si="222"/>
        <v>5786.0795209183125</v>
      </c>
      <c r="E407" s="122">
        <f t="shared" si="222"/>
        <v>6685.8860437640669</v>
      </c>
      <c r="F407" s="122">
        <f t="shared" si="222"/>
        <v>4905.0503187029553</v>
      </c>
      <c r="G407" s="122">
        <f t="shared" si="222"/>
        <v>4397.4507421801</v>
      </c>
      <c r="H407" s="122">
        <f t="shared" si="222"/>
        <v>4888.3297537914859</v>
      </c>
      <c r="I407" s="122">
        <f t="shared" si="222"/>
        <v>4444.586486330656</v>
      </c>
      <c r="J407" s="122">
        <f t="shared" si="222"/>
        <v>4391.7380118131341</v>
      </c>
      <c r="K407" s="122">
        <f t="shared" si="222"/>
        <v>3209.0917368692549</v>
      </c>
      <c r="L407" s="122">
        <f t="shared" si="222"/>
        <v>4386.1671837705699</v>
      </c>
      <c r="M407" s="122">
        <f t="shared" si="222"/>
        <v>5336.3032322847184</v>
      </c>
      <c r="N407" s="122">
        <f t="shared" si="222"/>
        <v>5426.3660308327289</v>
      </c>
      <c r="O407" s="122">
        <f t="shared" si="222"/>
        <v>4565.9485979228712</v>
      </c>
      <c r="P407" s="122">
        <f t="shared" si="222"/>
        <v>0</v>
      </c>
      <c r="Q407" s="122">
        <f t="shared" si="222"/>
        <v>3367.2970321449675</v>
      </c>
      <c r="R407" s="122">
        <f t="shared" ref="R407:V407" si="223">SUM(R408:R409)</f>
        <v>3662.5466165164253</v>
      </c>
      <c r="S407" s="122">
        <f t="shared" si="223"/>
        <v>3721.6710538604643</v>
      </c>
      <c r="T407" s="122">
        <f t="shared" si="223"/>
        <v>0</v>
      </c>
      <c r="U407" s="122">
        <f t="shared" si="223"/>
        <v>2505.0362014049165</v>
      </c>
      <c r="V407" s="122">
        <f t="shared" si="223"/>
        <v>2308.6853389088992</v>
      </c>
      <c r="W407" s="122">
        <f t="shared" ref="W407" si="224">SUM(W408:W409)</f>
        <v>2946.2392963797465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3151.5581194738043</v>
      </c>
      <c r="D408" s="98">
        <v>5756.6235239060097</v>
      </c>
      <c r="E408" s="98">
        <v>6652.0268354465516</v>
      </c>
      <c r="F408" s="98">
        <v>4880.3216585516184</v>
      </c>
      <c r="G408" s="98">
        <v>4375.489977907956</v>
      </c>
      <c r="H408" s="98">
        <v>4863.9294059327776</v>
      </c>
      <c r="I408" s="98">
        <v>4422.6343631995105</v>
      </c>
      <c r="J408" s="98">
        <v>4369.9406469216419</v>
      </c>
      <c r="K408" s="98">
        <v>3193.1998800193232</v>
      </c>
      <c r="L408" s="98">
        <v>4364.2786656035014</v>
      </c>
      <c r="M408" s="98">
        <v>5309.5176357652153</v>
      </c>
      <c r="N408" s="98">
        <v>5399.6595837717614</v>
      </c>
      <c r="O408" s="98">
        <v>4543.2298556396408</v>
      </c>
      <c r="P408" s="98">
        <v>0</v>
      </c>
      <c r="Q408" s="98">
        <v>3350.4413217148158</v>
      </c>
      <c r="R408" s="98">
        <v>3643.9288188228279</v>
      </c>
      <c r="S408" s="98">
        <v>3702.1947899843185</v>
      </c>
      <c r="T408" s="98">
        <v>0</v>
      </c>
      <c r="U408" s="98">
        <v>2491.3454658247119</v>
      </c>
      <c r="V408" s="98">
        <v>2295.7645167160031</v>
      </c>
      <c r="W408" s="98">
        <v>2929.4675462183718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16.091764627797051</v>
      </c>
      <c r="D409" s="98">
        <v>29.455997012302568</v>
      </c>
      <c r="E409" s="98">
        <v>33.859208317515012</v>
      </c>
      <c r="F409" s="98">
        <v>24.72866015133728</v>
      </c>
      <c r="G409" s="98">
        <v>21.960764272143802</v>
      </c>
      <c r="H409" s="98">
        <v>24.400347858708113</v>
      </c>
      <c r="I409" s="98">
        <v>21.952123131145562</v>
      </c>
      <c r="J409" s="98">
        <v>21.797364891492048</v>
      </c>
      <c r="K409" s="98">
        <v>15.891856849931759</v>
      </c>
      <c r="L409" s="98">
        <v>21.888518167068906</v>
      </c>
      <c r="M409" s="98">
        <v>26.785596519503091</v>
      </c>
      <c r="N409" s="98">
        <v>26.706447060967253</v>
      </c>
      <c r="O409" s="98">
        <v>22.718742283230736</v>
      </c>
      <c r="P409" s="98">
        <v>0</v>
      </c>
      <c r="Q409" s="98">
        <v>16.855710430151586</v>
      </c>
      <c r="R409" s="98">
        <v>18.617797693597169</v>
      </c>
      <c r="S409" s="98">
        <v>19.476263876146007</v>
      </c>
      <c r="T409" s="98">
        <v>0</v>
      </c>
      <c r="U409" s="98">
        <v>13.690735580204603</v>
      </c>
      <c r="V409" s="98">
        <v>12.920822192896262</v>
      </c>
      <c r="W409" s="98">
        <v>16.771750161374786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31.93066142143752</v>
      </c>
      <c r="D410" s="122">
        <f t="shared" si="225"/>
        <v>27.094423880802665</v>
      </c>
      <c r="E410" s="122">
        <f t="shared" si="225"/>
        <v>29.784595579785773</v>
      </c>
      <c r="F410" s="122">
        <f t="shared" si="225"/>
        <v>18.678245536995167</v>
      </c>
      <c r="G410" s="122">
        <f t="shared" si="225"/>
        <v>18.891873156051659</v>
      </c>
      <c r="H410" s="122">
        <f t="shared" si="225"/>
        <v>19.96197385516092</v>
      </c>
      <c r="I410" s="122">
        <f t="shared" si="225"/>
        <v>27.227537225101347</v>
      </c>
      <c r="J410" s="122">
        <f t="shared" si="225"/>
        <v>34.58907384381267</v>
      </c>
      <c r="K410" s="122">
        <f t="shared" si="225"/>
        <v>45.546443350072074</v>
      </c>
      <c r="L410" s="122">
        <f t="shared" si="225"/>
        <v>46.237303375068564</v>
      </c>
      <c r="M410" s="122">
        <f t="shared" si="225"/>
        <v>30.25928729287746</v>
      </c>
      <c r="N410" s="122">
        <f t="shared" si="225"/>
        <v>86.412692784415952</v>
      </c>
      <c r="O410" s="122">
        <f t="shared" si="225"/>
        <v>26.417982094532633</v>
      </c>
      <c r="P410" s="122">
        <f t="shared" si="225"/>
        <v>0</v>
      </c>
      <c r="Q410" s="122">
        <f t="shared" si="225"/>
        <v>19.57037286278511</v>
      </c>
      <c r="R410" s="122">
        <f t="shared" si="225"/>
        <v>71.327903936799387</v>
      </c>
      <c r="S410" s="122">
        <f t="shared" si="225"/>
        <v>59.63679879677737</v>
      </c>
      <c r="T410" s="122">
        <f t="shared" si="225"/>
        <v>0</v>
      </c>
      <c r="U410" s="122">
        <f t="shared" si="225"/>
        <v>40.787612383309749</v>
      </c>
      <c r="V410" s="122">
        <f t="shared" si="225"/>
        <v>31.437497297693081</v>
      </c>
      <c r="W410" s="122">
        <f t="shared" si="225"/>
        <v>25.671877406072742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31.93066142143752</v>
      </c>
      <c r="D411" s="98">
        <f>RES_hhdet_in_fech!D8</f>
        <v>27.094423880802665</v>
      </c>
      <c r="E411" s="98">
        <f>RES_hhdet_in_fech!E8</f>
        <v>29.784595579785773</v>
      </c>
      <c r="F411" s="98">
        <f>RES_hhdet_in_fech!F8</f>
        <v>18.678245536995167</v>
      </c>
      <c r="G411" s="98">
        <f>RES_hhdet_in_fech!G8</f>
        <v>18.891873156051659</v>
      </c>
      <c r="H411" s="98">
        <f>RES_hhdet_in_fech!H8</f>
        <v>19.96197385516092</v>
      </c>
      <c r="I411" s="98">
        <f>RES_hhdet_in_fech!I8</f>
        <v>27.227537225101347</v>
      </c>
      <c r="J411" s="98">
        <f>RES_hhdet_in_fech!J8</f>
        <v>34.58907384381267</v>
      </c>
      <c r="K411" s="98">
        <f>RES_hhdet_in_fech!K8</f>
        <v>45.546443350072074</v>
      </c>
      <c r="L411" s="98">
        <f>RES_hhdet_in_fech!L8</f>
        <v>46.237303375068564</v>
      </c>
      <c r="M411" s="98">
        <f>RES_hhdet_in_fech!M8</f>
        <v>30.25928729287746</v>
      </c>
      <c r="N411" s="98">
        <f>RES_hhdet_in_fech!N8</f>
        <v>86.412692784415952</v>
      </c>
      <c r="O411" s="98">
        <f>RES_hhdet_in_fech!O8</f>
        <v>26.417982094532633</v>
      </c>
      <c r="P411" s="98">
        <f>RES_hhdet_in_fech!P8</f>
        <v>0</v>
      </c>
      <c r="Q411" s="98">
        <f>RES_hhdet_in_fech!Q8</f>
        <v>19.57037286278511</v>
      </c>
      <c r="R411" s="98">
        <f>RES_hhdet_in_fech!R8</f>
        <v>71.327903936799387</v>
      </c>
      <c r="S411" s="98">
        <f>RES_hhdet_in_fech!S8</f>
        <v>59.63679879677737</v>
      </c>
      <c r="T411" s="98">
        <f>RES_hhdet_in_fech!T8</f>
        <v>0</v>
      </c>
      <c r="U411" s="98">
        <f>RES_hhdet_in_fech!U8</f>
        <v>40.787612383309749</v>
      </c>
      <c r="V411" s="98">
        <f>RES_hhdet_in_fech!V8</f>
        <v>31.437497297693081</v>
      </c>
      <c r="W411" s="98">
        <f>RES_hhdet_in_fech!W8</f>
        <v>25.671877406072742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1151.0102103161084</v>
      </c>
      <c r="D412" s="122">
        <v>1293.824518935264</v>
      </c>
      <c r="E412" s="122">
        <v>1252.7789717478349</v>
      </c>
      <c r="F412" s="122">
        <v>1213.5499408302464</v>
      </c>
      <c r="G412" s="122">
        <v>1276.9101241294077</v>
      </c>
      <c r="H412" s="122">
        <v>1305.084686987336</v>
      </c>
      <c r="I412" s="122">
        <v>1276.5420599631063</v>
      </c>
      <c r="J412" s="122">
        <v>1414.9061634044215</v>
      </c>
      <c r="K412" s="122">
        <v>1447.3368545348319</v>
      </c>
      <c r="L412" s="122">
        <v>1354.6634308856887</v>
      </c>
      <c r="M412" s="122">
        <v>1538.0974463098644</v>
      </c>
      <c r="N412" s="122">
        <v>1413.2651171090949</v>
      </c>
      <c r="O412" s="122">
        <v>1316.0580445921375</v>
      </c>
      <c r="P412" s="122">
        <v>0</v>
      </c>
      <c r="Q412" s="122">
        <v>1232.1095261895612</v>
      </c>
      <c r="R412" s="122">
        <v>1215.4730981473831</v>
      </c>
      <c r="S412" s="122">
        <v>1244.7265556042623</v>
      </c>
      <c r="T412" s="122">
        <v>0</v>
      </c>
      <c r="U412" s="122">
        <v>1201.5988067986557</v>
      </c>
      <c r="V412" s="122">
        <v>1247.6562109812855</v>
      </c>
      <c r="W412" s="122">
        <v>1314.0841652661336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989.9443464699674</v>
      </c>
      <c r="D413" s="98">
        <v>1260.5208301912994</v>
      </c>
      <c r="E413" s="98">
        <v>1325.835473866658</v>
      </c>
      <c r="F413" s="98">
        <v>1161.0409658197441</v>
      </c>
      <c r="G413" s="98">
        <v>1194.8168578595992</v>
      </c>
      <c r="H413" s="98">
        <v>1276.2164830578374</v>
      </c>
      <c r="I413" s="98">
        <v>1281.8099759938054</v>
      </c>
      <c r="J413" s="98">
        <v>1381.1643113426294</v>
      </c>
      <c r="K413" s="98">
        <v>1061.8087044928723</v>
      </c>
      <c r="L413" s="98">
        <v>1414.9682009746564</v>
      </c>
      <c r="M413" s="98">
        <v>1729.6832402625789</v>
      </c>
      <c r="N413" s="98">
        <v>1662.5785751509154</v>
      </c>
      <c r="O413" s="98">
        <v>1391.4839283497724</v>
      </c>
      <c r="P413" s="98">
        <v>0</v>
      </c>
      <c r="Q413" s="98">
        <v>1229.2783404022312</v>
      </c>
      <c r="R413" s="98">
        <v>1320.1703677840974</v>
      </c>
      <c r="S413" s="98">
        <v>1385.7205779626809</v>
      </c>
      <c r="T413" s="98">
        <v>0</v>
      </c>
      <c r="U413" s="98">
        <v>1052.746429455585</v>
      </c>
      <c r="V413" s="98">
        <v>1034.1686105136596</v>
      </c>
      <c r="W413" s="98">
        <v>1464.329901713905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1405.5015427411918</v>
      </c>
      <c r="D414" s="98">
        <v>1332.9854354808601</v>
      </c>
      <c r="E414" s="98">
        <v>1372.3990063116048</v>
      </c>
      <c r="F414" s="98">
        <v>1388.0517669684418</v>
      </c>
      <c r="G414" s="98">
        <v>1418.1461484189199</v>
      </c>
      <c r="H414" s="98">
        <v>1455.1835880539154</v>
      </c>
      <c r="I414" s="98">
        <v>1481.9083858149422</v>
      </c>
      <c r="J414" s="98">
        <v>1540.7900837777854</v>
      </c>
      <c r="K414" s="98">
        <v>1604.0676342505517</v>
      </c>
      <c r="L414" s="98">
        <v>1640.7334764264742</v>
      </c>
      <c r="M414" s="98">
        <v>1677.1910062507106</v>
      </c>
      <c r="N414" s="98">
        <v>1561.7208475644795</v>
      </c>
      <c r="O414" s="98">
        <v>1431.6434654535576</v>
      </c>
      <c r="P414" s="98">
        <v>0</v>
      </c>
      <c r="Q414" s="98">
        <v>1324.1439693111517</v>
      </c>
      <c r="R414" s="98">
        <v>1197.6341580064566</v>
      </c>
      <c r="S414" s="98">
        <v>1208.8710146043411</v>
      </c>
      <c r="T414" s="98">
        <v>0</v>
      </c>
      <c r="U414" s="98">
        <v>1173.9272742812782</v>
      </c>
      <c r="V414" s="98">
        <v>1259.9695809871455</v>
      </c>
      <c r="W414" s="98">
        <v>1311.8516273045902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1150.1053554719877</v>
      </c>
      <c r="D418" s="101">
        <v>1294.0316570536706</v>
      </c>
      <c r="E418" s="101">
        <v>1251.5888125452868</v>
      </c>
      <c r="F418" s="101">
        <v>1212.7627076345341</v>
      </c>
      <c r="G418" s="101">
        <v>1276.3303845153578</v>
      </c>
      <c r="H418" s="101">
        <v>1304.3057912144859</v>
      </c>
      <c r="I418" s="101">
        <v>1275.5840862199716</v>
      </c>
      <c r="J418" s="101">
        <v>1416.0011475665033</v>
      </c>
      <c r="K418" s="101">
        <v>1458.8482877735864</v>
      </c>
      <c r="L418" s="101">
        <v>1509.5534211974868</v>
      </c>
      <c r="M418" s="101">
        <v>1562.5161525164556</v>
      </c>
      <c r="N418" s="101">
        <v>1419.3223491550095</v>
      </c>
      <c r="O418" s="101">
        <v>1341.8179849685171</v>
      </c>
      <c r="P418" s="101">
        <v>0</v>
      </c>
      <c r="Q418" s="101">
        <v>1245.730901145896</v>
      </c>
      <c r="R418" s="101">
        <v>1243.2439320529957</v>
      </c>
      <c r="S418" s="101">
        <v>1280.6755191663262</v>
      </c>
      <c r="T418" s="101">
        <v>0</v>
      </c>
      <c r="U418" s="101">
        <v>1229.4302962074723</v>
      </c>
      <c r="V418" s="101">
        <v>1270.5617435606184</v>
      </c>
      <c r="W418" s="101">
        <v>1328.6383138629778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1108.8053208613419</v>
      </c>
      <c r="M419" s="104">
        <v>1145.6597431024586</v>
      </c>
      <c r="N419" s="104">
        <v>1034.7823755519403</v>
      </c>
      <c r="O419" s="104">
        <v>995.80581136741228</v>
      </c>
      <c r="P419" s="104">
        <v>0</v>
      </c>
      <c r="Q419" s="104">
        <v>941.21299381986853</v>
      </c>
      <c r="R419" s="104">
        <v>958.3981512931432</v>
      </c>
      <c r="S419" s="104">
        <v>1006.5002458042903</v>
      </c>
      <c r="T419" s="104">
        <v>0</v>
      </c>
      <c r="U419" s="104">
        <v>974.37468703362731</v>
      </c>
      <c r="V419" s="104">
        <v>1015.0149456383483</v>
      </c>
      <c r="W419" s="104">
        <v>1068.6003158736364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523.56965672160595</v>
      </c>
      <c r="M420" s="98">
        <v>525.19229284350354</v>
      </c>
      <c r="N420" s="98">
        <v>445.31180222906556</v>
      </c>
      <c r="O420" s="98">
        <v>438.0458701367769</v>
      </c>
      <c r="P420" s="98">
        <v>0</v>
      </c>
      <c r="Q420" s="98">
        <v>383.5854503203671</v>
      </c>
      <c r="R420" s="98">
        <v>409.77897625999987</v>
      </c>
      <c r="S420" s="98">
        <v>448.43031527716664</v>
      </c>
      <c r="T420" s="98">
        <v>0</v>
      </c>
      <c r="U420" s="98">
        <v>395.48593427879922</v>
      </c>
      <c r="V420" s="98">
        <v>412.69432225062127</v>
      </c>
      <c r="W420" s="98">
        <v>435.06946772426363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585.23566413973572</v>
      </c>
      <c r="M421" s="98">
        <v>620.46745025895518</v>
      </c>
      <c r="N421" s="98">
        <v>589.47057332287466</v>
      </c>
      <c r="O421" s="98">
        <v>557.75994123063526</v>
      </c>
      <c r="P421" s="98">
        <v>0</v>
      </c>
      <c r="Q421" s="98">
        <v>557.62754349950148</v>
      </c>
      <c r="R421" s="98">
        <v>548.61917503314316</v>
      </c>
      <c r="S421" s="98">
        <v>558.0699305271238</v>
      </c>
      <c r="T421" s="98">
        <v>0</v>
      </c>
      <c r="U421" s="98">
        <v>578.88875275482781</v>
      </c>
      <c r="V421" s="98">
        <v>602.32062338772698</v>
      </c>
      <c r="W421" s="98">
        <v>633.53084814937279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645.31381071788599</v>
      </c>
      <c r="D422" s="122">
        <v>693.94763057934153</v>
      </c>
      <c r="E422" s="122">
        <v>707.80488708234054</v>
      </c>
      <c r="F422" s="122">
        <v>709.02907597178034</v>
      </c>
      <c r="G422" s="122">
        <v>696.04157149478317</v>
      </c>
      <c r="H422" s="122">
        <v>711.9115978664156</v>
      </c>
      <c r="I422" s="122">
        <v>715.62367623089403</v>
      </c>
      <c r="J422" s="122">
        <v>793.12092544260145</v>
      </c>
      <c r="K422" s="122">
        <v>741.82076060362328</v>
      </c>
      <c r="L422" s="122">
        <v>772.87952307758917</v>
      </c>
      <c r="M422" s="122">
        <v>816.63657478574419</v>
      </c>
      <c r="N422" s="122">
        <v>759.84698603650793</v>
      </c>
      <c r="O422" s="122">
        <v>696.24413132010591</v>
      </c>
      <c r="P422" s="122">
        <v>0</v>
      </c>
      <c r="Q422" s="122">
        <v>735.62872004815722</v>
      </c>
      <c r="R422" s="122">
        <v>714.08025473924874</v>
      </c>
      <c r="S422" s="122">
        <v>712.95419559922618</v>
      </c>
      <c r="T422" s="122">
        <v>0</v>
      </c>
      <c r="U422" s="122">
        <v>683.18959964145063</v>
      </c>
      <c r="V422" s="122">
        <v>710.19226356191348</v>
      </c>
      <c r="W422" s="122">
        <v>772.39142100166487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629.26076761467846</v>
      </c>
      <c r="D423" s="98">
        <v>938.77995759099463</v>
      </c>
      <c r="E423" s="98">
        <v>1020.9839759760438</v>
      </c>
      <c r="F423" s="98">
        <v>897.05973510245587</v>
      </c>
      <c r="G423" s="98">
        <v>816.57803385607497</v>
      </c>
      <c r="H423" s="98">
        <v>899.51390603837615</v>
      </c>
      <c r="I423" s="98">
        <v>931.54141976444976</v>
      </c>
      <c r="J423" s="98">
        <v>937.3497801287001</v>
      </c>
      <c r="K423" s="98">
        <v>746.08887937010752</v>
      </c>
      <c r="L423" s="98">
        <v>940.22098579681506</v>
      </c>
      <c r="M423" s="98">
        <v>988.26312538131879</v>
      </c>
      <c r="N423" s="98">
        <v>983.05000968296167</v>
      </c>
      <c r="O423" s="98">
        <v>954.01382600440888</v>
      </c>
      <c r="P423" s="98">
        <v>0</v>
      </c>
      <c r="Q423" s="98">
        <v>0</v>
      </c>
      <c r="R423" s="98">
        <v>825.62968282113809</v>
      </c>
      <c r="S423" s="98">
        <v>1077.5825914531699</v>
      </c>
      <c r="T423" s="98">
        <v>0</v>
      </c>
      <c r="U423" s="98">
        <v>862.676888965893</v>
      </c>
      <c r="V423" s="98">
        <v>891.14851462398838</v>
      </c>
      <c r="W423" s="98">
        <v>1122.0286728301548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795.45967012153028</v>
      </c>
      <c r="D424" s="98">
        <v>765.40099428218855</v>
      </c>
      <c r="E424" s="98">
        <v>880.75706333468861</v>
      </c>
      <c r="F424" s="98">
        <v>907.40923449772765</v>
      </c>
      <c r="G424" s="98">
        <v>892.005792542574</v>
      </c>
      <c r="H424" s="98">
        <v>941.82732402840145</v>
      </c>
      <c r="I424" s="98">
        <v>888.94137594045014</v>
      </c>
      <c r="J424" s="98">
        <v>823.7078419286679</v>
      </c>
      <c r="K424" s="98">
        <v>919.94971609135985</v>
      </c>
      <c r="L424" s="98">
        <v>802.18328649877662</v>
      </c>
      <c r="M424" s="98">
        <v>1002.9784691485703</v>
      </c>
      <c r="N424" s="98">
        <v>904.47423845696642</v>
      </c>
      <c r="O424" s="98">
        <v>856.70606877457953</v>
      </c>
      <c r="P424" s="98">
        <v>0</v>
      </c>
      <c r="Q424" s="98">
        <v>1133.6649368449059</v>
      </c>
      <c r="R424" s="98">
        <v>945.31562361148735</v>
      </c>
      <c r="S424" s="98">
        <v>919.4136035736359</v>
      </c>
      <c r="T424" s="98">
        <v>0</v>
      </c>
      <c r="U424" s="98">
        <v>887.50186833227053</v>
      </c>
      <c r="V424" s="98">
        <v>964.1376947014935</v>
      </c>
      <c r="W424" s="98">
        <v>1006.2340461348654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624.3216206030819</v>
      </c>
      <c r="D425" s="33">
        <v>613.56339402143726</v>
      </c>
      <c r="E425" s="33">
        <v>622.05653358762004</v>
      </c>
      <c r="F425" s="33">
        <v>654.1606110604572</v>
      </c>
      <c r="G425" s="33">
        <v>658.83761188413757</v>
      </c>
      <c r="H425" s="33">
        <v>667.14066125974171</v>
      </c>
      <c r="I425" s="33">
        <v>687.84828317885786</v>
      </c>
      <c r="J425" s="33">
        <v>704.57759400041482</v>
      </c>
      <c r="K425" s="33">
        <v>707.63776220138902</v>
      </c>
      <c r="L425" s="33">
        <v>703.24733466304906</v>
      </c>
      <c r="M425" s="33">
        <v>739.08463889147936</v>
      </c>
      <c r="N425" s="33">
        <v>685.44038685437545</v>
      </c>
      <c r="O425" s="33">
        <v>655.96241365054675</v>
      </c>
      <c r="P425" s="33">
        <v>0</v>
      </c>
      <c r="Q425" s="33">
        <v>686.04256698274173</v>
      </c>
      <c r="R425" s="33">
        <v>684.14078530405857</v>
      </c>
      <c r="S425" s="33">
        <v>695.99960931206704</v>
      </c>
      <c r="T425" s="33">
        <v>0</v>
      </c>
      <c r="U425" s="33">
        <v>653.1570171856531</v>
      </c>
      <c r="V425" s="33">
        <v>675.68697675356395</v>
      </c>
      <c r="W425" s="33">
        <v>712.21194119422535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2976.9258487367174</v>
      </c>
      <c r="D427" s="117">
        <f t="shared" si="226"/>
        <v>4568.5580709506621</v>
      </c>
      <c r="E427" s="117">
        <f t="shared" si="226"/>
        <v>5117.8245984963805</v>
      </c>
      <c r="F427" s="117">
        <f t="shared" si="226"/>
        <v>4084.4066481373793</v>
      </c>
      <c r="G427" s="117">
        <f t="shared" si="226"/>
        <v>3849.4802008628185</v>
      </c>
      <c r="H427" s="117">
        <f t="shared" si="226"/>
        <v>4198.0111408841703</v>
      </c>
      <c r="I427" s="117">
        <f t="shared" si="226"/>
        <v>3977.1638869018052</v>
      </c>
      <c r="J427" s="117">
        <f t="shared" si="226"/>
        <v>4088.13789274076</v>
      </c>
      <c r="K427" s="117">
        <f t="shared" si="226"/>
        <v>3438.3764422285249</v>
      </c>
      <c r="L427" s="117">
        <f t="shared" si="226"/>
        <v>4232.356139135285</v>
      </c>
      <c r="M427" s="117">
        <f t="shared" si="226"/>
        <v>4887.1536167832382</v>
      </c>
      <c r="N427" s="117">
        <f t="shared" si="226"/>
        <v>5033.775623901367</v>
      </c>
      <c r="O427" s="117">
        <f t="shared" si="226"/>
        <v>4293.7001374138936</v>
      </c>
      <c r="P427" s="117">
        <f t="shared" si="226"/>
        <v>0</v>
      </c>
      <c r="Q427" s="117">
        <f t="shared" si="226"/>
        <v>3593.4362907335867</v>
      </c>
      <c r="R427" s="117">
        <f t="shared" ref="R427:V427" si="227">R428+R431+R433+R443</f>
        <v>4017.0995988815566</v>
      </c>
      <c r="S427" s="117">
        <f t="shared" si="227"/>
        <v>4146.9807475978623</v>
      </c>
      <c r="T427" s="117">
        <f t="shared" si="227"/>
        <v>0</v>
      </c>
      <c r="U427" s="117">
        <f t="shared" si="227"/>
        <v>3328.2960510191519</v>
      </c>
      <c r="V427" s="117">
        <f t="shared" si="227"/>
        <v>3257.2833471852782</v>
      </c>
      <c r="W427" s="117">
        <f t="shared" ref="W427" si="228">W428+W431+W433+W443</f>
        <v>3838.6274878281106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1793.3373978696404</v>
      </c>
      <c r="D428" s="122">
        <f t="shared" si="229"/>
        <v>3301.5043394512368</v>
      </c>
      <c r="E428" s="122">
        <f t="shared" si="229"/>
        <v>3846.0506739761986</v>
      </c>
      <c r="F428" s="122">
        <f t="shared" si="229"/>
        <v>2845.2505933216476</v>
      </c>
      <c r="G428" s="122">
        <f t="shared" si="229"/>
        <v>2572.7898456295707</v>
      </c>
      <c r="H428" s="122">
        <f t="shared" si="229"/>
        <v>2885.3641279673384</v>
      </c>
      <c r="I428" s="122">
        <f t="shared" si="229"/>
        <v>2647.1744557618222</v>
      </c>
      <c r="J428" s="122">
        <f t="shared" si="229"/>
        <v>2640.0584673080602</v>
      </c>
      <c r="K428" s="122">
        <f t="shared" si="229"/>
        <v>1947.4061607256449</v>
      </c>
      <c r="L428" s="122">
        <f t="shared" si="229"/>
        <v>2687.3669465235203</v>
      </c>
      <c r="M428" s="122">
        <f t="shared" si="229"/>
        <v>3301.3998109139366</v>
      </c>
      <c r="N428" s="122">
        <f t="shared" si="229"/>
        <v>3388.4313074885472</v>
      </c>
      <c r="O428" s="122">
        <f t="shared" si="229"/>
        <v>2876.6232774836526</v>
      </c>
      <c r="P428" s="122">
        <f t="shared" si="229"/>
        <v>0</v>
      </c>
      <c r="Q428" s="122">
        <f t="shared" si="229"/>
        <v>2169.6405708513694</v>
      </c>
      <c r="R428" s="122">
        <f t="shared" ref="R428:V428" si="230">SUM(R429:R430)</f>
        <v>2413.5678879799134</v>
      </c>
      <c r="S428" s="122">
        <f t="shared" si="230"/>
        <v>2521.7969760652027</v>
      </c>
      <c r="T428" s="122">
        <f t="shared" si="230"/>
        <v>0</v>
      </c>
      <c r="U428" s="122">
        <f t="shared" si="230"/>
        <v>1790.874664700633</v>
      </c>
      <c r="V428" s="122">
        <f t="shared" si="230"/>
        <v>1683.3975387309936</v>
      </c>
      <c r="W428" s="122">
        <f t="shared" ref="W428" si="231">SUM(W429:W430)</f>
        <v>2178.4321929819489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1777.2456332418433</v>
      </c>
      <c r="D429" s="98">
        <v>3272.048342438934</v>
      </c>
      <c r="E429" s="98">
        <v>3812.1914656586837</v>
      </c>
      <c r="F429" s="98">
        <v>2820.5219331703101</v>
      </c>
      <c r="G429" s="98">
        <v>2550.8290813574267</v>
      </c>
      <c r="H429" s="98">
        <v>2860.9637801086301</v>
      </c>
      <c r="I429" s="98">
        <v>2625.2223326306766</v>
      </c>
      <c r="J429" s="98">
        <v>2618.2611024165681</v>
      </c>
      <c r="K429" s="98">
        <v>1931.514303875713</v>
      </c>
      <c r="L429" s="98">
        <v>2665.4784283564513</v>
      </c>
      <c r="M429" s="98">
        <v>3274.6142143944335</v>
      </c>
      <c r="N429" s="98">
        <v>3361.7248604275801</v>
      </c>
      <c r="O429" s="98">
        <v>2853.9045352004218</v>
      </c>
      <c r="P429" s="98">
        <v>0</v>
      </c>
      <c r="Q429" s="98">
        <v>2152.7848604212177</v>
      </c>
      <c r="R429" s="98">
        <v>2394.950090286316</v>
      </c>
      <c r="S429" s="98">
        <v>2502.3207121890568</v>
      </c>
      <c r="T429" s="98">
        <v>0</v>
      </c>
      <c r="U429" s="98">
        <v>1777.1839291204285</v>
      </c>
      <c r="V429" s="98">
        <v>1670.4767165380972</v>
      </c>
      <c r="W429" s="98">
        <v>2161.6604428205742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16.091764627797051</v>
      </c>
      <c r="D430" s="98">
        <v>29.455997012302568</v>
      </c>
      <c r="E430" s="98">
        <v>33.859208317515012</v>
      </c>
      <c r="F430" s="98">
        <v>24.72866015133728</v>
      </c>
      <c r="G430" s="98">
        <v>21.960764272143802</v>
      </c>
      <c r="H430" s="98">
        <v>24.400347858708113</v>
      </c>
      <c r="I430" s="98">
        <v>21.952123131145562</v>
      </c>
      <c r="J430" s="98">
        <v>21.797364891492048</v>
      </c>
      <c r="K430" s="98">
        <v>15.891856849931759</v>
      </c>
      <c r="L430" s="98">
        <v>21.888518167068906</v>
      </c>
      <c r="M430" s="98">
        <v>26.785596519503091</v>
      </c>
      <c r="N430" s="98">
        <v>26.706447060967253</v>
      </c>
      <c r="O430" s="98">
        <v>22.718742283230736</v>
      </c>
      <c r="P430" s="98">
        <v>0</v>
      </c>
      <c r="Q430" s="98">
        <v>16.855710430151586</v>
      </c>
      <c r="R430" s="98">
        <v>18.617797693597169</v>
      </c>
      <c r="S430" s="98">
        <v>19.476263876146007</v>
      </c>
      <c r="T430" s="98">
        <v>0</v>
      </c>
      <c r="U430" s="98">
        <v>13.690735580204603</v>
      </c>
      <c r="V430" s="98">
        <v>12.920822192896262</v>
      </c>
      <c r="W430" s="98">
        <v>16.771750161374786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66.579619301897935</v>
      </c>
      <c r="D431" s="122">
        <f t="shared" si="232"/>
        <v>58.219250895416153</v>
      </c>
      <c r="E431" s="122">
        <f t="shared" si="232"/>
        <v>65.914753989334969</v>
      </c>
      <c r="F431" s="122">
        <f t="shared" si="232"/>
        <v>42.538061286718296</v>
      </c>
      <c r="G431" s="122">
        <f t="shared" si="232"/>
        <v>44.252082133101936</v>
      </c>
      <c r="H431" s="122">
        <f t="shared" si="232"/>
        <v>48.066518130547102</v>
      </c>
      <c r="I431" s="122">
        <f t="shared" si="232"/>
        <v>67.363449361847955</v>
      </c>
      <c r="J431" s="122">
        <f t="shared" si="232"/>
        <v>87.90791474872232</v>
      </c>
      <c r="K431" s="122">
        <f t="shared" si="232"/>
        <v>118.90182046070196</v>
      </c>
      <c r="L431" s="122">
        <f t="shared" si="232"/>
        <v>123.98117921713779</v>
      </c>
      <c r="M431" s="122">
        <f t="shared" si="232"/>
        <v>83.698146249005802</v>
      </c>
      <c r="N431" s="122">
        <f t="shared" si="232"/>
        <v>247.8619629872934</v>
      </c>
      <c r="O431" s="122">
        <f t="shared" si="232"/>
        <v>79.004012650098502</v>
      </c>
      <c r="P431" s="122">
        <f t="shared" si="232"/>
        <v>0</v>
      </c>
      <c r="Q431" s="122">
        <f t="shared" si="232"/>
        <v>63.347858500724335</v>
      </c>
      <c r="R431" s="122">
        <f t="shared" si="232"/>
        <v>235.97896996796129</v>
      </c>
      <c r="S431" s="122">
        <f t="shared" si="232"/>
        <v>200.69168201134579</v>
      </c>
      <c r="T431" s="122">
        <f t="shared" si="232"/>
        <v>0</v>
      </c>
      <c r="U431" s="122">
        <f t="shared" si="232"/>
        <v>140.96191134535673</v>
      </c>
      <c r="V431" s="122">
        <f t="shared" si="232"/>
        <v>110.03438354829022</v>
      </c>
      <c r="W431" s="122">
        <f t="shared" si="232"/>
        <v>90.962555268509675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66.579619301897935</v>
      </c>
      <c r="D432" s="98">
        <f>RES_hhdet_in_tesh!D8</f>
        <v>58.219250895416153</v>
      </c>
      <c r="E432" s="98">
        <f>RES_hhdet_in_tesh!E8</f>
        <v>65.914753989334969</v>
      </c>
      <c r="F432" s="98">
        <f>RES_hhdet_in_tesh!F8</f>
        <v>42.538061286718296</v>
      </c>
      <c r="G432" s="98">
        <f>RES_hhdet_in_tesh!G8</f>
        <v>44.252082133101936</v>
      </c>
      <c r="H432" s="98">
        <f>RES_hhdet_in_tesh!H8</f>
        <v>48.066518130547102</v>
      </c>
      <c r="I432" s="98">
        <f>RES_hhdet_in_tesh!I8</f>
        <v>67.363449361847955</v>
      </c>
      <c r="J432" s="98">
        <f>RES_hhdet_in_tesh!J8</f>
        <v>87.90791474872232</v>
      </c>
      <c r="K432" s="98">
        <f>RES_hhdet_in_tesh!K8</f>
        <v>118.90182046070196</v>
      </c>
      <c r="L432" s="98">
        <f>RES_hhdet_in_tesh!L8</f>
        <v>123.98117921713779</v>
      </c>
      <c r="M432" s="98">
        <f>RES_hhdet_in_tesh!M8</f>
        <v>83.698146249005802</v>
      </c>
      <c r="N432" s="98">
        <f>RES_hhdet_in_tesh!N8</f>
        <v>247.8619629872934</v>
      </c>
      <c r="O432" s="98">
        <f>RES_hhdet_in_tesh!O8</f>
        <v>79.004012650098502</v>
      </c>
      <c r="P432" s="98">
        <f>RES_hhdet_in_tesh!P8</f>
        <v>0</v>
      </c>
      <c r="Q432" s="98">
        <f>RES_hhdet_in_tesh!Q8</f>
        <v>63.347858500724335</v>
      </c>
      <c r="R432" s="98">
        <f>RES_hhdet_in_tesh!R8</f>
        <v>235.97896996796129</v>
      </c>
      <c r="S432" s="98">
        <f>RES_hhdet_in_tesh!S8</f>
        <v>200.69168201134579</v>
      </c>
      <c r="T432" s="98">
        <f>RES_hhdet_in_tesh!T8</f>
        <v>0</v>
      </c>
      <c r="U432" s="98">
        <f>RES_hhdet_in_tesh!U8</f>
        <v>140.96191134535673</v>
      </c>
      <c r="V432" s="98">
        <f>RES_hhdet_in_tesh!V8</f>
        <v>110.03438354829022</v>
      </c>
      <c r="W432" s="98">
        <f>RES_hhdet_in_tesh!W8</f>
        <v>90.962555268509675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660.49494304524171</v>
      </c>
      <c r="D433" s="122">
        <v>744.76331554265221</v>
      </c>
      <c r="E433" s="122">
        <v>722.98757509100369</v>
      </c>
      <c r="F433" s="122">
        <v>702.21320425155625</v>
      </c>
      <c r="G433" s="122">
        <v>741.07044658509574</v>
      </c>
      <c r="H433" s="122">
        <v>759.89854238478893</v>
      </c>
      <c r="I433" s="122">
        <v>745.8665271525507</v>
      </c>
      <c r="J433" s="122">
        <v>831.69338324026887</v>
      </c>
      <c r="K433" s="122">
        <v>853.45038148701758</v>
      </c>
      <c r="L433" s="122">
        <v>894.00033024132949</v>
      </c>
      <c r="M433" s="122">
        <v>936.43095668861577</v>
      </c>
      <c r="N433" s="122">
        <v>865.60209522733328</v>
      </c>
      <c r="O433" s="122">
        <v>832.32910083826278</v>
      </c>
      <c r="P433" s="122">
        <v>0</v>
      </c>
      <c r="Q433" s="122">
        <v>809.362277099366</v>
      </c>
      <c r="R433" s="122">
        <v>822.31283780100023</v>
      </c>
      <c r="S433" s="122">
        <v>861.6362423486845</v>
      </c>
      <c r="T433" s="122">
        <v>0</v>
      </c>
      <c r="U433" s="122">
        <v>850.226582512866</v>
      </c>
      <c r="V433" s="122">
        <v>888.78816404555937</v>
      </c>
      <c r="W433" s="122">
        <v>950.07687591633714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580.90801211885992</v>
      </c>
      <c r="D434" s="98">
        <v>744.57961624009147</v>
      </c>
      <c r="E434" s="98">
        <v>788.56116878409159</v>
      </c>
      <c r="F434" s="98">
        <v>695.43830463903305</v>
      </c>
      <c r="G434" s="98">
        <v>720.90326457944434</v>
      </c>
      <c r="H434" s="98">
        <v>775.80104205594841</v>
      </c>
      <c r="I434" s="98">
        <v>785.19945097399159</v>
      </c>
      <c r="J434" s="98">
        <v>852.73622618689512</v>
      </c>
      <c r="K434" s="98">
        <v>660.85006397452287</v>
      </c>
      <c r="L434" s="98">
        <v>887.85805281737635</v>
      </c>
      <c r="M434" s="98">
        <v>1094.3406406055383</v>
      </c>
      <c r="N434" s="98">
        <v>1060.312808142482</v>
      </c>
      <c r="O434" s="98">
        <v>894.17201597687347</v>
      </c>
      <c r="P434" s="98">
        <v>0</v>
      </c>
      <c r="Q434" s="98">
        <v>805.28179595603797</v>
      </c>
      <c r="R434" s="98">
        <v>881.68598216813268</v>
      </c>
      <c r="S434" s="98">
        <v>947.91976220067613</v>
      </c>
      <c r="T434" s="98">
        <v>0</v>
      </c>
      <c r="U434" s="98">
        <v>754.37832486598268</v>
      </c>
      <c r="V434" s="98">
        <v>753.90213573438848</v>
      </c>
      <c r="W434" s="98">
        <v>1080.5458061551856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719.00791855038801</v>
      </c>
      <c r="D435" s="98">
        <v>684.1329328823814</v>
      </c>
      <c r="E435" s="98">
        <v>707.02753320155205</v>
      </c>
      <c r="F435" s="98">
        <v>717.84033423912501</v>
      </c>
      <c r="G435" s="98">
        <v>736.57268873782209</v>
      </c>
      <c r="H435" s="98">
        <v>759.39244366835408</v>
      </c>
      <c r="I435" s="98">
        <v>777.40386573781302</v>
      </c>
      <c r="J435" s="98">
        <v>813.2891221901607</v>
      </c>
      <c r="K435" s="98">
        <v>852.99005748231127</v>
      </c>
      <c r="L435" s="98">
        <v>880.13828755658653</v>
      </c>
      <c r="M435" s="98">
        <v>916.14363351749762</v>
      </c>
      <c r="N435" s="98">
        <v>878.6050819568112</v>
      </c>
      <c r="O435" s="98">
        <v>839.87460294693244</v>
      </c>
      <c r="P435" s="98">
        <v>0</v>
      </c>
      <c r="Q435" s="98">
        <v>850.88291291507073</v>
      </c>
      <c r="R435" s="98">
        <v>791.10523295922894</v>
      </c>
      <c r="S435" s="98">
        <v>819.45631528792205</v>
      </c>
      <c r="T435" s="98">
        <v>0</v>
      </c>
      <c r="U435" s="98">
        <v>829.51377969187615</v>
      </c>
      <c r="V435" s="98">
        <v>902.24799559008409</v>
      </c>
      <c r="W435" s="98">
        <v>945.24555703100032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660.4087102211372</v>
      </c>
      <c r="D439" s="101">
        <v>744.99747239677504</v>
      </c>
      <c r="E439" s="101">
        <v>722.58721396757687</v>
      </c>
      <c r="F439" s="101">
        <v>702.15239729891903</v>
      </c>
      <c r="G439" s="101">
        <v>741.17784938535522</v>
      </c>
      <c r="H439" s="101">
        <v>759.82044425128583</v>
      </c>
      <c r="I439" s="101">
        <v>745.58718147085119</v>
      </c>
      <c r="J439" s="101">
        <v>830.74219122525642</v>
      </c>
      <c r="K439" s="101">
        <v>859.49315854388544</v>
      </c>
      <c r="L439" s="101">
        <v>893.60533059387762</v>
      </c>
      <c r="M439" s="101">
        <v>932.90261211888412</v>
      </c>
      <c r="N439" s="101">
        <v>859.07047804369279</v>
      </c>
      <c r="O439" s="101">
        <v>828.8579631577943</v>
      </c>
      <c r="P439" s="101">
        <v>0</v>
      </c>
      <c r="Q439" s="101">
        <v>809.45930815039765</v>
      </c>
      <c r="R439" s="101">
        <v>822.0005705273029</v>
      </c>
      <c r="S439" s="101">
        <v>861.18910018105464</v>
      </c>
      <c r="T439" s="101">
        <v>0</v>
      </c>
      <c r="U439" s="101">
        <v>852.78138995404447</v>
      </c>
      <c r="V439" s="101">
        <v>892.89947137883951</v>
      </c>
      <c r="W439" s="101">
        <v>943.25203726746554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895.17145681442628</v>
      </c>
      <c r="M440" s="104">
        <v>934.03429631640768</v>
      </c>
      <c r="N440" s="104">
        <v>859.00358183723688</v>
      </c>
      <c r="O440" s="104">
        <v>828.34642297299433</v>
      </c>
      <c r="P440" s="104">
        <v>0</v>
      </c>
      <c r="Q440" s="104">
        <v>806.87624797273065</v>
      </c>
      <c r="R440" s="104">
        <v>819.55438218881795</v>
      </c>
      <c r="S440" s="104">
        <v>859.61649242192846</v>
      </c>
      <c r="T440" s="104">
        <v>0</v>
      </c>
      <c r="U440" s="104">
        <v>853.21341010379035</v>
      </c>
      <c r="V440" s="104">
        <v>892.34552304034844</v>
      </c>
      <c r="W440" s="104">
        <v>942.40359214741022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309.93579267469033</v>
      </c>
      <c r="M441" s="98">
        <v>313.56684605745255</v>
      </c>
      <c r="N441" s="98">
        <v>269.53300851436228</v>
      </c>
      <c r="O441" s="98">
        <v>270.58648174235901</v>
      </c>
      <c r="P441" s="98">
        <v>0</v>
      </c>
      <c r="Q441" s="98">
        <v>249.24870447322928</v>
      </c>
      <c r="R441" s="98">
        <v>270.93520715567485</v>
      </c>
      <c r="S441" s="98">
        <v>301.5465618948046</v>
      </c>
      <c r="T441" s="98">
        <v>0</v>
      </c>
      <c r="U441" s="98">
        <v>274.32465734896249</v>
      </c>
      <c r="V441" s="98">
        <v>290.0248996526214</v>
      </c>
      <c r="W441" s="98">
        <v>308.87274399803738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585.23566413973572</v>
      </c>
      <c r="M442" s="98">
        <v>620.46745025895518</v>
      </c>
      <c r="N442" s="98">
        <v>589.47057332287466</v>
      </c>
      <c r="O442" s="98">
        <v>557.75994123063526</v>
      </c>
      <c r="P442" s="98">
        <v>0</v>
      </c>
      <c r="Q442" s="98">
        <v>557.62754349950148</v>
      </c>
      <c r="R442" s="98">
        <v>548.61917503314316</v>
      </c>
      <c r="S442" s="98">
        <v>558.0699305271238</v>
      </c>
      <c r="T442" s="98">
        <v>0</v>
      </c>
      <c r="U442" s="98">
        <v>578.88875275482781</v>
      </c>
      <c r="V442" s="98">
        <v>602.32062338772698</v>
      </c>
      <c r="W442" s="98">
        <v>633.53084814937279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456.5138885199371</v>
      </c>
      <c r="D443" s="122">
        <v>464.07116506135628</v>
      </c>
      <c r="E443" s="122">
        <v>482.87159543984336</v>
      </c>
      <c r="F443" s="122">
        <v>494.4047892774571</v>
      </c>
      <c r="G443" s="122">
        <v>491.36782651504996</v>
      </c>
      <c r="H443" s="122">
        <v>504.68195240149549</v>
      </c>
      <c r="I443" s="122">
        <v>516.75945462558445</v>
      </c>
      <c r="J443" s="122">
        <v>528.47812744370856</v>
      </c>
      <c r="K443" s="122">
        <v>518.61807955516031</v>
      </c>
      <c r="L443" s="122">
        <v>527.00768315329753</v>
      </c>
      <c r="M443" s="122">
        <v>565.6247029316803</v>
      </c>
      <c r="N443" s="122">
        <v>531.88025819819381</v>
      </c>
      <c r="O443" s="122">
        <v>505.74374644187958</v>
      </c>
      <c r="P443" s="122">
        <v>0</v>
      </c>
      <c r="Q443" s="122">
        <v>551.08558428212689</v>
      </c>
      <c r="R443" s="122">
        <v>545.23990313268166</v>
      </c>
      <c r="S443" s="122">
        <v>562.85584717262986</v>
      </c>
      <c r="T443" s="122">
        <v>0</v>
      </c>
      <c r="U443" s="122">
        <v>546.23289246029628</v>
      </c>
      <c r="V443" s="122">
        <v>575.06326086043498</v>
      </c>
      <c r="W443" s="122">
        <v>619.15586366131492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361.06351127082337</v>
      </c>
      <c r="D444" s="98">
        <v>539.20325939324266</v>
      </c>
      <c r="E444" s="98">
        <v>586.99825040966175</v>
      </c>
      <c r="F444" s="98">
        <v>516.2584413126292</v>
      </c>
      <c r="G444" s="98">
        <v>470.39787964504706</v>
      </c>
      <c r="H444" s="98">
        <v>518.67097759851868</v>
      </c>
      <c r="I444" s="98">
        <v>537.64550152893912</v>
      </c>
      <c r="J444" s="98">
        <v>541.49427285196975</v>
      </c>
      <c r="K444" s="98">
        <v>431.3855296982473</v>
      </c>
      <c r="L444" s="98">
        <v>544.09055997624102</v>
      </c>
      <c r="M444" s="98">
        <v>572.1511847763785</v>
      </c>
      <c r="N444" s="98">
        <v>569.13307123294294</v>
      </c>
      <c r="O444" s="98">
        <v>552.32268291995354</v>
      </c>
      <c r="P444" s="98">
        <v>0</v>
      </c>
      <c r="Q444" s="98">
        <v>0</v>
      </c>
      <c r="R444" s="98">
        <v>479.36440507124689</v>
      </c>
      <c r="S444" s="98">
        <v>628.57170151584285</v>
      </c>
      <c r="T444" s="98">
        <v>0</v>
      </c>
      <c r="U444" s="98">
        <v>508.76991605710384</v>
      </c>
      <c r="V444" s="98">
        <v>528.28003637819745</v>
      </c>
      <c r="W444" s="98">
        <v>668.31724945732356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455.38834962950801</v>
      </c>
      <c r="D445" s="98">
        <v>438.87231073280793</v>
      </c>
      <c r="E445" s="98">
        <v>505.80134467572901</v>
      </c>
      <c r="F445" s="98">
        <v>521.91450345002249</v>
      </c>
      <c r="G445" s="98">
        <v>513.83807081769464</v>
      </c>
      <c r="H445" s="98">
        <v>543.3546585325754</v>
      </c>
      <c r="I445" s="98">
        <v>513.60352175530022</v>
      </c>
      <c r="J445" s="98">
        <v>476.59837731865281</v>
      </c>
      <c r="K445" s="98">
        <v>533.01974827715026</v>
      </c>
      <c r="L445" s="98">
        <v>465.40004007772131</v>
      </c>
      <c r="M445" s="98">
        <v>582.30802482101171</v>
      </c>
      <c r="N445" s="98">
        <v>525.11855787339709</v>
      </c>
      <c r="O445" s="98">
        <v>497.38537177551558</v>
      </c>
      <c r="P445" s="98">
        <v>0</v>
      </c>
      <c r="Q445" s="98">
        <v>658.18181595003705</v>
      </c>
      <c r="R445" s="98">
        <v>551.29121034203285</v>
      </c>
      <c r="S445" s="98">
        <v>540.0996564288796</v>
      </c>
      <c r="T445" s="98">
        <v>0</v>
      </c>
      <c r="U445" s="98">
        <v>530.32665237976778</v>
      </c>
      <c r="V445" s="98">
        <v>580.7378748247495</v>
      </c>
      <c r="W445" s="98">
        <v>610.5562865007339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462.1610073137914</v>
      </c>
      <c r="D446" s="33">
        <v>455.13744892023738</v>
      </c>
      <c r="E446" s="33">
        <v>462.42621360249609</v>
      </c>
      <c r="F446" s="33">
        <v>487.33652135954662</v>
      </c>
      <c r="G446" s="33">
        <v>491.90733183178412</v>
      </c>
      <c r="H446" s="33">
        <v>499.23805034479005</v>
      </c>
      <c r="I446" s="33">
        <v>515.94031301571852</v>
      </c>
      <c r="J446" s="33">
        <v>529.79646011801901</v>
      </c>
      <c r="K446" s="33">
        <v>533.51063417242915</v>
      </c>
      <c r="L446" s="33">
        <v>531.71107079546994</v>
      </c>
      <c r="M446" s="33">
        <v>560.96676962428012</v>
      </c>
      <c r="N446" s="33">
        <v>522.90571691278831</v>
      </c>
      <c r="O446" s="33">
        <v>503.8644419182267</v>
      </c>
      <c r="P446" s="33">
        <v>0</v>
      </c>
      <c r="Q446" s="33">
        <v>537.74385829811695</v>
      </c>
      <c r="R446" s="33">
        <v>544.48329437222776</v>
      </c>
      <c r="S446" s="33">
        <v>564.3713205629964</v>
      </c>
      <c r="T446" s="33">
        <v>0</v>
      </c>
      <c r="U446" s="33">
        <v>550.2437025059802</v>
      </c>
      <c r="V446" s="33">
        <v>577.8941144215097</v>
      </c>
      <c r="W446" s="33">
        <v>615.96746094128696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1161.5660873328623</v>
      </c>
      <c r="D448" s="117">
        <f t="shared" si="233"/>
        <v>2141.6381677070576</v>
      </c>
      <c r="E448" s="117">
        <f t="shared" si="233"/>
        <v>2442.2385368937494</v>
      </c>
      <c r="F448" s="117">
        <f t="shared" si="233"/>
        <v>1797.8363297939725</v>
      </c>
      <c r="G448" s="117">
        <f t="shared" si="233"/>
        <v>1610.6885187212176</v>
      </c>
      <c r="H448" s="117">
        <f t="shared" si="233"/>
        <v>1786.1787994358672</v>
      </c>
      <c r="I448" s="117">
        <f t="shared" si="233"/>
        <v>1624.9319367352959</v>
      </c>
      <c r="J448" s="117">
        <f t="shared" si="233"/>
        <v>1717.0858156182476</v>
      </c>
      <c r="K448" s="117">
        <f t="shared" si="233"/>
        <v>1225.3590329202866</v>
      </c>
      <c r="L448" s="117">
        <f t="shared" si="233"/>
        <v>1656.8261199165399</v>
      </c>
      <c r="M448" s="117">
        <f t="shared" si="233"/>
        <v>1988.0451812750769</v>
      </c>
      <c r="N448" s="117">
        <f t="shared" si="233"/>
        <v>2039.252326022842</v>
      </c>
      <c r="O448" s="117">
        <f t="shared" si="233"/>
        <v>1679.2912141467459</v>
      </c>
      <c r="P448" s="117">
        <f t="shared" si="233"/>
        <v>0</v>
      </c>
      <c r="Q448" s="117">
        <f t="shared" si="233"/>
        <v>1198.4727856770385</v>
      </c>
      <c r="R448" s="117">
        <f t="shared" ref="R448:V448" si="234">R449+R452+R454+R464</f>
        <v>1296.4506062345743</v>
      </c>
      <c r="S448" s="117">
        <f t="shared" si="234"/>
        <v>1278.8484058380634</v>
      </c>
      <c r="T448" s="117">
        <f t="shared" si="234"/>
        <v>0</v>
      </c>
      <c r="U448" s="117">
        <f t="shared" si="234"/>
        <v>878.46856585654939</v>
      </c>
      <c r="V448" s="117">
        <f t="shared" si="234"/>
        <v>788.58526813743003</v>
      </c>
      <c r="W448" s="117">
        <f t="shared" ref="W448" si="235">W449+W452+W454+W464</f>
        <v>1050.8271296008027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1126.2127550547866</v>
      </c>
      <c r="D449" s="122">
        <f t="shared" si="236"/>
        <v>2049.3415611832352</v>
      </c>
      <c r="E449" s="122">
        <f t="shared" si="236"/>
        <v>2365.0696049809731</v>
      </c>
      <c r="F449" s="122">
        <f t="shared" si="236"/>
        <v>1737.2824127071212</v>
      </c>
      <c r="G449" s="122">
        <f t="shared" si="236"/>
        <v>1557.6122031119951</v>
      </c>
      <c r="H449" s="122">
        <f t="shared" si="236"/>
        <v>1733.365436318584</v>
      </c>
      <c r="I449" s="122">
        <f t="shared" si="236"/>
        <v>1589.7483804325032</v>
      </c>
      <c r="J449" s="122">
        <f t="shared" si="236"/>
        <v>1563.4922966302975</v>
      </c>
      <c r="K449" s="122">
        <f t="shared" si="236"/>
        <v>1145.5036223662928</v>
      </c>
      <c r="L449" s="122">
        <f t="shared" si="236"/>
        <v>1539.5949324900148</v>
      </c>
      <c r="M449" s="122">
        <f t="shared" si="236"/>
        <v>1881.5296449202187</v>
      </c>
      <c r="N449" s="122">
        <f t="shared" si="236"/>
        <v>1935.0492962233175</v>
      </c>
      <c r="O449" s="122">
        <f t="shared" si="236"/>
        <v>1610.1249734166709</v>
      </c>
      <c r="P449" s="122">
        <f t="shared" si="236"/>
        <v>0</v>
      </c>
      <c r="Q449" s="122">
        <f t="shared" si="236"/>
        <v>1168.4288581802696</v>
      </c>
      <c r="R449" s="122">
        <f t="shared" ref="R449:V449" si="237">SUM(R450:R451)</f>
        <v>1267.1392234539983</v>
      </c>
      <c r="S449" s="122">
        <f t="shared" si="237"/>
        <v>1258.5934468012026</v>
      </c>
      <c r="T449" s="122">
        <f t="shared" si="237"/>
        <v>0</v>
      </c>
      <c r="U449" s="122">
        <f t="shared" si="237"/>
        <v>835.94553185797577</v>
      </c>
      <c r="V449" s="122">
        <f t="shared" si="237"/>
        <v>744.05585377909517</v>
      </c>
      <c r="W449" s="122">
        <f t="shared" ref="W449" si="238">SUM(W450:W451)</f>
        <v>974.92413095709514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1126.2127550547866</v>
      </c>
      <c r="D450" s="98">
        <v>2049.3415611832352</v>
      </c>
      <c r="E450" s="98">
        <v>2365.0696049809731</v>
      </c>
      <c r="F450" s="98">
        <v>1737.2824127071212</v>
      </c>
      <c r="G450" s="98">
        <v>1557.6122031119951</v>
      </c>
      <c r="H450" s="98">
        <v>1733.365436318584</v>
      </c>
      <c r="I450" s="98">
        <v>1589.7483804325032</v>
      </c>
      <c r="J450" s="98">
        <v>1563.4922966302975</v>
      </c>
      <c r="K450" s="98">
        <v>1145.5036223662928</v>
      </c>
      <c r="L450" s="98">
        <v>1539.5949324900148</v>
      </c>
      <c r="M450" s="98">
        <v>1881.5296449202187</v>
      </c>
      <c r="N450" s="98">
        <v>1935.0492962233175</v>
      </c>
      <c r="O450" s="98">
        <v>1610.1249734166709</v>
      </c>
      <c r="P450" s="98">
        <v>0</v>
      </c>
      <c r="Q450" s="98">
        <v>1168.4288581802696</v>
      </c>
      <c r="R450" s="98">
        <v>1267.1392234539983</v>
      </c>
      <c r="S450" s="98">
        <v>1258.5934468012026</v>
      </c>
      <c r="T450" s="98">
        <v>0</v>
      </c>
      <c r="U450" s="98">
        <v>835.94553185797577</v>
      </c>
      <c r="V450" s="98">
        <v>744.05585377909517</v>
      </c>
      <c r="W450" s="98">
        <v>974.92413095709514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2.703989903905323</v>
      </c>
      <c r="D454" s="122">
        <v>5.8856834775413578</v>
      </c>
      <c r="E454" s="122">
        <v>5.1219942708744046</v>
      </c>
      <c r="F454" s="122">
        <v>3.7590591845698293</v>
      </c>
      <c r="G454" s="122">
        <v>3.6761229449637014</v>
      </c>
      <c r="H454" s="122">
        <v>4.3143088350345922</v>
      </c>
      <c r="I454" s="122">
        <v>3.0973771233413907</v>
      </c>
      <c r="J454" s="122">
        <v>24.515849276680377</v>
      </c>
      <c r="K454" s="122">
        <v>12.847517131873539</v>
      </c>
      <c r="L454" s="122">
        <v>14.664661570606032</v>
      </c>
      <c r="M454" s="122">
        <v>15.250168048406771</v>
      </c>
      <c r="N454" s="122">
        <v>20.49539745289896</v>
      </c>
      <c r="O454" s="122">
        <v>27.424250008047217</v>
      </c>
      <c r="P454" s="122">
        <v>0</v>
      </c>
      <c r="Q454" s="122">
        <v>1.5163292957865051</v>
      </c>
      <c r="R454" s="122">
        <v>4.6360665916346129</v>
      </c>
      <c r="S454" s="122">
        <v>4.3755905400555761</v>
      </c>
      <c r="T454" s="122">
        <v>0</v>
      </c>
      <c r="U454" s="122">
        <v>9.9565038795108443</v>
      </c>
      <c r="V454" s="122">
        <v>10.655309940155737</v>
      </c>
      <c r="W454" s="122">
        <v>25.187086160518398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353.75769937411081</v>
      </c>
      <c r="D455" s="98">
        <v>448.74182154184638</v>
      </c>
      <c r="E455" s="98">
        <v>471.38913567492813</v>
      </c>
      <c r="F455" s="98">
        <v>413.30391549432272</v>
      </c>
      <c r="G455" s="98">
        <v>425.33780849290554</v>
      </c>
      <c r="H455" s="98">
        <v>454.80708216987028</v>
      </c>
      <c r="I455" s="98">
        <v>460.75600332562522</v>
      </c>
      <c r="J455" s="98">
        <v>494.15768671505521</v>
      </c>
      <c r="K455" s="98">
        <v>380.90497399407565</v>
      </c>
      <c r="L455" s="98">
        <v>499.16103868996402</v>
      </c>
      <c r="M455" s="98">
        <v>612.9465077869861</v>
      </c>
      <c r="N455" s="98">
        <v>595.81006021762778</v>
      </c>
      <c r="O455" s="98">
        <v>493.14322504787026</v>
      </c>
      <c r="P455" s="98">
        <v>0</v>
      </c>
      <c r="Q455" s="98">
        <v>428.69704308887265</v>
      </c>
      <c r="R455" s="98">
        <v>459.07583211280496</v>
      </c>
      <c r="S455" s="98">
        <v>471.08781073315492</v>
      </c>
      <c r="T455" s="98">
        <v>0</v>
      </c>
      <c r="U455" s="98">
        <v>353.23831478004763</v>
      </c>
      <c r="V455" s="98">
        <v>335.17340426011543</v>
      </c>
      <c r="W455" s="98">
        <v>487.32765744608071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319.27373044908916</v>
      </c>
      <c r="D456" s="98">
        <v>302.80097152383229</v>
      </c>
      <c r="E456" s="98">
        <v>311.75415827374417</v>
      </c>
      <c r="F456" s="98">
        <v>315.30983938455125</v>
      </c>
      <c r="G456" s="98">
        <v>322.14607907484191</v>
      </c>
      <c r="H456" s="98">
        <v>330.55950386232746</v>
      </c>
      <c r="I456" s="98">
        <v>336.6303089217223</v>
      </c>
      <c r="J456" s="98">
        <v>350.00587543096179</v>
      </c>
      <c r="K456" s="98">
        <v>364.38000379635531</v>
      </c>
      <c r="L456" s="98">
        <v>372.70901650503799</v>
      </c>
      <c r="M456" s="98">
        <v>380.9907089799114</v>
      </c>
      <c r="N456" s="98">
        <v>354.76050773274721</v>
      </c>
      <c r="O456" s="98">
        <v>325.2121296124302</v>
      </c>
      <c r="P456" s="98">
        <v>0</v>
      </c>
      <c r="Q456" s="98">
        <v>300.79254406872133</v>
      </c>
      <c r="R456" s="98">
        <v>272.05457533274671</v>
      </c>
      <c r="S456" s="98">
        <v>274.60713967752218</v>
      </c>
      <c r="T456" s="98">
        <v>0</v>
      </c>
      <c r="U456" s="98">
        <v>266.66931962573517</v>
      </c>
      <c r="V456" s="98">
        <v>286.21469001704003</v>
      </c>
      <c r="W456" s="98">
        <v>298.00021565851074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32.64934237417048</v>
      </c>
      <c r="D464" s="122">
        <v>86.410923046280942</v>
      </c>
      <c r="E464" s="122">
        <v>72.046937641901707</v>
      </c>
      <c r="F464" s="122">
        <v>56.794857902281272</v>
      </c>
      <c r="G464" s="122">
        <v>49.400192664258753</v>
      </c>
      <c r="H464" s="122">
        <v>48.499054282248579</v>
      </c>
      <c r="I464" s="122">
        <v>32.086179179451499</v>
      </c>
      <c r="J464" s="122">
        <v>129.07766971126969</v>
      </c>
      <c r="K464" s="122">
        <v>67.007893422120219</v>
      </c>
      <c r="L464" s="122">
        <v>102.56652585591915</v>
      </c>
      <c r="M464" s="122">
        <v>91.265368306451421</v>
      </c>
      <c r="N464" s="122">
        <v>83.707632346625488</v>
      </c>
      <c r="O464" s="122">
        <v>41.741990722027815</v>
      </c>
      <c r="P464" s="122">
        <v>0</v>
      </c>
      <c r="Q464" s="122">
        <v>28.527598200982276</v>
      </c>
      <c r="R464" s="122">
        <v>24.675316188941352</v>
      </c>
      <c r="S464" s="122">
        <v>15.879368496805171</v>
      </c>
      <c r="T464" s="122">
        <v>0</v>
      </c>
      <c r="U464" s="122">
        <v>32.566530119062818</v>
      </c>
      <c r="V464" s="122">
        <v>33.874104418179201</v>
      </c>
      <c r="W464" s="122">
        <v>50.71591248318915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224.86702636521292</v>
      </c>
      <c r="D465" s="98">
        <v>334.20298824607863</v>
      </c>
      <c r="E465" s="98">
        <v>363.00186822554593</v>
      </c>
      <c r="F465" s="98">
        <v>319.33266083197492</v>
      </c>
      <c r="G465" s="98">
        <v>290.69016652977427</v>
      </c>
      <c r="H465" s="98">
        <v>320.561049326297</v>
      </c>
      <c r="I465" s="98">
        <v>334.84940009939561</v>
      </c>
      <c r="J465" s="98">
        <v>335.36820723450995</v>
      </c>
      <c r="K465" s="98">
        <v>267.64610611237225</v>
      </c>
      <c r="L465" s="98">
        <v>331.68355553514385</v>
      </c>
      <c r="M465" s="98">
        <v>350.21003694594037</v>
      </c>
      <c r="N465" s="98">
        <v>352.29076942302049</v>
      </c>
      <c r="O465" s="98">
        <v>338.10340551616684</v>
      </c>
      <c r="P465" s="98">
        <v>0</v>
      </c>
      <c r="Q465" s="98">
        <v>0</v>
      </c>
      <c r="R465" s="98">
        <v>287.10433358259695</v>
      </c>
      <c r="S465" s="98">
        <v>366.33361152662684</v>
      </c>
      <c r="T465" s="98">
        <v>0</v>
      </c>
      <c r="U465" s="98">
        <v>289.46242127422266</v>
      </c>
      <c r="V465" s="98">
        <v>288.8206800238425</v>
      </c>
      <c r="W465" s="98">
        <v>373.41012027253197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180.69661866480683</v>
      </c>
      <c r="D466" s="98">
        <v>173.86848986114197</v>
      </c>
      <c r="E466" s="98">
        <v>200.07277450710791</v>
      </c>
      <c r="F466" s="98">
        <v>206.12708170850379</v>
      </c>
      <c r="G466" s="98">
        <v>202.62803583397113</v>
      </c>
      <c r="H466" s="98">
        <v>213.9454949262917</v>
      </c>
      <c r="I466" s="98">
        <v>201.9319229586327</v>
      </c>
      <c r="J466" s="98">
        <v>187.11347337251624</v>
      </c>
      <c r="K466" s="98">
        <v>208.97577750731332</v>
      </c>
      <c r="L466" s="98">
        <v>182.22395536106211</v>
      </c>
      <c r="M466" s="98">
        <v>227.83658905178922</v>
      </c>
      <c r="N466" s="98">
        <v>205.46036800788451</v>
      </c>
      <c r="O466" s="98">
        <v>194.60935058283351</v>
      </c>
      <c r="P466" s="98">
        <v>0</v>
      </c>
      <c r="Q466" s="98">
        <v>257.52332705368889</v>
      </c>
      <c r="R466" s="98">
        <v>214.73789705958552</v>
      </c>
      <c r="S466" s="98">
        <v>208.85399418778715</v>
      </c>
      <c r="T466" s="98">
        <v>0</v>
      </c>
      <c r="U466" s="98">
        <v>201.60492441035862</v>
      </c>
      <c r="V466" s="98">
        <v>219.01351872839126</v>
      </c>
      <c r="W466" s="98">
        <v>228.57612591999609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74.276130709601716</v>
      </c>
      <c r="D469" s="118">
        <f t="shared" si="240"/>
        <v>115.28472685183883</v>
      </c>
      <c r="E469" s="118">
        <f t="shared" si="240"/>
        <v>129.05105467871078</v>
      </c>
      <c r="F469" s="118">
        <f t="shared" si="240"/>
        <v>101.79843202763604</v>
      </c>
      <c r="G469" s="118">
        <f t="shared" si="240"/>
        <v>94.965637832228566</v>
      </c>
      <c r="H469" s="118">
        <f t="shared" si="240"/>
        <v>102.56814965508615</v>
      </c>
      <c r="I469" s="118">
        <f t="shared" si="240"/>
        <v>93.954445540616391</v>
      </c>
      <c r="J469" s="118">
        <f t="shared" si="240"/>
        <v>97.932651134684676</v>
      </c>
      <c r="K469" s="118">
        <f t="shared" si="240"/>
        <v>80.24122345188367</v>
      </c>
      <c r="L469" s="118">
        <f t="shared" si="240"/>
        <v>97.158974521187304</v>
      </c>
      <c r="M469" s="118">
        <f t="shared" si="240"/>
        <v>112.8387497346195</v>
      </c>
      <c r="N469" s="118">
        <f t="shared" si="240"/>
        <v>103.15276228615922</v>
      </c>
      <c r="O469" s="118">
        <f t="shared" si="240"/>
        <v>88.126303542149941</v>
      </c>
      <c r="P469" s="118">
        <f t="shared" si="240"/>
        <v>0</v>
      </c>
      <c r="Q469" s="118">
        <f t="shared" si="240"/>
        <v>71.945840741535505</v>
      </c>
      <c r="R469" s="118">
        <f t="shared" ref="R469:V469" si="241">R470+R473+R475+R485</f>
        <v>74.519180975651082</v>
      </c>
      <c r="S469" s="118">
        <f t="shared" si="241"/>
        <v>75.056632717135969</v>
      </c>
      <c r="T469" s="118">
        <f t="shared" si="241"/>
        <v>0</v>
      </c>
      <c r="U469" s="118">
        <f t="shared" si="241"/>
        <v>57.008537992137818</v>
      </c>
      <c r="V469" s="118">
        <f t="shared" si="241"/>
        <v>55.555408605339004</v>
      </c>
      <c r="W469" s="118">
        <f t="shared" ref="W469" si="242">W470+W473+W475+W485</f>
        <v>63.688996388670503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47.094730033230164</v>
      </c>
      <c r="D470" s="123">
        <f t="shared" si="243"/>
        <v>85.508422830701377</v>
      </c>
      <c r="E470" s="123">
        <f t="shared" si="243"/>
        <v>99.446212140389846</v>
      </c>
      <c r="F470" s="123">
        <f t="shared" si="243"/>
        <v>72.933683675459704</v>
      </c>
      <c r="G470" s="123">
        <f t="shared" si="243"/>
        <v>65.360381638793498</v>
      </c>
      <c r="H470" s="123">
        <f t="shared" si="243"/>
        <v>72.399434773726924</v>
      </c>
      <c r="I470" s="123">
        <f t="shared" si="243"/>
        <v>64.602408191432744</v>
      </c>
      <c r="J470" s="123">
        <f t="shared" si="243"/>
        <v>64.8283970486074</v>
      </c>
      <c r="K470" s="123">
        <f t="shared" si="243"/>
        <v>47.30181968899435</v>
      </c>
      <c r="L470" s="123">
        <f t="shared" si="243"/>
        <v>64.963250007624126</v>
      </c>
      <c r="M470" s="123">
        <f t="shared" si="243"/>
        <v>77.984543368323585</v>
      </c>
      <c r="N470" s="123">
        <f t="shared" si="243"/>
        <v>72.827556085901236</v>
      </c>
      <c r="O470" s="123">
        <f t="shared" si="243"/>
        <v>60.923596166295155</v>
      </c>
      <c r="P470" s="123">
        <f t="shared" si="243"/>
        <v>0</v>
      </c>
      <c r="Q470" s="123">
        <f t="shared" si="243"/>
        <v>45.243857677511151</v>
      </c>
      <c r="R470" s="123">
        <f t="shared" ref="R470:V470" si="244">SUM(R471:R472)</f>
        <v>48.191657111542376</v>
      </c>
      <c r="S470" s="123">
        <f t="shared" si="244"/>
        <v>48.673401650542807</v>
      </c>
      <c r="T470" s="123">
        <f t="shared" si="244"/>
        <v>0</v>
      </c>
      <c r="U470" s="123">
        <f t="shared" si="244"/>
        <v>32.232216308046276</v>
      </c>
      <c r="V470" s="123">
        <f t="shared" si="244"/>
        <v>29.841976148943676</v>
      </c>
      <c r="W470" s="123">
        <f t="shared" ref="W470" si="245">SUM(W471:W472)</f>
        <v>37.095428405972619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46.855487270099061</v>
      </c>
      <c r="D471" s="99">
        <v>85.073113250471465</v>
      </c>
      <c r="E471" s="99">
        <v>98.94258853819133</v>
      </c>
      <c r="F471" s="99">
        <v>72.565990754896049</v>
      </c>
      <c r="G471" s="99">
        <v>65.033973449580827</v>
      </c>
      <c r="H471" s="99">
        <v>72.038049293976385</v>
      </c>
      <c r="I471" s="99">
        <v>64.283332384594829</v>
      </c>
      <c r="J471" s="99">
        <v>64.506636455876688</v>
      </c>
      <c r="K471" s="99">
        <v>47.067574672374121</v>
      </c>
      <c r="L471" s="99">
        <v>64.639060523181968</v>
      </c>
      <c r="M471" s="99">
        <v>77.593099624875137</v>
      </c>
      <c r="N471" s="99">
        <v>72.469127395293853</v>
      </c>
      <c r="O471" s="99">
        <v>60.62045927139026</v>
      </c>
      <c r="P471" s="99">
        <v>0</v>
      </c>
      <c r="Q471" s="99">
        <v>45.017380073523441</v>
      </c>
      <c r="R471" s="99">
        <v>47.946684796766689</v>
      </c>
      <c r="S471" s="99">
        <v>48.418683809934009</v>
      </c>
      <c r="T471" s="99">
        <v>0</v>
      </c>
      <c r="U471" s="99">
        <v>32.056058075127353</v>
      </c>
      <c r="V471" s="99">
        <v>29.674962108005822</v>
      </c>
      <c r="W471" s="99">
        <v>36.884259117001889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0.23924276313110279</v>
      </c>
      <c r="D472" s="99">
        <v>0.43530958022991262</v>
      </c>
      <c r="E472" s="99">
        <v>0.50362360219851687</v>
      </c>
      <c r="F472" s="99">
        <v>0.36769292056365543</v>
      </c>
      <c r="G472" s="99">
        <v>0.32640818921266584</v>
      </c>
      <c r="H472" s="99">
        <v>0.36138547975054214</v>
      </c>
      <c r="I472" s="99">
        <v>0.31907580683791736</v>
      </c>
      <c r="J472" s="99">
        <v>0.32176059273071866</v>
      </c>
      <c r="K472" s="99">
        <v>0.23424501662023015</v>
      </c>
      <c r="L472" s="99">
        <v>0.32418948444216406</v>
      </c>
      <c r="M472" s="99">
        <v>0.39144374344845229</v>
      </c>
      <c r="N472" s="99">
        <v>0.3584286906073807</v>
      </c>
      <c r="O472" s="99">
        <v>0.30313689490489182</v>
      </c>
      <c r="P472" s="99">
        <v>0</v>
      </c>
      <c r="Q472" s="99">
        <v>0.22647760398770986</v>
      </c>
      <c r="R472" s="99">
        <v>0.24497231477568979</v>
      </c>
      <c r="S472" s="99">
        <v>0.25471784060879943</v>
      </c>
      <c r="T472" s="99">
        <v>0</v>
      </c>
      <c r="U472" s="99">
        <v>0.17615823291892255</v>
      </c>
      <c r="V472" s="99">
        <v>0.16701404093785319</v>
      </c>
      <c r="W472" s="99">
        <v>0.21116928897073109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0.47472603805504554</v>
      </c>
      <c r="D473" s="123">
        <f t="shared" si="246"/>
        <v>0.40040954245064125</v>
      </c>
      <c r="E473" s="123">
        <f t="shared" si="246"/>
        <v>0.4430176032248892</v>
      </c>
      <c r="F473" s="123">
        <f t="shared" si="246"/>
        <v>0.27772870064419619</v>
      </c>
      <c r="G473" s="123">
        <f t="shared" si="246"/>
        <v>0.28079451294525576</v>
      </c>
      <c r="H473" s="123">
        <f t="shared" si="246"/>
        <v>0.29565019073449617</v>
      </c>
      <c r="I473" s="123">
        <f t="shared" si="246"/>
        <v>0.39575435853776941</v>
      </c>
      <c r="J473" s="123">
        <f t="shared" si="246"/>
        <v>0.51058469486537761</v>
      </c>
      <c r="K473" s="123">
        <f t="shared" si="246"/>
        <v>0.6713518426624776</v>
      </c>
      <c r="L473" s="123">
        <f t="shared" si="246"/>
        <v>0.68481783137385754</v>
      </c>
      <c r="M473" s="123">
        <f t="shared" si="246"/>
        <v>0.44220813538282455</v>
      </c>
      <c r="N473" s="123">
        <f t="shared" si="246"/>
        <v>1.1597494887983162</v>
      </c>
      <c r="O473" s="123">
        <f t="shared" si="246"/>
        <v>0.35249596839261432</v>
      </c>
      <c r="P473" s="123">
        <f t="shared" si="246"/>
        <v>0</v>
      </c>
      <c r="Q473" s="123">
        <f t="shared" si="246"/>
        <v>0.26295249752162536</v>
      </c>
      <c r="R473" s="123">
        <f t="shared" si="246"/>
        <v>0.93853000355165705</v>
      </c>
      <c r="S473" s="123">
        <f t="shared" si="246"/>
        <v>0.77995228997392851</v>
      </c>
      <c r="T473" s="123">
        <f t="shared" si="246"/>
        <v>0</v>
      </c>
      <c r="U473" s="123">
        <f t="shared" si="246"/>
        <v>0.52481283276076751</v>
      </c>
      <c r="V473" s="123">
        <f t="shared" si="246"/>
        <v>0.4063598571573282</v>
      </c>
      <c r="W473" s="123">
        <f t="shared" si="246"/>
        <v>0.32322876540749679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0.47472603805504554</v>
      </c>
      <c r="D474" s="99">
        <f>RES_hhdet_in_fecs!D8</f>
        <v>0.40040954245064125</v>
      </c>
      <c r="E474" s="99">
        <f>RES_hhdet_in_fecs!E8</f>
        <v>0.4430176032248892</v>
      </c>
      <c r="F474" s="99">
        <f>RES_hhdet_in_fecs!F8</f>
        <v>0.27772870064419619</v>
      </c>
      <c r="G474" s="99">
        <f>RES_hhdet_in_fecs!G8</f>
        <v>0.28079451294525576</v>
      </c>
      <c r="H474" s="99">
        <f>RES_hhdet_in_fecs!H8</f>
        <v>0.29565019073449617</v>
      </c>
      <c r="I474" s="99">
        <f>RES_hhdet_in_fecs!I8</f>
        <v>0.39575435853776941</v>
      </c>
      <c r="J474" s="99">
        <f>RES_hhdet_in_fecs!J8</f>
        <v>0.51058469486537761</v>
      </c>
      <c r="K474" s="99">
        <f>RES_hhdet_in_fecs!K8</f>
        <v>0.6713518426624776</v>
      </c>
      <c r="L474" s="99">
        <f>RES_hhdet_in_fecs!L8</f>
        <v>0.68481783137385754</v>
      </c>
      <c r="M474" s="99">
        <f>RES_hhdet_in_fecs!M8</f>
        <v>0.44220813538282455</v>
      </c>
      <c r="N474" s="99">
        <f>RES_hhdet_in_fecs!N8</f>
        <v>1.1597494887983162</v>
      </c>
      <c r="O474" s="99">
        <f>RES_hhdet_in_fecs!O8</f>
        <v>0.35249596839261432</v>
      </c>
      <c r="P474" s="99">
        <f>RES_hhdet_in_fecs!P8</f>
        <v>0</v>
      </c>
      <c r="Q474" s="99">
        <f>RES_hhdet_in_fecs!Q8</f>
        <v>0.26295249752162536</v>
      </c>
      <c r="R474" s="99">
        <f>RES_hhdet_in_fecs!R8</f>
        <v>0.93853000355165705</v>
      </c>
      <c r="S474" s="99">
        <f>RES_hhdet_in_fecs!S8</f>
        <v>0.77995228997392851</v>
      </c>
      <c r="T474" s="99">
        <f>RES_hhdet_in_fecs!T8</f>
        <v>0</v>
      </c>
      <c r="U474" s="99">
        <f>RES_hhdet_in_fecs!U8</f>
        <v>0.52481283276076751</v>
      </c>
      <c r="V474" s="99">
        <f>RES_hhdet_in_fecs!V8</f>
        <v>0.4063598571573282</v>
      </c>
      <c r="W474" s="99">
        <f>RES_hhdet_in_fecs!W8</f>
        <v>0.32322876540749679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17.112533614396742</v>
      </c>
      <c r="D475" s="123">
        <v>19.120527748344312</v>
      </c>
      <c r="E475" s="123">
        <v>18.633898719475543</v>
      </c>
      <c r="F475" s="123">
        <v>18.044395420655015</v>
      </c>
      <c r="G475" s="123">
        <v>18.97902624149943</v>
      </c>
      <c r="H475" s="123">
        <v>19.329177536855642</v>
      </c>
      <c r="I475" s="123">
        <v>18.554637531500113</v>
      </c>
      <c r="J475" s="123">
        <v>20.886058845262131</v>
      </c>
      <c r="K475" s="123">
        <v>21.333658410536156</v>
      </c>
      <c r="L475" s="123">
        <v>20.063836021216304</v>
      </c>
      <c r="M475" s="123">
        <v>22.477700719999032</v>
      </c>
      <c r="N475" s="123">
        <v>18.967508641269376</v>
      </c>
      <c r="O475" s="123">
        <v>17.56020400155408</v>
      </c>
      <c r="P475" s="123">
        <v>0</v>
      </c>
      <c r="Q475" s="123">
        <v>16.554936352174554</v>
      </c>
      <c r="R475" s="123">
        <v>15.993151461901698</v>
      </c>
      <c r="S475" s="123">
        <v>16.278997984837609</v>
      </c>
      <c r="T475" s="123">
        <v>0</v>
      </c>
      <c r="U475" s="123">
        <v>15.460931316882073</v>
      </c>
      <c r="V475" s="123">
        <v>16.127155252686496</v>
      </c>
      <c r="W475" s="123">
        <v>16.545334634545963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14.717902372644359</v>
      </c>
      <c r="D476" s="99">
        <v>18.628355822838348</v>
      </c>
      <c r="E476" s="99">
        <v>19.720544881313671</v>
      </c>
      <c r="F476" s="99">
        <v>17.263634220522967</v>
      </c>
      <c r="G476" s="99">
        <v>17.758854026287832</v>
      </c>
      <c r="H476" s="99">
        <v>18.901620118944688</v>
      </c>
      <c r="I476" s="99">
        <v>18.631207098270853</v>
      </c>
      <c r="J476" s="99">
        <v>20.387980367736066</v>
      </c>
      <c r="K476" s="99">
        <v>15.650996606636683</v>
      </c>
      <c r="L476" s="99">
        <v>20.957006229236999</v>
      </c>
      <c r="M476" s="99">
        <v>25.277528617122364</v>
      </c>
      <c r="N476" s="99">
        <v>22.313558234190829</v>
      </c>
      <c r="O476" s="99">
        <v>18.566613947699008</v>
      </c>
      <c r="P476" s="99">
        <v>0</v>
      </c>
      <c r="Q476" s="99">
        <v>16.516895821268683</v>
      </c>
      <c r="R476" s="99">
        <v>17.370754383348256</v>
      </c>
      <c r="S476" s="99">
        <v>18.122970378222117</v>
      </c>
      <c r="T476" s="99">
        <v>0</v>
      </c>
      <c r="U476" s="99">
        <v>13.545652798432728</v>
      </c>
      <c r="V476" s="99">
        <v>13.367622901577516</v>
      </c>
      <c r="W476" s="99">
        <v>18.437044505685556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20.896159025939198</v>
      </c>
      <c r="D477" s="99">
        <v>19.699259547365141</v>
      </c>
      <c r="E477" s="99">
        <v>20.413133252580486</v>
      </c>
      <c r="F477" s="99">
        <v>20.639080523033051</v>
      </c>
      <c r="G477" s="99">
        <v>21.078251676855167</v>
      </c>
      <c r="H477" s="99">
        <v>21.552242703224419</v>
      </c>
      <c r="I477" s="99">
        <v>21.539652954702767</v>
      </c>
      <c r="J477" s="99">
        <v>22.744287352984635</v>
      </c>
      <c r="K477" s="99">
        <v>23.643860701313024</v>
      </c>
      <c r="L477" s="99">
        <v>24.300801715757544</v>
      </c>
      <c r="M477" s="99">
        <v>24.51040899861334</v>
      </c>
      <c r="N477" s="99">
        <v>20.959941141137762</v>
      </c>
      <c r="O477" s="99">
        <v>19.102463918031432</v>
      </c>
      <c r="P477" s="99">
        <v>0</v>
      </c>
      <c r="Q477" s="99">
        <v>17.791534491950117</v>
      </c>
      <c r="R477" s="99">
        <v>15.758427326889175</v>
      </c>
      <c r="S477" s="99">
        <v>15.810065851064968</v>
      </c>
      <c r="T477" s="99">
        <v>0</v>
      </c>
      <c r="U477" s="99">
        <v>15.104882641347951</v>
      </c>
      <c r="V477" s="99">
        <v>16.28631739047772</v>
      </c>
      <c r="W477" s="99">
        <v>16.517225257205904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17.099080772017601</v>
      </c>
      <c r="D481" s="102">
        <v>19.123588897737271</v>
      </c>
      <c r="E481" s="102">
        <v>18.616196230416843</v>
      </c>
      <c r="F481" s="102">
        <v>18.032689971547594</v>
      </c>
      <c r="G481" s="102">
        <v>18.970409430386123</v>
      </c>
      <c r="H481" s="102">
        <v>19.317641569246614</v>
      </c>
      <c r="I481" s="102">
        <v>18.540713309082349</v>
      </c>
      <c r="J481" s="102">
        <v>20.902222393231163</v>
      </c>
      <c r="K481" s="102">
        <v>21.503336245907946</v>
      </c>
      <c r="L481" s="102">
        <v>22.357902057170246</v>
      </c>
      <c r="M481" s="102">
        <v>22.834554813605507</v>
      </c>
      <c r="N481" s="102">
        <v>19.048803084740868</v>
      </c>
      <c r="O481" s="102">
        <v>17.903919698544694</v>
      </c>
      <c r="P481" s="102">
        <v>0</v>
      </c>
      <c r="Q481" s="102">
        <v>16.73795660373337</v>
      </c>
      <c r="R481" s="102">
        <v>16.358559099102997</v>
      </c>
      <c r="S481" s="102">
        <v>16.749151933710134</v>
      </c>
      <c r="T481" s="102">
        <v>0</v>
      </c>
      <c r="U481" s="102">
        <v>15.81903815234296</v>
      </c>
      <c r="V481" s="102">
        <v>16.423231268500047</v>
      </c>
      <c r="W481" s="102">
        <v>16.728582606951846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16.422446808554444</v>
      </c>
      <c r="M482" s="105">
        <v>16.742630250242346</v>
      </c>
      <c r="N482" s="105">
        <v>13.887871010545561</v>
      </c>
      <c r="O482" s="105">
        <v>13.287068351885752</v>
      </c>
      <c r="P482" s="105">
        <v>0</v>
      </c>
      <c r="Q482" s="105">
        <v>12.646376702171787</v>
      </c>
      <c r="R482" s="105">
        <v>12.610568524963959</v>
      </c>
      <c r="S482" s="105">
        <v>13.16338548367554</v>
      </c>
      <c r="T482" s="105">
        <v>0</v>
      </c>
      <c r="U482" s="105">
        <v>12.537246232185781</v>
      </c>
      <c r="V482" s="105">
        <v>13.120043380565772</v>
      </c>
      <c r="W482" s="105">
        <v>13.454503359859098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7.7545576994565275</v>
      </c>
      <c r="M483" s="99">
        <v>7.6751412644944406</v>
      </c>
      <c r="N483" s="99">
        <v>5.9765541189587204</v>
      </c>
      <c r="O483" s="99">
        <v>5.8448598625632551</v>
      </c>
      <c r="P483" s="99">
        <v>0</v>
      </c>
      <c r="Q483" s="99">
        <v>5.1539514797135837</v>
      </c>
      <c r="R483" s="99">
        <v>5.3918570828249868</v>
      </c>
      <c r="S483" s="99">
        <v>5.8647388584019158</v>
      </c>
      <c r="T483" s="99">
        <v>0</v>
      </c>
      <c r="U483" s="99">
        <v>5.0887041765363819</v>
      </c>
      <c r="V483" s="99">
        <v>5.3344706244065119</v>
      </c>
      <c r="W483" s="99">
        <v>5.4778606447281053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8.6678891090979135</v>
      </c>
      <c r="M484" s="99">
        <v>9.0674889857479091</v>
      </c>
      <c r="N484" s="99">
        <v>7.911316891586841</v>
      </c>
      <c r="O484" s="99">
        <v>7.4422084893224953</v>
      </c>
      <c r="P484" s="99">
        <v>0</v>
      </c>
      <c r="Q484" s="99">
        <v>7.4924252224582037</v>
      </c>
      <c r="R484" s="99">
        <v>7.2187114421389698</v>
      </c>
      <c r="S484" s="99">
        <v>7.2986466252736264</v>
      </c>
      <c r="T484" s="99">
        <v>0</v>
      </c>
      <c r="U484" s="99">
        <v>7.448542055649396</v>
      </c>
      <c r="V484" s="99">
        <v>7.7855727561592598</v>
      </c>
      <c r="W484" s="99">
        <v>7.9766427151309935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9.5941410239197555</v>
      </c>
      <c r="D485" s="123">
        <v>10.255366730342493</v>
      </c>
      <c r="E485" s="123">
        <v>10.527926215620525</v>
      </c>
      <c r="F485" s="123">
        <v>10.542624230877118</v>
      </c>
      <c r="G485" s="123">
        <v>10.345435438990389</v>
      </c>
      <c r="H485" s="123">
        <v>10.543887153769091</v>
      </c>
      <c r="I485" s="123">
        <v>10.401645459145771</v>
      </c>
      <c r="J485" s="123">
        <v>11.70761054594977</v>
      </c>
      <c r="K485" s="123">
        <v>10.934393509690699</v>
      </c>
      <c r="L485" s="123">
        <v>11.447070660973013</v>
      </c>
      <c r="M485" s="123">
        <v>11.934297510914046</v>
      </c>
      <c r="N485" s="123">
        <v>10.197948070190293</v>
      </c>
      <c r="O485" s="123">
        <v>9.2900074059080815</v>
      </c>
      <c r="P485" s="123">
        <v>0</v>
      </c>
      <c r="Q485" s="123">
        <v>9.8840942143281794</v>
      </c>
      <c r="R485" s="123">
        <v>9.395842398655347</v>
      </c>
      <c r="S485" s="123">
        <v>9.3242807917816215</v>
      </c>
      <c r="T485" s="123">
        <v>0</v>
      </c>
      <c r="U485" s="123">
        <v>8.7905775344487029</v>
      </c>
      <c r="V485" s="123">
        <v>9.1799173465515036</v>
      </c>
      <c r="W485" s="123">
        <v>9.7250045827444147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9.3554739493318131</v>
      </c>
      <c r="D486" s="99">
        <v>13.873572471388778</v>
      </c>
      <c r="E486" s="99">
        <v>15.18616805644665</v>
      </c>
      <c r="F486" s="99">
        <v>13.338470903852986</v>
      </c>
      <c r="G486" s="99">
        <v>12.136998242811202</v>
      </c>
      <c r="H486" s="99">
        <v>13.322402875496287</v>
      </c>
      <c r="I486" s="99">
        <v>13.540026554086202</v>
      </c>
      <c r="J486" s="99">
        <v>13.836636783923399</v>
      </c>
      <c r="K486" s="99">
        <v>10.997305324265502</v>
      </c>
      <c r="L486" s="99">
        <v>13.925554682169235</v>
      </c>
      <c r="M486" s="99">
        <v>14.442441744004407</v>
      </c>
      <c r="N486" s="99">
        <v>13.193568091175186</v>
      </c>
      <c r="O486" s="99">
        <v>12.729436572938086</v>
      </c>
      <c r="P486" s="99">
        <v>0</v>
      </c>
      <c r="Q486" s="99">
        <v>0</v>
      </c>
      <c r="R486" s="99">
        <v>10.863605775336714</v>
      </c>
      <c r="S486" s="99">
        <v>14.093026902801443</v>
      </c>
      <c r="T486" s="99">
        <v>0</v>
      </c>
      <c r="U486" s="99">
        <v>11.10003443203993</v>
      </c>
      <c r="V486" s="99">
        <v>11.518950751055568</v>
      </c>
      <c r="W486" s="99">
        <v>14.127207641810886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11.826420149751062</v>
      </c>
      <c r="D487" s="99">
        <v>11.311326022656061</v>
      </c>
      <c r="E487" s="99">
        <v>13.10042576125293</v>
      </c>
      <c r="F487" s="99">
        <v>13.492358645272468</v>
      </c>
      <c r="G487" s="99">
        <v>13.258099395035659</v>
      </c>
      <c r="H487" s="99">
        <v>13.949092910767781</v>
      </c>
      <c r="I487" s="99">
        <v>12.920831623679305</v>
      </c>
      <c r="J487" s="99">
        <v>12.159117616981238</v>
      </c>
      <c r="K487" s="99">
        <v>13.560003627676895</v>
      </c>
      <c r="L487" s="99">
        <v>11.881086882775664</v>
      </c>
      <c r="M487" s="99">
        <v>14.657491248173173</v>
      </c>
      <c r="N487" s="99">
        <v>12.138998356395252</v>
      </c>
      <c r="O487" s="99">
        <v>11.431056098831366</v>
      </c>
      <c r="P487" s="99">
        <v>0</v>
      </c>
      <c r="Q487" s="99">
        <v>15.232209860596409</v>
      </c>
      <c r="R487" s="99">
        <v>12.438429094616918</v>
      </c>
      <c r="S487" s="99">
        <v>12.024433906723868</v>
      </c>
      <c r="T487" s="99">
        <v>0</v>
      </c>
      <c r="U487" s="99">
        <v>11.419456604195009</v>
      </c>
      <c r="V487" s="99">
        <v>12.462406030254972</v>
      </c>
      <c r="W487" s="99">
        <v>12.669263852367319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9.282041656112467</v>
      </c>
      <c r="D488" s="110">
        <v>9.0674243137775896</v>
      </c>
      <c r="E488" s="110">
        <v>9.2525008050605315</v>
      </c>
      <c r="F488" s="110">
        <v>9.7267795394696126</v>
      </c>
      <c r="G488" s="110">
        <v>9.7924639240847959</v>
      </c>
      <c r="H488" s="110">
        <v>9.8807996232890822</v>
      </c>
      <c r="I488" s="110">
        <v>9.9979279738085669</v>
      </c>
      <c r="J488" s="110">
        <v>10.400583070426315</v>
      </c>
      <c r="K488" s="110">
        <v>10.430538163869668</v>
      </c>
      <c r="L488" s="110">
        <v>10.415752638876304</v>
      </c>
      <c r="M488" s="110">
        <v>10.800956311063532</v>
      </c>
      <c r="N488" s="110">
        <v>9.1993330220516505</v>
      </c>
      <c r="O488" s="110">
        <v>8.7525271764325794</v>
      </c>
      <c r="P488" s="110">
        <v>0</v>
      </c>
      <c r="Q488" s="110">
        <v>9.21784207480788</v>
      </c>
      <c r="R488" s="110">
        <v>9.0018999328814857</v>
      </c>
      <c r="S488" s="110">
        <v>9.1025423908776339</v>
      </c>
      <c r="T488" s="110">
        <v>0</v>
      </c>
      <c r="U488" s="110">
        <v>8.404149308995672</v>
      </c>
      <c r="V488" s="110">
        <v>8.7339033624916951</v>
      </c>
      <c r="W488" s="110">
        <v>8.967298449556715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44.259158778515904</v>
      </c>
      <c r="D490" s="118">
        <f t="shared" si="247"/>
        <v>67.515524777209109</v>
      </c>
      <c r="E490" s="118">
        <f t="shared" si="247"/>
        <v>76.12278572921133</v>
      </c>
      <c r="F490" s="118">
        <f t="shared" si="247"/>
        <v>60.731450876525891</v>
      </c>
      <c r="G490" s="118">
        <f t="shared" si="247"/>
        <v>57.215761992739715</v>
      </c>
      <c r="H490" s="118">
        <f t="shared" si="247"/>
        <v>62.175354176564184</v>
      </c>
      <c r="I490" s="118">
        <f t="shared" si="247"/>
        <v>57.808384572121241</v>
      </c>
      <c r="J490" s="118">
        <f t="shared" si="247"/>
        <v>60.346820731831023</v>
      </c>
      <c r="K490" s="118">
        <f t="shared" si="247"/>
        <v>50.681462491268732</v>
      </c>
      <c r="L490" s="118">
        <f t="shared" si="247"/>
        <v>62.685164169139014</v>
      </c>
      <c r="M490" s="118">
        <f t="shared" si="247"/>
        <v>71.4206870535196</v>
      </c>
      <c r="N490" s="118">
        <f t="shared" si="247"/>
        <v>67.558578704514943</v>
      </c>
      <c r="O490" s="118">
        <f t="shared" si="247"/>
        <v>57.290976370161232</v>
      </c>
      <c r="P490" s="118">
        <f t="shared" si="247"/>
        <v>0</v>
      </c>
      <c r="Q490" s="118">
        <f t="shared" si="247"/>
        <v>48.282322159025561</v>
      </c>
      <c r="R490" s="118">
        <f t="shared" ref="R490:V490" si="248">R491+R494+R496+R506</f>
        <v>52.856852546042184</v>
      </c>
      <c r="S490" s="118">
        <f t="shared" si="248"/>
        <v>54.235760400028866</v>
      </c>
      <c r="T490" s="118">
        <f t="shared" si="248"/>
        <v>0</v>
      </c>
      <c r="U490" s="118">
        <f t="shared" si="248"/>
        <v>42.825073024293978</v>
      </c>
      <c r="V490" s="118">
        <f t="shared" si="248"/>
        <v>42.103516801901499</v>
      </c>
      <c r="W490" s="118">
        <f t="shared" ref="W490" si="249">W491+W494+W496+W506</f>
        <v>48.331285013711451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26.66227130563059</v>
      </c>
      <c r="D491" s="123">
        <f t="shared" si="250"/>
        <v>48.790623774625679</v>
      </c>
      <c r="E491" s="123">
        <f t="shared" si="250"/>
        <v>57.206355107362533</v>
      </c>
      <c r="F491" s="123">
        <f t="shared" si="250"/>
        <v>42.306315586505178</v>
      </c>
      <c r="G491" s="123">
        <f t="shared" si="250"/>
        <v>38.240002229881554</v>
      </c>
      <c r="H491" s="123">
        <f t="shared" si="250"/>
        <v>42.734173532216559</v>
      </c>
      <c r="I491" s="123">
        <f t="shared" si="250"/>
        <v>38.476885368529295</v>
      </c>
      <c r="J491" s="123">
        <f t="shared" si="250"/>
        <v>38.971076619282456</v>
      </c>
      <c r="K491" s="123">
        <f t="shared" si="250"/>
        <v>28.704649984779852</v>
      </c>
      <c r="L491" s="123">
        <f t="shared" si="250"/>
        <v>39.802425100256912</v>
      </c>
      <c r="M491" s="123">
        <f t="shared" si="250"/>
        <v>48.246538010202883</v>
      </c>
      <c r="N491" s="123">
        <f t="shared" si="250"/>
        <v>45.476322401988128</v>
      </c>
      <c r="O491" s="123">
        <f t="shared" si="250"/>
        <v>38.382875129103425</v>
      </c>
      <c r="P491" s="123">
        <f t="shared" si="250"/>
        <v>0</v>
      </c>
      <c r="Q491" s="123">
        <f t="shared" si="250"/>
        <v>29.151841450833835</v>
      </c>
      <c r="R491" s="123">
        <f t="shared" ref="R491:V491" si="251">SUM(R492:R493)</f>
        <v>31.757639765848939</v>
      </c>
      <c r="S491" s="123">
        <f t="shared" si="251"/>
        <v>32.981001093534026</v>
      </c>
      <c r="T491" s="123">
        <f t="shared" si="251"/>
        <v>0</v>
      </c>
      <c r="U491" s="123">
        <f t="shared" si="251"/>
        <v>23.043123904100465</v>
      </c>
      <c r="V491" s="123">
        <f t="shared" si="251"/>
        <v>21.759530566319025</v>
      </c>
      <c r="W491" s="123">
        <f t="shared" ref="W491" si="252">SUM(W492:W493)</f>
        <v>27.428143922771191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26.423028542499488</v>
      </c>
      <c r="D492" s="99">
        <v>48.355314194395767</v>
      </c>
      <c r="E492" s="99">
        <v>56.702731505164017</v>
      </c>
      <c r="F492" s="99">
        <v>41.938622665941523</v>
      </c>
      <c r="G492" s="99">
        <v>37.91359404066889</v>
      </c>
      <c r="H492" s="99">
        <v>42.372788052466014</v>
      </c>
      <c r="I492" s="99">
        <v>38.15780956169138</v>
      </c>
      <c r="J492" s="99">
        <v>38.649316026551737</v>
      </c>
      <c r="K492" s="99">
        <v>28.47040496815962</v>
      </c>
      <c r="L492" s="99">
        <v>39.478235615814746</v>
      </c>
      <c r="M492" s="99">
        <v>47.855094266754428</v>
      </c>
      <c r="N492" s="99">
        <v>45.117893711380745</v>
      </c>
      <c r="O492" s="99">
        <v>38.079738234198537</v>
      </c>
      <c r="P492" s="99">
        <v>0</v>
      </c>
      <c r="Q492" s="99">
        <v>28.925363846846125</v>
      </c>
      <c r="R492" s="99">
        <v>31.512667451073249</v>
      </c>
      <c r="S492" s="99">
        <v>32.726283252925228</v>
      </c>
      <c r="T492" s="99">
        <v>0</v>
      </c>
      <c r="U492" s="99">
        <v>22.866965671181543</v>
      </c>
      <c r="V492" s="99">
        <v>21.592516525381171</v>
      </c>
      <c r="W492" s="99">
        <v>27.216974633800461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0.23924276313110279</v>
      </c>
      <c r="D493" s="99">
        <v>0.43530958022991262</v>
      </c>
      <c r="E493" s="99">
        <v>0.50362360219851687</v>
      </c>
      <c r="F493" s="99">
        <v>0.36769292056365543</v>
      </c>
      <c r="G493" s="99">
        <v>0.32640818921266584</v>
      </c>
      <c r="H493" s="99">
        <v>0.36138547975054214</v>
      </c>
      <c r="I493" s="99">
        <v>0.31907580683791736</v>
      </c>
      <c r="J493" s="99">
        <v>0.32176059273071866</v>
      </c>
      <c r="K493" s="99">
        <v>0.23424501662023015</v>
      </c>
      <c r="L493" s="99">
        <v>0.32418948444216406</v>
      </c>
      <c r="M493" s="99">
        <v>0.39144374344845229</v>
      </c>
      <c r="N493" s="99">
        <v>0.3584286906073807</v>
      </c>
      <c r="O493" s="99">
        <v>0.30313689490489182</v>
      </c>
      <c r="P493" s="99">
        <v>0</v>
      </c>
      <c r="Q493" s="99">
        <v>0.22647760398770986</v>
      </c>
      <c r="R493" s="99">
        <v>0.24497231477568979</v>
      </c>
      <c r="S493" s="99">
        <v>0.25471784060879943</v>
      </c>
      <c r="T493" s="99">
        <v>0</v>
      </c>
      <c r="U493" s="99">
        <v>0.17615823291892255</v>
      </c>
      <c r="V493" s="99">
        <v>0.16701404093785319</v>
      </c>
      <c r="W493" s="99">
        <v>0.21116928897073109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0.98986608730826264</v>
      </c>
      <c r="D494" s="123">
        <f t="shared" si="253"/>
        <v>0.86038159421318061</v>
      </c>
      <c r="E494" s="123">
        <f t="shared" si="253"/>
        <v>0.98041943363944162</v>
      </c>
      <c r="F494" s="123">
        <f t="shared" si="253"/>
        <v>0.63250268691906397</v>
      </c>
      <c r="G494" s="123">
        <f t="shared" si="253"/>
        <v>0.65772947694164763</v>
      </c>
      <c r="H494" s="123">
        <f t="shared" si="253"/>
        <v>0.71189729815046943</v>
      </c>
      <c r="I494" s="123">
        <f t="shared" si="253"/>
        <v>0.97913294436751674</v>
      </c>
      <c r="J494" s="123">
        <f t="shared" si="253"/>
        <v>1.2976478072498894</v>
      </c>
      <c r="K494" s="123">
        <f t="shared" si="253"/>
        <v>1.7526057007059153</v>
      </c>
      <c r="L494" s="123">
        <f t="shared" si="253"/>
        <v>1.8362775526488622</v>
      </c>
      <c r="M494" s="123">
        <f t="shared" si="253"/>
        <v>1.2231616967556214</v>
      </c>
      <c r="N494" s="123">
        <f t="shared" si="253"/>
        <v>3.3265689981935398</v>
      </c>
      <c r="O494" s="123">
        <f t="shared" si="253"/>
        <v>1.0541530328223769</v>
      </c>
      <c r="P494" s="123">
        <f t="shared" si="253"/>
        <v>0</v>
      </c>
      <c r="Q494" s="123">
        <f t="shared" si="253"/>
        <v>0.85115790701605587</v>
      </c>
      <c r="R494" s="123">
        <f t="shared" si="253"/>
        <v>3.1050028291646585</v>
      </c>
      <c r="S494" s="123">
        <f t="shared" si="253"/>
        <v>2.6247206443268567</v>
      </c>
      <c r="T494" s="123">
        <f t="shared" si="253"/>
        <v>0</v>
      </c>
      <c r="U494" s="123">
        <f t="shared" si="253"/>
        <v>1.8137521586039398</v>
      </c>
      <c r="V494" s="123">
        <f t="shared" si="253"/>
        <v>1.4223001264276534</v>
      </c>
      <c r="W494" s="123">
        <f t="shared" si="253"/>
        <v>1.1452888299784623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0.98986608730826264</v>
      </c>
      <c r="D495" s="99">
        <f>RES_hhdet_in_tess!D8</f>
        <v>0.86038159421318061</v>
      </c>
      <c r="E495" s="99">
        <f>RES_hhdet_in_tess!E8</f>
        <v>0.98041943363944162</v>
      </c>
      <c r="F495" s="99">
        <f>RES_hhdet_in_tess!F8</f>
        <v>0.63250268691906397</v>
      </c>
      <c r="G495" s="99">
        <f>RES_hhdet_in_tess!G8</f>
        <v>0.65772947694164763</v>
      </c>
      <c r="H495" s="99">
        <f>RES_hhdet_in_tess!H8</f>
        <v>0.71189729815046943</v>
      </c>
      <c r="I495" s="99">
        <f>RES_hhdet_in_tess!I8</f>
        <v>0.97913294436751674</v>
      </c>
      <c r="J495" s="99">
        <f>RES_hhdet_in_tess!J8</f>
        <v>1.2976478072498894</v>
      </c>
      <c r="K495" s="99">
        <f>RES_hhdet_in_tess!K8</f>
        <v>1.7526057007059153</v>
      </c>
      <c r="L495" s="99">
        <f>RES_hhdet_in_tess!L8</f>
        <v>1.8362775526488622</v>
      </c>
      <c r="M495" s="99">
        <f>RES_hhdet_in_tess!M8</f>
        <v>1.2231616967556214</v>
      </c>
      <c r="N495" s="99">
        <f>RES_hhdet_in_tess!N8</f>
        <v>3.3265689981935398</v>
      </c>
      <c r="O495" s="99">
        <f>RES_hhdet_in_tess!O8</f>
        <v>1.0541530328223769</v>
      </c>
      <c r="P495" s="99">
        <f>RES_hhdet_in_tess!P8</f>
        <v>0</v>
      </c>
      <c r="Q495" s="99">
        <f>RES_hhdet_in_tess!Q8</f>
        <v>0.85115790701605587</v>
      </c>
      <c r="R495" s="99">
        <f>RES_hhdet_in_tess!R8</f>
        <v>3.1050028291646585</v>
      </c>
      <c r="S495" s="99">
        <f>RES_hhdet_in_tess!S8</f>
        <v>2.6247206443268567</v>
      </c>
      <c r="T495" s="99">
        <f>RES_hhdet_in_tess!T8</f>
        <v>0</v>
      </c>
      <c r="U495" s="99">
        <f>RES_hhdet_in_tess!U8</f>
        <v>1.8137521586039398</v>
      </c>
      <c r="V495" s="99">
        <f>RES_hhdet_in_tess!V8</f>
        <v>1.4223001264276534</v>
      </c>
      <c r="W495" s="99">
        <f>RES_hhdet_in_tess!W8</f>
        <v>1.1452888299784623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9.8198450488954627</v>
      </c>
      <c r="D496" s="123">
        <v>11.006336201219185</v>
      </c>
      <c r="E496" s="123">
        <v>10.753754296250035</v>
      </c>
      <c r="F496" s="123">
        <v>10.441278352707455</v>
      </c>
      <c r="G496" s="123">
        <v>11.014710578888671</v>
      </c>
      <c r="H496" s="123">
        <v>11.254605913475052</v>
      </c>
      <c r="I496" s="123">
        <v>10.841227635377983</v>
      </c>
      <c r="J496" s="123">
        <v>12.276995742088886</v>
      </c>
      <c r="K496" s="123">
        <v>12.579807424884189</v>
      </c>
      <c r="L496" s="123">
        <v>13.240983420618264</v>
      </c>
      <c r="M496" s="123">
        <v>13.684968296312089</v>
      </c>
      <c r="N496" s="123">
        <v>11.617293190332052</v>
      </c>
      <c r="O496" s="123">
        <v>11.105793446731756</v>
      </c>
      <c r="P496" s="123">
        <v>0</v>
      </c>
      <c r="Q496" s="123">
        <v>10.874797003370972</v>
      </c>
      <c r="R496" s="123">
        <v>10.819962847440101</v>
      </c>
      <c r="S496" s="123">
        <v>11.268800034597136</v>
      </c>
      <c r="T496" s="123">
        <v>0</v>
      </c>
      <c r="U496" s="123">
        <v>10.93983675886045</v>
      </c>
      <c r="V496" s="123">
        <v>11.48844095204679</v>
      </c>
      <c r="W496" s="123">
        <v>11.962201703721357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8.6365940068648754</v>
      </c>
      <c r="D497" s="99">
        <v>11.003621437694022</v>
      </c>
      <c r="E497" s="99">
        <v>11.729099294134457</v>
      </c>
      <c r="F497" s="99">
        <v>10.340541692904255</v>
      </c>
      <c r="G497" s="99">
        <v>10.714960839835335</v>
      </c>
      <c r="H497" s="99">
        <v>11.490132575069092</v>
      </c>
      <c r="I497" s="99">
        <v>11.412934723965439</v>
      </c>
      <c r="J497" s="99">
        <v>12.587618500984327</v>
      </c>
      <c r="K497" s="99">
        <v>9.7408902987857573</v>
      </c>
      <c r="L497" s="99">
        <v>13.150010530805742</v>
      </c>
      <c r="M497" s="99">
        <v>15.992654733468529</v>
      </c>
      <c r="N497" s="99">
        <v>14.230516346451822</v>
      </c>
      <c r="O497" s="99">
        <v>11.930965414143996</v>
      </c>
      <c r="P497" s="99">
        <v>0</v>
      </c>
      <c r="Q497" s="99">
        <v>10.819970622941177</v>
      </c>
      <c r="R497" s="99">
        <v>11.601192553042162</v>
      </c>
      <c r="S497" s="99">
        <v>12.397248077640123</v>
      </c>
      <c r="T497" s="99">
        <v>0</v>
      </c>
      <c r="U497" s="99">
        <v>9.706560460701148</v>
      </c>
      <c r="V497" s="99">
        <v>9.7449094400434824</v>
      </c>
      <c r="W497" s="99">
        <v>13.60490630915719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10.689781085288393</v>
      </c>
      <c r="D498" s="99">
        <v>10.110322176842478</v>
      </c>
      <c r="E498" s="99">
        <v>10.516363814103205</v>
      </c>
      <c r="F498" s="99">
        <v>10.6736397111471</v>
      </c>
      <c r="G498" s="99">
        <v>10.947859308311177</v>
      </c>
      <c r="H498" s="99">
        <v>11.24711025281894</v>
      </c>
      <c r="I498" s="99">
        <v>11.299625289878021</v>
      </c>
      <c r="J498" s="99">
        <v>12.005322263494918</v>
      </c>
      <c r="K498" s="99">
        <v>12.573022276669517</v>
      </c>
      <c r="L498" s="99">
        <v>13.035673566521188</v>
      </c>
      <c r="M498" s="99">
        <v>13.388490085686138</v>
      </c>
      <c r="N498" s="99">
        <v>11.79180698832219</v>
      </c>
      <c r="O498" s="99">
        <v>11.206473319376324</v>
      </c>
      <c r="P498" s="99">
        <v>0</v>
      </c>
      <c r="Q498" s="99">
        <v>11.432678805775817</v>
      </c>
      <c r="R498" s="99">
        <v>10.409334301437427</v>
      </c>
      <c r="S498" s="99">
        <v>10.717155221902182</v>
      </c>
      <c r="T498" s="99">
        <v>0</v>
      </c>
      <c r="U498" s="99">
        <v>10.67332582361024</v>
      </c>
      <c r="V498" s="99">
        <v>11.662422206724978</v>
      </c>
      <c r="W498" s="99">
        <v>11.901371667261774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9.8185629906757104</v>
      </c>
      <c r="D502" s="102">
        <v>11.009796641612139</v>
      </c>
      <c r="E502" s="102">
        <v>10.747799304353306</v>
      </c>
      <c r="F502" s="102">
        <v>10.440374208048224</v>
      </c>
      <c r="G502" s="102">
        <v>11.016306932873198</v>
      </c>
      <c r="H502" s="102">
        <v>11.253449227856999</v>
      </c>
      <c r="I502" s="102">
        <v>10.837167324298163</v>
      </c>
      <c r="J502" s="102">
        <v>12.262954773922564</v>
      </c>
      <c r="K502" s="102">
        <v>12.668877596198023</v>
      </c>
      <c r="L502" s="102">
        <v>13.235133105348638</v>
      </c>
      <c r="M502" s="102">
        <v>13.633405195764894</v>
      </c>
      <c r="N502" s="102">
        <v>11.529631997911494</v>
      </c>
      <c r="O502" s="102">
        <v>11.059477947170794</v>
      </c>
      <c r="P502" s="102">
        <v>0</v>
      </c>
      <c r="Q502" s="102">
        <v>10.876100737202965</v>
      </c>
      <c r="R502" s="102">
        <v>10.815854045844699</v>
      </c>
      <c r="S502" s="102">
        <v>11.262952142613946</v>
      </c>
      <c r="T502" s="102">
        <v>0</v>
      </c>
      <c r="U502" s="102">
        <v>10.972709380031867</v>
      </c>
      <c r="V502" s="102">
        <v>11.541583549399926</v>
      </c>
      <c r="W502" s="102">
        <v>11.876271713651432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13.258328903626792</v>
      </c>
      <c r="M503" s="105">
        <v>13.649943587895065</v>
      </c>
      <c r="N503" s="105">
        <v>11.528734180256009</v>
      </c>
      <c r="O503" s="105">
        <v>11.05265245034944</v>
      </c>
      <c r="P503" s="105">
        <v>0</v>
      </c>
      <c r="Q503" s="105">
        <v>10.841394084972654</v>
      </c>
      <c r="R503" s="105">
        <v>10.783667187360248</v>
      </c>
      <c r="S503" s="105">
        <v>11.242384992000432</v>
      </c>
      <c r="T503" s="105">
        <v>0</v>
      </c>
      <c r="U503" s="105">
        <v>10.978268168726512</v>
      </c>
      <c r="V503" s="105">
        <v>11.534423234901281</v>
      </c>
      <c r="W503" s="105">
        <v>11.865589134254002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4.5904397945288737</v>
      </c>
      <c r="M504" s="99">
        <v>4.5824546021471564</v>
      </c>
      <c r="N504" s="99">
        <v>3.6174172886691696</v>
      </c>
      <c r="O504" s="99">
        <v>3.6104439610269448</v>
      </c>
      <c r="P504" s="99">
        <v>0</v>
      </c>
      <c r="Q504" s="99">
        <v>3.3489688625144525</v>
      </c>
      <c r="R504" s="99">
        <v>3.5649557452212788</v>
      </c>
      <c r="S504" s="99">
        <v>3.9437383667268038</v>
      </c>
      <c r="T504" s="99">
        <v>0</v>
      </c>
      <c r="U504" s="99">
        <v>3.5297261130771149</v>
      </c>
      <c r="V504" s="99">
        <v>3.7488504787420203</v>
      </c>
      <c r="W504" s="99">
        <v>3.8889464191230076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8.6678891090979135</v>
      </c>
      <c r="M505" s="99">
        <v>9.0674889857479091</v>
      </c>
      <c r="N505" s="99">
        <v>7.911316891586841</v>
      </c>
      <c r="O505" s="99">
        <v>7.4422084893224953</v>
      </c>
      <c r="P505" s="99">
        <v>0</v>
      </c>
      <c r="Q505" s="99">
        <v>7.4924252224582037</v>
      </c>
      <c r="R505" s="99">
        <v>7.2187114421389698</v>
      </c>
      <c r="S505" s="99">
        <v>7.2986466252736264</v>
      </c>
      <c r="T505" s="99">
        <v>0</v>
      </c>
      <c r="U505" s="99">
        <v>7.448542055649396</v>
      </c>
      <c r="V505" s="99">
        <v>7.7855727561592598</v>
      </c>
      <c r="W505" s="99">
        <v>7.9766427151309935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6.7871763366815898</v>
      </c>
      <c r="D506" s="123">
        <v>6.8581832071510673</v>
      </c>
      <c r="E506" s="123">
        <v>7.1822568919593293</v>
      </c>
      <c r="F506" s="123">
        <v>7.3513542503941931</v>
      </c>
      <c r="G506" s="123">
        <v>7.3033197070278426</v>
      </c>
      <c r="H506" s="123">
        <v>7.4746774327221068</v>
      </c>
      <c r="I506" s="123">
        <v>7.5111386238464499</v>
      </c>
      <c r="J506" s="123">
        <v>7.8011005632097907</v>
      </c>
      <c r="K506" s="123">
        <v>7.6443993808987791</v>
      </c>
      <c r="L506" s="123">
        <v>7.8054780956149798</v>
      </c>
      <c r="M506" s="123">
        <v>8.2660190502489943</v>
      </c>
      <c r="N506" s="123">
        <v>7.1383941140012332</v>
      </c>
      <c r="O506" s="123">
        <v>6.7481547615036721</v>
      </c>
      <c r="P506" s="123">
        <v>0</v>
      </c>
      <c r="Q506" s="123">
        <v>7.4045257978047037</v>
      </c>
      <c r="R506" s="123">
        <v>7.1742471035884874</v>
      </c>
      <c r="S506" s="123">
        <v>7.361238627570847</v>
      </c>
      <c r="T506" s="123">
        <v>0</v>
      </c>
      <c r="U506" s="123">
        <v>7.0283602027291234</v>
      </c>
      <c r="V506" s="123">
        <v>7.4332451571080256</v>
      </c>
      <c r="W506" s="123">
        <v>7.7956505572404398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5.3680770319641109</v>
      </c>
      <c r="D507" s="99">
        <v>7.9685078867654706</v>
      </c>
      <c r="E507" s="99">
        <v>8.7310421018502247</v>
      </c>
      <c r="F507" s="99">
        <v>7.6762983877885418</v>
      </c>
      <c r="G507" s="99">
        <v>6.9916382782350519</v>
      </c>
      <c r="H507" s="99">
        <v>7.6818642569158628</v>
      </c>
      <c r="I507" s="99">
        <v>7.8147189302946813</v>
      </c>
      <c r="J507" s="99">
        <v>7.9932376716391698</v>
      </c>
      <c r="K507" s="99">
        <v>6.3585968290625923</v>
      </c>
      <c r="L507" s="99">
        <v>8.0584915242878736</v>
      </c>
      <c r="M507" s="99">
        <v>8.3613968210213141</v>
      </c>
      <c r="N507" s="99">
        <v>7.6383661607135789</v>
      </c>
      <c r="O507" s="99">
        <v>7.3696589801750418</v>
      </c>
      <c r="P507" s="99">
        <v>0</v>
      </c>
      <c r="Q507" s="99">
        <v>0</v>
      </c>
      <c r="R507" s="99">
        <v>6.3074596611263187</v>
      </c>
      <c r="S507" s="99">
        <v>8.2206950725293222</v>
      </c>
      <c r="T507" s="99">
        <v>0</v>
      </c>
      <c r="U507" s="99">
        <v>6.5463253489838102</v>
      </c>
      <c r="V507" s="99">
        <v>6.8285270321904825</v>
      </c>
      <c r="W507" s="99">
        <v>8.4146303764883541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6.7704424954661517</v>
      </c>
      <c r="D508" s="99">
        <v>6.485786961474723</v>
      </c>
      <c r="E508" s="99">
        <v>7.5233151588684173</v>
      </c>
      <c r="F508" s="99">
        <v>7.7603989412944783</v>
      </c>
      <c r="G508" s="99">
        <v>7.6373004220476703</v>
      </c>
      <c r="H508" s="99">
        <v>8.0474460891101067</v>
      </c>
      <c r="I508" s="99">
        <v>7.4652668955905375</v>
      </c>
      <c r="J508" s="99">
        <v>7.0352805095447222</v>
      </c>
      <c r="K508" s="99">
        <v>7.8566791139090899</v>
      </c>
      <c r="L508" s="99">
        <v>6.8930111166297845</v>
      </c>
      <c r="M508" s="99">
        <v>8.5098285158608711</v>
      </c>
      <c r="N508" s="99">
        <v>7.04764496312528</v>
      </c>
      <c r="O508" s="99">
        <v>6.6366287046812618</v>
      </c>
      <c r="P508" s="99">
        <v>0</v>
      </c>
      <c r="Q508" s="99">
        <v>8.8434979517682475</v>
      </c>
      <c r="R508" s="99">
        <v>7.2538699869654719</v>
      </c>
      <c r="S508" s="99">
        <v>7.063624680481678</v>
      </c>
      <c r="T508" s="99">
        <v>0</v>
      </c>
      <c r="U508" s="99">
        <v>6.8236951481339947</v>
      </c>
      <c r="V508" s="99">
        <v>7.5065949946643062</v>
      </c>
      <c r="W508" s="99">
        <v>7.687375238506502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6.8711343322911889</v>
      </c>
      <c r="D509" s="110">
        <v>6.7261580639634371</v>
      </c>
      <c r="E509" s="110">
        <v>6.8781512332359815</v>
      </c>
      <c r="F509" s="110">
        <v>7.2462554679224569</v>
      </c>
      <c r="G509" s="110">
        <v>7.3113385059787142</v>
      </c>
      <c r="H509" s="110">
        <v>7.3940496003703098</v>
      </c>
      <c r="I509" s="110">
        <v>7.4992323372189098</v>
      </c>
      <c r="J509" s="110">
        <v>7.8205610578527907</v>
      </c>
      <c r="K509" s="110">
        <v>7.8639147425574016</v>
      </c>
      <c r="L509" s="110">
        <v>7.8751396781492211</v>
      </c>
      <c r="M509" s="110">
        <v>8.1979481805465273</v>
      </c>
      <c r="N509" s="110">
        <v>7.0179463032390457</v>
      </c>
      <c r="O509" s="110">
        <v>6.7230791419654663</v>
      </c>
      <c r="P509" s="110">
        <v>0</v>
      </c>
      <c r="Q509" s="110">
        <v>7.2252629808240512</v>
      </c>
      <c r="R509" s="110">
        <v>7.1642916726358941</v>
      </c>
      <c r="S509" s="110">
        <v>7.381058553607434</v>
      </c>
      <c r="T509" s="110">
        <v>0</v>
      </c>
      <c r="U509" s="110">
        <v>7.0799671603014191</v>
      </c>
      <c r="V509" s="110">
        <v>7.4698366592183429</v>
      </c>
      <c r="W509" s="110">
        <v>7.755506104284585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17.26947210083209</v>
      </c>
      <c r="D511" s="118">
        <f t="shared" si="254"/>
        <v>31.649772757633865</v>
      </c>
      <c r="E511" s="118">
        <f t="shared" si="254"/>
        <v>36.32598133554751</v>
      </c>
      <c r="F511" s="118">
        <f t="shared" si="254"/>
        <v>26.732208164607755</v>
      </c>
      <c r="G511" s="118">
        <f t="shared" si="254"/>
        <v>23.94005583167716</v>
      </c>
      <c r="H511" s="118">
        <f t="shared" si="254"/>
        <v>26.454503275616602</v>
      </c>
      <c r="I511" s="118">
        <f t="shared" si="254"/>
        <v>23.618511324533454</v>
      </c>
      <c r="J511" s="118">
        <f t="shared" si="254"/>
        <v>25.346667019300348</v>
      </c>
      <c r="K511" s="118">
        <f t="shared" si="254"/>
        <v>18.061718636321228</v>
      </c>
      <c r="L511" s="118">
        <f t="shared" si="254"/>
        <v>24.539148859978798</v>
      </c>
      <c r="M511" s="118">
        <f t="shared" si="254"/>
        <v>29.053220723919495</v>
      </c>
      <c r="N511" s="118">
        <f t="shared" si="254"/>
        <v>27.368917301721751</v>
      </c>
      <c r="O511" s="118">
        <f t="shared" si="254"/>
        <v>22.406835640424354</v>
      </c>
      <c r="P511" s="118">
        <f t="shared" si="254"/>
        <v>0</v>
      </c>
      <c r="Q511" s="118">
        <f t="shared" si="254"/>
        <v>16.102984568308749</v>
      </c>
      <c r="R511" s="118">
        <f t="shared" ref="R511:V511" si="255">R512+R515+R517+R527</f>
        <v>17.058650611014727</v>
      </c>
      <c r="S511" s="118">
        <f t="shared" si="255"/>
        <v>16.725256264372202</v>
      </c>
      <c r="T511" s="118">
        <f t="shared" si="255"/>
        <v>0</v>
      </c>
      <c r="U511" s="118">
        <f t="shared" si="255"/>
        <v>11.303225405935217</v>
      </c>
      <c r="V511" s="118">
        <f t="shared" si="255"/>
        <v>10.193222249285549</v>
      </c>
      <c r="W511" s="118">
        <f t="shared" ref="W511" si="256">W512+W515+W517+W527</f>
        <v>13.230725216739476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16.743859832958847</v>
      </c>
      <c r="D512" s="123">
        <f t="shared" si="257"/>
        <v>30.285785756082028</v>
      </c>
      <c r="E512" s="123">
        <f t="shared" si="257"/>
        <v>35.178166681900684</v>
      </c>
      <c r="F512" s="123">
        <f t="shared" si="257"/>
        <v>25.831825916278394</v>
      </c>
      <c r="G512" s="123">
        <f t="shared" si="257"/>
        <v>23.151169622918861</v>
      </c>
      <c r="H512" s="123">
        <f t="shared" si="257"/>
        <v>25.672302026769753</v>
      </c>
      <c r="I512" s="123">
        <f t="shared" si="257"/>
        <v>23.107115613618678</v>
      </c>
      <c r="J512" s="123">
        <f t="shared" si="257"/>
        <v>23.079404808699401</v>
      </c>
      <c r="K512" s="123">
        <f t="shared" si="257"/>
        <v>16.884654675257682</v>
      </c>
      <c r="L512" s="123">
        <f t="shared" si="257"/>
        <v>22.802845016919825</v>
      </c>
      <c r="M512" s="123">
        <f t="shared" si="257"/>
        <v>27.496606509417809</v>
      </c>
      <c r="N512" s="123">
        <f t="shared" si="257"/>
        <v>25.970402724207872</v>
      </c>
      <c r="O512" s="123">
        <f t="shared" si="257"/>
        <v>21.483948308644756</v>
      </c>
      <c r="P512" s="123">
        <f t="shared" si="257"/>
        <v>0</v>
      </c>
      <c r="Q512" s="123">
        <f t="shared" si="257"/>
        <v>15.699306732121128</v>
      </c>
      <c r="R512" s="123">
        <f t="shared" ref="R512:V512" si="258">SUM(R513:R514)</f>
        <v>16.672972486931158</v>
      </c>
      <c r="S512" s="123">
        <f t="shared" si="258"/>
        <v>16.460354358118622</v>
      </c>
      <c r="T512" s="123">
        <f t="shared" si="258"/>
        <v>0</v>
      </c>
      <c r="U512" s="123">
        <f t="shared" si="258"/>
        <v>10.756082961787007</v>
      </c>
      <c r="V512" s="123">
        <f t="shared" si="258"/>
        <v>9.6176367856398706</v>
      </c>
      <c r="W512" s="123">
        <f t="shared" ref="W512" si="259">SUM(W513:W514)</f>
        <v>12.275047836614215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16.743859832958847</v>
      </c>
      <c r="D513" s="99">
        <v>30.285785756082028</v>
      </c>
      <c r="E513" s="99">
        <v>35.178166681900684</v>
      </c>
      <c r="F513" s="99">
        <v>25.831825916278394</v>
      </c>
      <c r="G513" s="99">
        <v>23.151169622918861</v>
      </c>
      <c r="H513" s="99">
        <v>25.672302026769753</v>
      </c>
      <c r="I513" s="99">
        <v>23.107115613618678</v>
      </c>
      <c r="J513" s="99">
        <v>23.079404808699401</v>
      </c>
      <c r="K513" s="99">
        <v>16.884654675257682</v>
      </c>
      <c r="L513" s="99">
        <v>22.802845016919825</v>
      </c>
      <c r="M513" s="99">
        <v>27.496606509417809</v>
      </c>
      <c r="N513" s="99">
        <v>25.970402724207872</v>
      </c>
      <c r="O513" s="99">
        <v>21.483948308644756</v>
      </c>
      <c r="P513" s="99">
        <v>0</v>
      </c>
      <c r="Q513" s="99">
        <v>15.699306732121128</v>
      </c>
      <c r="R513" s="99">
        <v>16.672972486931158</v>
      </c>
      <c r="S513" s="99">
        <v>16.460354358118622</v>
      </c>
      <c r="T513" s="99">
        <v>0</v>
      </c>
      <c r="U513" s="99">
        <v>10.756082961787007</v>
      </c>
      <c r="V513" s="99">
        <v>9.6176367856398706</v>
      </c>
      <c r="W513" s="99">
        <v>12.275047836614215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4.0201309865758088E-2</v>
      </c>
      <c r="D517" s="123">
        <v>8.6980400049082654E-2</v>
      </c>
      <c r="E517" s="123">
        <v>7.6184805650153259E-2</v>
      </c>
      <c r="F517" s="123">
        <v>5.5893826907211869E-2</v>
      </c>
      <c r="G517" s="123">
        <v>5.4639110866955214E-2</v>
      </c>
      <c r="H517" s="123">
        <v>6.389780084977556E-2</v>
      </c>
      <c r="I517" s="123">
        <v>4.5020615947132206E-2</v>
      </c>
      <c r="J517" s="123">
        <v>0.36188934918645033</v>
      </c>
      <c r="K517" s="123">
        <v>0.18937163180508587</v>
      </c>
      <c r="L517" s="123">
        <v>0.21719739261500734</v>
      </c>
      <c r="M517" s="123">
        <v>0.22286540696376728</v>
      </c>
      <c r="N517" s="123">
        <v>0.27506985319874883</v>
      </c>
      <c r="O517" s="123">
        <v>0.365922632903457</v>
      </c>
      <c r="P517" s="123">
        <v>0</v>
      </c>
      <c r="Q517" s="123">
        <v>2.0373785322735323E-2</v>
      </c>
      <c r="R517" s="123">
        <v>6.1001198052418097E-2</v>
      </c>
      <c r="S517" s="123">
        <v>5.7225604501914044E-2</v>
      </c>
      <c r="T517" s="123">
        <v>0</v>
      </c>
      <c r="U517" s="123">
        <v>0.12810999958256555</v>
      </c>
      <c r="V517" s="123">
        <v>0.13773011840756411</v>
      </c>
      <c r="W517" s="123">
        <v>0.31712486917496702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5.2594585761568267</v>
      </c>
      <c r="D518" s="99">
        <v>6.6316415596254057</v>
      </c>
      <c r="E518" s="99">
        <v>7.0114661961262339</v>
      </c>
      <c r="F518" s="99">
        <v>6.1454572483290635</v>
      </c>
      <c r="G518" s="99">
        <v>6.32189946367017</v>
      </c>
      <c r="H518" s="99">
        <v>6.7359972298610078</v>
      </c>
      <c r="I518" s="99">
        <v>6.6971241295541164</v>
      </c>
      <c r="J518" s="99">
        <v>7.2944812811725708</v>
      </c>
      <c r="K518" s="99">
        <v>5.6145164662966192</v>
      </c>
      <c r="L518" s="99">
        <v>7.3930431722863519</v>
      </c>
      <c r="M518" s="99">
        <v>8.9575782031620346</v>
      </c>
      <c r="N518" s="99">
        <v>7.9963994928636692</v>
      </c>
      <c r="O518" s="99">
        <v>6.5800256070837975</v>
      </c>
      <c r="P518" s="99">
        <v>0</v>
      </c>
      <c r="Q518" s="99">
        <v>5.7600822912636351</v>
      </c>
      <c r="R518" s="99">
        <v>6.040503345297715</v>
      </c>
      <c r="S518" s="99">
        <v>6.1610620317196441</v>
      </c>
      <c r="T518" s="99">
        <v>0</v>
      </c>
      <c r="U518" s="99">
        <v>4.5451054814675897</v>
      </c>
      <c r="V518" s="99">
        <v>4.33243827866891</v>
      </c>
      <c r="W518" s="99">
        <v>6.1358316173620731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4.7467714843323492</v>
      </c>
      <c r="D519" s="99">
        <v>4.4748837987794676</v>
      </c>
      <c r="E519" s="99">
        <v>4.6370473496561839</v>
      </c>
      <c r="F519" s="99">
        <v>4.6883735316121884</v>
      </c>
      <c r="G519" s="99">
        <v>4.7881356509144206</v>
      </c>
      <c r="H519" s="99">
        <v>4.8958074524644593</v>
      </c>
      <c r="I519" s="99">
        <v>4.8929475651902807</v>
      </c>
      <c r="J519" s="99">
        <v>5.1665923151039905</v>
      </c>
      <c r="K519" s="99">
        <v>5.3709393969102663</v>
      </c>
      <c r="L519" s="99">
        <v>5.5201701177514853</v>
      </c>
      <c r="M519" s="99">
        <v>5.5677845081250057</v>
      </c>
      <c r="N519" s="99">
        <v>4.7612602296208548</v>
      </c>
      <c r="O519" s="99">
        <v>4.3393157036200209</v>
      </c>
      <c r="P519" s="99">
        <v>0</v>
      </c>
      <c r="Q519" s="99">
        <v>4.0415249751913898</v>
      </c>
      <c r="R519" s="99">
        <v>3.5796843515761454</v>
      </c>
      <c r="S519" s="99">
        <v>3.5914145587279185</v>
      </c>
      <c r="T519" s="99">
        <v>0</v>
      </c>
      <c r="U519" s="99">
        <v>3.4312251408086007</v>
      </c>
      <c r="V519" s="99">
        <v>3.6995998584209193</v>
      </c>
      <c r="W519" s="99">
        <v>3.7520528894268934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0.48541095800748618</v>
      </c>
      <c r="D527" s="123">
        <v>1.2770066015027561</v>
      </c>
      <c r="E527" s="123">
        <v>1.0716298479966777</v>
      </c>
      <c r="F527" s="123">
        <v>0.84448842142214842</v>
      </c>
      <c r="G527" s="123">
        <v>0.73424709789134479</v>
      </c>
      <c r="H527" s="123">
        <v>0.71830344799707113</v>
      </c>
      <c r="I527" s="123">
        <v>0.46637509496764612</v>
      </c>
      <c r="J527" s="123">
        <v>1.9053728614144954</v>
      </c>
      <c r="K527" s="123">
        <v>0.98769232925846306</v>
      </c>
      <c r="L527" s="123">
        <v>1.5191064504439664</v>
      </c>
      <c r="M527" s="123">
        <v>1.3337488075379189</v>
      </c>
      <c r="N527" s="123">
        <v>1.1234447243151311</v>
      </c>
      <c r="O527" s="123">
        <v>0.55696469887614342</v>
      </c>
      <c r="P527" s="123">
        <v>0</v>
      </c>
      <c r="Q527" s="123">
        <v>0.38330405086488334</v>
      </c>
      <c r="R527" s="123">
        <v>0.32467692603115278</v>
      </c>
      <c r="S527" s="123">
        <v>0.20767630175166807</v>
      </c>
      <c r="T527" s="123">
        <v>0</v>
      </c>
      <c r="U527" s="123">
        <v>0.41903244456564392</v>
      </c>
      <c r="V527" s="123">
        <v>0.43785534523811526</v>
      </c>
      <c r="W527" s="123">
        <v>0.63855251095029453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3.3431888900336815</v>
      </c>
      <c r="D528" s="99">
        <v>4.938952243382599</v>
      </c>
      <c r="E528" s="99">
        <v>5.3993084175559956</v>
      </c>
      <c r="F528" s="99">
        <v>4.7481892659810123</v>
      </c>
      <c r="G528" s="99">
        <v>4.3205987598194548</v>
      </c>
      <c r="H528" s="99">
        <v>4.7477236501272797</v>
      </c>
      <c r="I528" s="99">
        <v>4.8670619177750458</v>
      </c>
      <c r="J528" s="99">
        <v>4.950519187983736</v>
      </c>
      <c r="K528" s="99">
        <v>3.9450875480860965</v>
      </c>
      <c r="L528" s="99">
        <v>4.9125445608582883</v>
      </c>
      <c r="M528" s="99">
        <v>5.1179568749019166</v>
      </c>
      <c r="N528" s="99">
        <v>4.7281137363236603</v>
      </c>
      <c r="O528" s="99">
        <v>4.5113244046344887</v>
      </c>
      <c r="P528" s="99">
        <v>0</v>
      </c>
      <c r="Q528" s="99">
        <v>0</v>
      </c>
      <c r="R528" s="99">
        <v>3.7777085312323817</v>
      </c>
      <c r="S528" s="99">
        <v>4.7910475573690903</v>
      </c>
      <c r="T528" s="99">
        <v>0</v>
      </c>
      <c r="U528" s="99">
        <v>3.7245032109032779</v>
      </c>
      <c r="V528" s="99">
        <v>3.7332847830473903</v>
      </c>
      <c r="W528" s="99">
        <v>4.701521834854363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2.6864896012174513</v>
      </c>
      <c r="D529" s="99">
        <v>2.569480819306551</v>
      </c>
      <c r="E529" s="99">
        <v>2.9758927159262165</v>
      </c>
      <c r="F529" s="99">
        <v>3.0649241898600939</v>
      </c>
      <c r="G529" s="99">
        <v>3.0117098585763005</v>
      </c>
      <c r="H529" s="99">
        <v>3.1686759456100098</v>
      </c>
      <c r="I529" s="99">
        <v>2.9350961116349916</v>
      </c>
      <c r="J529" s="99">
        <v>2.7620651578734585</v>
      </c>
      <c r="K529" s="99">
        <v>3.080290424063084</v>
      </c>
      <c r="L529" s="99">
        <v>2.6989076962913199</v>
      </c>
      <c r="M529" s="99">
        <v>3.3295957119350179</v>
      </c>
      <c r="N529" s="99">
        <v>2.757494866638746</v>
      </c>
      <c r="O529" s="99">
        <v>2.5966787034105332</v>
      </c>
      <c r="P529" s="99">
        <v>0</v>
      </c>
      <c r="Q529" s="99">
        <v>3.4601487919330811</v>
      </c>
      <c r="R529" s="99">
        <v>2.8255135531331796</v>
      </c>
      <c r="S529" s="99">
        <v>2.7314704062513941</v>
      </c>
      <c r="T529" s="99">
        <v>0</v>
      </c>
      <c r="U529" s="99">
        <v>2.5940437622089387</v>
      </c>
      <c r="V529" s="99">
        <v>2.8309601538327192</v>
      </c>
      <c r="W529" s="99">
        <v>2.8779499767037611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52</v>
      </c>
      <c r="C5" s="120">
        <v>56</v>
      </c>
      <c r="D5" s="120">
        <v>54</v>
      </c>
      <c r="E5" s="120">
        <v>53</v>
      </c>
      <c r="F5" s="120">
        <v>53</v>
      </c>
      <c r="G5" s="120">
        <v>54</v>
      </c>
      <c r="H5" s="120">
        <v>53</v>
      </c>
      <c r="I5" s="120">
        <v>56</v>
      </c>
      <c r="J5" s="120">
        <v>58</v>
      </c>
      <c r="K5" s="120">
        <v>110</v>
      </c>
      <c r="L5" s="120">
        <v>203</v>
      </c>
      <c r="M5" s="120">
        <v>405</v>
      </c>
      <c r="N5" s="120">
        <v>521</v>
      </c>
      <c r="O5" s="120">
        <v>869</v>
      </c>
      <c r="P5" s="120">
        <v>1290</v>
      </c>
      <c r="Q5" s="120">
        <v>1573</v>
      </c>
      <c r="R5" s="120">
        <v>1566</v>
      </c>
      <c r="S5" s="120">
        <v>1484</v>
      </c>
      <c r="T5" s="120">
        <v>1390</v>
      </c>
      <c r="U5" s="120">
        <v>1230</v>
      </c>
      <c r="V5" s="120">
        <v>1143</v>
      </c>
      <c r="W5" s="120">
        <v>1129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52</v>
      </c>
      <c r="C7" s="52">
        <v>56</v>
      </c>
      <c r="D7" s="52">
        <v>54</v>
      </c>
      <c r="E7" s="52">
        <v>53</v>
      </c>
      <c r="F7" s="52">
        <v>53</v>
      </c>
      <c r="G7" s="52">
        <v>54</v>
      </c>
      <c r="H7" s="52">
        <v>53</v>
      </c>
      <c r="I7" s="52">
        <v>56</v>
      </c>
      <c r="J7" s="52">
        <v>58</v>
      </c>
      <c r="K7" s="52">
        <v>110</v>
      </c>
      <c r="L7" s="52">
        <v>203</v>
      </c>
      <c r="M7" s="52">
        <v>405</v>
      </c>
      <c r="N7" s="52">
        <v>521</v>
      </c>
      <c r="O7" s="52">
        <v>869</v>
      </c>
      <c r="P7" s="52">
        <v>1290</v>
      </c>
      <c r="Q7" s="52">
        <v>1573</v>
      </c>
      <c r="R7" s="52">
        <v>1566</v>
      </c>
      <c r="S7" s="52">
        <v>1484</v>
      </c>
      <c r="T7" s="52">
        <v>1390</v>
      </c>
      <c r="U7" s="52">
        <v>1230</v>
      </c>
      <c r="V7" s="52">
        <v>1143</v>
      </c>
      <c r="W7" s="52">
        <v>1129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</v>
      </c>
      <c r="C9" s="52">
        <v>1</v>
      </c>
      <c r="D9" s="52">
        <v>1</v>
      </c>
      <c r="E9" s="52">
        <v>1</v>
      </c>
      <c r="F9" s="52">
        <v>0</v>
      </c>
      <c r="G9" s="52">
        <v>0</v>
      </c>
      <c r="H9" s="52">
        <v>2</v>
      </c>
      <c r="I9" s="52">
        <v>2</v>
      </c>
      <c r="J9" s="52">
        <v>5</v>
      </c>
      <c r="K9" s="52">
        <v>17</v>
      </c>
      <c r="L9" s="52">
        <v>45</v>
      </c>
      <c r="M9" s="52">
        <v>87</v>
      </c>
      <c r="N9" s="52">
        <v>159</v>
      </c>
      <c r="O9" s="52">
        <v>232</v>
      </c>
      <c r="P9" s="52">
        <v>519</v>
      </c>
      <c r="Q9" s="52">
        <v>773</v>
      </c>
      <c r="R9" s="52">
        <v>811</v>
      </c>
      <c r="S9" s="52">
        <v>768</v>
      </c>
      <c r="T9" s="52">
        <v>716</v>
      </c>
      <c r="U9" s="52">
        <v>626</v>
      </c>
      <c r="V9" s="52">
        <v>562</v>
      </c>
      <c r="W9" s="52">
        <v>505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1</v>
      </c>
      <c r="N11" s="52">
        <v>1</v>
      </c>
      <c r="O11" s="52">
        <v>3</v>
      </c>
      <c r="P11" s="52">
        <v>4</v>
      </c>
      <c r="Q11" s="52">
        <v>4</v>
      </c>
      <c r="R11" s="52">
        <v>4</v>
      </c>
      <c r="S11" s="52">
        <v>4</v>
      </c>
      <c r="T11" s="52">
        <v>3</v>
      </c>
      <c r="U11" s="52">
        <v>3</v>
      </c>
      <c r="V11" s="52">
        <v>1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52</v>
      </c>
      <c r="C13" s="52">
        <v>56</v>
      </c>
      <c r="D13" s="52">
        <v>54</v>
      </c>
      <c r="E13" s="52">
        <v>53</v>
      </c>
      <c r="F13" s="52">
        <v>53</v>
      </c>
      <c r="G13" s="52">
        <v>54</v>
      </c>
      <c r="H13" s="52">
        <v>53</v>
      </c>
      <c r="I13" s="52">
        <v>56</v>
      </c>
      <c r="J13" s="52">
        <v>58</v>
      </c>
      <c r="K13" s="52">
        <v>110</v>
      </c>
      <c r="L13" s="52">
        <v>166</v>
      </c>
      <c r="M13" s="52">
        <v>353</v>
      </c>
      <c r="N13" s="52">
        <v>464</v>
      </c>
      <c r="O13" s="52">
        <v>782</v>
      </c>
      <c r="P13" s="52">
        <v>1172</v>
      </c>
      <c r="Q13" s="52">
        <v>1449</v>
      </c>
      <c r="R13" s="52">
        <v>1445</v>
      </c>
      <c r="S13" s="52">
        <v>1370</v>
      </c>
      <c r="T13" s="52">
        <v>1285</v>
      </c>
      <c r="U13" s="52">
        <v>1131</v>
      </c>
      <c r="V13" s="52">
        <v>1055</v>
      </c>
      <c r="W13" s="52">
        <v>1043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37</v>
      </c>
      <c r="M14" s="52">
        <v>51</v>
      </c>
      <c r="N14" s="52">
        <v>56</v>
      </c>
      <c r="O14" s="52">
        <v>84</v>
      </c>
      <c r="P14" s="52">
        <v>114</v>
      </c>
      <c r="Q14" s="52">
        <v>120</v>
      </c>
      <c r="R14" s="52">
        <v>117</v>
      </c>
      <c r="S14" s="52">
        <v>110</v>
      </c>
      <c r="T14" s="52">
        <v>102</v>
      </c>
      <c r="U14" s="52">
        <v>96</v>
      </c>
      <c r="V14" s="52">
        <v>87</v>
      </c>
      <c r="W14" s="52">
        <v>86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</v>
      </c>
      <c r="C16" s="52">
        <v>5</v>
      </c>
      <c r="D16" s="52">
        <v>6</v>
      </c>
      <c r="E16" s="52">
        <v>7</v>
      </c>
      <c r="F16" s="52">
        <v>7</v>
      </c>
      <c r="G16" s="52">
        <v>7</v>
      </c>
      <c r="H16" s="52">
        <v>7</v>
      </c>
      <c r="I16" s="52">
        <v>7</v>
      </c>
      <c r="J16" s="52">
        <v>6</v>
      </c>
      <c r="K16" s="52">
        <v>13</v>
      </c>
      <c r="L16" s="52">
        <v>27</v>
      </c>
      <c r="M16" s="52">
        <v>56</v>
      </c>
      <c r="N16" s="52">
        <v>67</v>
      </c>
      <c r="O16" s="52">
        <v>110</v>
      </c>
      <c r="P16" s="52">
        <v>165</v>
      </c>
      <c r="Q16" s="52">
        <v>189</v>
      </c>
      <c r="R16" s="52">
        <v>183</v>
      </c>
      <c r="S16" s="52">
        <v>168</v>
      </c>
      <c r="T16" s="52">
        <v>150</v>
      </c>
      <c r="U16" s="52">
        <v>126</v>
      </c>
      <c r="V16" s="52">
        <v>108</v>
      </c>
      <c r="W16" s="52">
        <v>100</v>
      </c>
      <c r="DA16" s="63" t="s">
        <v>1074</v>
      </c>
    </row>
    <row r="17" spans="1:105" ht="12" customHeight="1" x14ac:dyDescent="0.25">
      <c r="A17" s="109" t="s">
        <v>120</v>
      </c>
      <c r="B17" s="36">
        <v>49</v>
      </c>
      <c r="C17" s="36">
        <v>51</v>
      </c>
      <c r="D17" s="36">
        <v>48</v>
      </c>
      <c r="E17" s="36">
        <v>46</v>
      </c>
      <c r="F17" s="36">
        <v>46</v>
      </c>
      <c r="G17" s="36">
        <v>47</v>
      </c>
      <c r="H17" s="36">
        <v>46</v>
      </c>
      <c r="I17" s="36">
        <v>49</v>
      </c>
      <c r="J17" s="36">
        <v>52</v>
      </c>
      <c r="K17" s="36">
        <v>97</v>
      </c>
      <c r="L17" s="36">
        <v>176</v>
      </c>
      <c r="M17" s="36">
        <v>349</v>
      </c>
      <c r="N17" s="36">
        <v>454</v>
      </c>
      <c r="O17" s="36">
        <v>759</v>
      </c>
      <c r="P17" s="36">
        <v>1125</v>
      </c>
      <c r="Q17" s="36">
        <v>1384</v>
      </c>
      <c r="R17" s="36">
        <v>1383</v>
      </c>
      <c r="S17" s="36">
        <v>1316</v>
      </c>
      <c r="T17" s="36">
        <v>1240</v>
      </c>
      <c r="U17" s="36">
        <v>1104</v>
      </c>
      <c r="V17" s="36">
        <v>1035</v>
      </c>
      <c r="W17" s="36">
        <v>1029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4</v>
      </c>
      <c r="D21" s="52">
        <v>4</v>
      </c>
      <c r="E21" s="52">
        <v>4</v>
      </c>
      <c r="F21" s="52">
        <v>4</v>
      </c>
      <c r="G21" s="52">
        <v>4</v>
      </c>
      <c r="H21" s="52">
        <v>4</v>
      </c>
      <c r="I21" s="52">
        <v>4</v>
      </c>
      <c r="J21" s="52">
        <v>5</v>
      </c>
      <c r="K21" s="52">
        <v>5</v>
      </c>
      <c r="L21" s="52">
        <v>4</v>
      </c>
      <c r="M21" s="52">
        <v>4</v>
      </c>
      <c r="N21" s="52">
        <v>6</v>
      </c>
      <c r="O21" s="52">
        <v>7</v>
      </c>
      <c r="P21" s="52">
        <v>5</v>
      </c>
      <c r="Q21" s="52">
        <v>7</v>
      </c>
      <c r="R21" s="52">
        <v>15</v>
      </c>
      <c r="S21" s="52">
        <v>82</v>
      </c>
      <c r="T21" s="52">
        <v>94</v>
      </c>
      <c r="U21" s="52">
        <v>160</v>
      </c>
      <c r="V21" s="52">
        <v>87</v>
      </c>
      <c r="W21" s="52">
        <v>14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1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7</v>
      </c>
      <c r="N23" s="52">
        <v>7</v>
      </c>
      <c r="O23" s="52">
        <v>17</v>
      </c>
      <c r="P23" s="52">
        <v>16</v>
      </c>
      <c r="Q23" s="52">
        <v>30</v>
      </c>
      <c r="R23" s="52">
        <v>139</v>
      </c>
      <c r="S23" s="52">
        <v>57</v>
      </c>
      <c r="T23" s="52">
        <v>80</v>
      </c>
      <c r="U23" s="52">
        <v>116</v>
      </c>
      <c r="V23" s="52">
        <v>100</v>
      </c>
      <c r="W23" s="52">
        <v>92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1</v>
      </c>
      <c r="U25" s="52">
        <v>0</v>
      </c>
      <c r="V25" s="52">
        <v>2</v>
      </c>
      <c r="W25" s="52">
        <v>1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8</v>
      </c>
      <c r="D27" s="52">
        <v>8</v>
      </c>
      <c r="E27" s="52">
        <v>8</v>
      </c>
      <c r="F27" s="52">
        <v>8</v>
      </c>
      <c r="G27" s="52">
        <v>10</v>
      </c>
      <c r="H27" s="52">
        <v>9</v>
      </c>
      <c r="I27" s="52">
        <v>8</v>
      </c>
      <c r="J27" s="52">
        <v>6</v>
      </c>
      <c r="K27" s="52">
        <v>10</v>
      </c>
      <c r="L27" s="52">
        <v>7</v>
      </c>
      <c r="M27" s="52">
        <v>10</v>
      </c>
      <c r="N27" s="52">
        <v>14</v>
      </c>
      <c r="O27" s="52">
        <v>19</v>
      </c>
      <c r="P27" s="52">
        <v>26</v>
      </c>
      <c r="Q27" s="52">
        <v>45</v>
      </c>
      <c r="R27" s="52">
        <v>77</v>
      </c>
      <c r="S27" s="52">
        <v>144</v>
      </c>
      <c r="T27" s="52">
        <v>180</v>
      </c>
      <c r="U27" s="52">
        <v>251</v>
      </c>
      <c r="V27" s="52">
        <v>221</v>
      </c>
      <c r="W27" s="52">
        <v>286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2</v>
      </c>
      <c r="P28" s="52">
        <v>3</v>
      </c>
      <c r="Q28" s="52">
        <v>5</v>
      </c>
      <c r="R28" s="52">
        <v>10</v>
      </c>
      <c r="S28" s="52">
        <v>17</v>
      </c>
      <c r="T28" s="52">
        <v>24</v>
      </c>
      <c r="U28" s="52">
        <v>14</v>
      </c>
      <c r="V28" s="52">
        <v>17</v>
      </c>
      <c r="W28" s="52">
        <v>20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1</v>
      </c>
      <c r="E30" s="52">
        <v>0</v>
      </c>
      <c r="F30" s="52">
        <v>1</v>
      </c>
      <c r="G30" s="52">
        <v>0</v>
      </c>
      <c r="H30" s="52">
        <v>1</v>
      </c>
      <c r="I30" s="52">
        <v>0</v>
      </c>
      <c r="J30" s="52">
        <v>2</v>
      </c>
      <c r="K30" s="52">
        <v>2</v>
      </c>
      <c r="L30" s="52">
        <v>1</v>
      </c>
      <c r="M30" s="52">
        <v>1</v>
      </c>
      <c r="N30" s="52">
        <v>1</v>
      </c>
      <c r="O30" s="52">
        <v>2</v>
      </c>
      <c r="P30" s="52">
        <v>2</v>
      </c>
      <c r="Q30" s="52">
        <v>9</v>
      </c>
      <c r="R30" s="52">
        <v>13</v>
      </c>
      <c r="S30" s="52">
        <v>18</v>
      </c>
      <c r="T30" s="52">
        <v>24</v>
      </c>
      <c r="U30" s="52">
        <v>32</v>
      </c>
      <c r="V30" s="52">
        <v>26</v>
      </c>
      <c r="W30" s="52">
        <v>36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8</v>
      </c>
      <c r="D31" s="36">
        <v>7</v>
      </c>
      <c r="E31" s="36">
        <v>8</v>
      </c>
      <c r="F31" s="36">
        <v>8</v>
      </c>
      <c r="G31" s="36">
        <v>8</v>
      </c>
      <c r="H31" s="36">
        <v>9</v>
      </c>
      <c r="I31" s="36">
        <v>6</v>
      </c>
      <c r="J31" s="36">
        <v>4</v>
      </c>
      <c r="K31" s="36">
        <v>10</v>
      </c>
      <c r="L31" s="36">
        <v>6</v>
      </c>
      <c r="M31" s="36">
        <v>9</v>
      </c>
      <c r="N31" s="36">
        <v>12</v>
      </c>
      <c r="O31" s="36">
        <v>20</v>
      </c>
      <c r="P31" s="36">
        <v>26</v>
      </c>
      <c r="Q31" s="36">
        <v>43</v>
      </c>
      <c r="R31" s="36">
        <v>75</v>
      </c>
      <c r="S31" s="36">
        <v>140</v>
      </c>
      <c r="T31" s="36">
        <v>180</v>
      </c>
      <c r="U31" s="36">
        <v>239</v>
      </c>
      <c r="V31" s="36">
        <v>210</v>
      </c>
      <c r="W31" s="36">
        <v>273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8</v>
      </c>
      <c r="D35" s="52">
        <v>2</v>
      </c>
      <c r="E35" s="52">
        <v>3</v>
      </c>
      <c r="F35" s="52">
        <v>4</v>
      </c>
      <c r="G35" s="52">
        <v>5</v>
      </c>
      <c r="H35" s="52">
        <v>3</v>
      </c>
      <c r="I35" s="52">
        <v>7</v>
      </c>
      <c r="J35" s="52">
        <v>7</v>
      </c>
      <c r="K35" s="52">
        <v>57</v>
      </c>
      <c r="L35" s="52">
        <v>97</v>
      </c>
      <c r="M35" s="52">
        <v>206</v>
      </c>
      <c r="N35" s="52">
        <v>122</v>
      </c>
      <c r="O35" s="52">
        <v>355</v>
      </c>
      <c r="P35" s="52">
        <v>426</v>
      </c>
      <c r="Q35" s="52">
        <v>290</v>
      </c>
      <c r="R35" s="52">
        <v>8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2</v>
      </c>
      <c r="I37" s="52">
        <v>0</v>
      </c>
      <c r="J37" s="52">
        <v>3</v>
      </c>
      <c r="K37" s="52">
        <v>12</v>
      </c>
      <c r="L37" s="52">
        <v>28</v>
      </c>
      <c r="M37" s="52">
        <v>49</v>
      </c>
      <c r="N37" s="52">
        <v>79</v>
      </c>
      <c r="O37" s="52">
        <v>90</v>
      </c>
      <c r="P37" s="52">
        <v>303</v>
      </c>
      <c r="Q37" s="52">
        <v>284</v>
      </c>
      <c r="R37" s="52">
        <v>177</v>
      </c>
      <c r="S37" s="52">
        <v>14</v>
      </c>
      <c r="T37" s="52">
        <v>28</v>
      </c>
      <c r="U37" s="52">
        <v>26</v>
      </c>
      <c r="V37" s="52">
        <v>36</v>
      </c>
      <c r="W37" s="52">
        <v>35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1</v>
      </c>
      <c r="N39" s="52">
        <v>0</v>
      </c>
      <c r="O39" s="52">
        <v>2</v>
      </c>
      <c r="P39" s="52">
        <v>1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12</v>
      </c>
      <c r="D41" s="52">
        <v>6</v>
      </c>
      <c r="E41" s="52">
        <v>7</v>
      </c>
      <c r="F41" s="52">
        <v>8</v>
      </c>
      <c r="G41" s="52">
        <v>11</v>
      </c>
      <c r="H41" s="52">
        <v>8</v>
      </c>
      <c r="I41" s="52">
        <v>11</v>
      </c>
      <c r="J41" s="52">
        <v>8</v>
      </c>
      <c r="K41" s="52">
        <v>62</v>
      </c>
      <c r="L41" s="52">
        <v>63</v>
      </c>
      <c r="M41" s="52">
        <v>197</v>
      </c>
      <c r="N41" s="52">
        <v>125</v>
      </c>
      <c r="O41" s="52">
        <v>337</v>
      </c>
      <c r="P41" s="52">
        <v>416</v>
      </c>
      <c r="Q41" s="52">
        <v>322</v>
      </c>
      <c r="R41" s="52">
        <v>73</v>
      </c>
      <c r="S41" s="52">
        <v>69</v>
      </c>
      <c r="T41" s="52">
        <v>95</v>
      </c>
      <c r="U41" s="52">
        <v>97</v>
      </c>
      <c r="V41" s="52">
        <v>145</v>
      </c>
      <c r="W41" s="52">
        <v>274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37</v>
      </c>
      <c r="M42" s="52">
        <v>14</v>
      </c>
      <c r="N42" s="52">
        <v>5</v>
      </c>
      <c r="O42" s="52">
        <v>30</v>
      </c>
      <c r="P42" s="52">
        <v>33</v>
      </c>
      <c r="Q42" s="52">
        <v>11</v>
      </c>
      <c r="R42" s="52">
        <v>7</v>
      </c>
      <c r="S42" s="52">
        <v>10</v>
      </c>
      <c r="T42" s="52">
        <v>16</v>
      </c>
      <c r="U42" s="52">
        <v>8</v>
      </c>
      <c r="V42" s="52">
        <v>8</v>
      </c>
      <c r="W42" s="52">
        <v>19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</v>
      </c>
      <c r="D44" s="52">
        <v>2</v>
      </c>
      <c r="E44" s="52">
        <v>1</v>
      </c>
      <c r="F44" s="52">
        <v>1</v>
      </c>
      <c r="G44" s="52">
        <v>0</v>
      </c>
      <c r="H44" s="52">
        <v>1</v>
      </c>
      <c r="I44" s="52">
        <v>0</v>
      </c>
      <c r="J44" s="52">
        <v>1</v>
      </c>
      <c r="K44" s="52">
        <v>9</v>
      </c>
      <c r="L44" s="52">
        <v>15</v>
      </c>
      <c r="M44" s="52">
        <v>30</v>
      </c>
      <c r="N44" s="52">
        <v>12</v>
      </c>
      <c r="O44" s="52">
        <v>45</v>
      </c>
      <c r="P44" s="52">
        <v>57</v>
      </c>
      <c r="Q44" s="52">
        <v>33</v>
      </c>
      <c r="R44" s="52">
        <v>7</v>
      </c>
      <c r="S44" s="52">
        <v>3</v>
      </c>
      <c r="T44" s="52">
        <v>6</v>
      </c>
      <c r="U44" s="52">
        <v>8</v>
      </c>
      <c r="V44" s="52">
        <v>8</v>
      </c>
      <c r="W44" s="52">
        <v>28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10</v>
      </c>
      <c r="D45" s="36">
        <v>4</v>
      </c>
      <c r="E45" s="36">
        <v>6</v>
      </c>
      <c r="F45" s="36">
        <v>8</v>
      </c>
      <c r="G45" s="36">
        <v>9</v>
      </c>
      <c r="H45" s="36">
        <v>8</v>
      </c>
      <c r="I45" s="36">
        <v>9</v>
      </c>
      <c r="J45" s="36">
        <v>7</v>
      </c>
      <c r="K45" s="36">
        <v>55</v>
      </c>
      <c r="L45" s="36">
        <v>85</v>
      </c>
      <c r="M45" s="36">
        <v>182</v>
      </c>
      <c r="N45" s="36">
        <v>117</v>
      </c>
      <c r="O45" s="36">
        <v>325</v>
      </c>
      <c r="P45" s="36">
        <v>392</v>
      </c>
      <c r="Q45" s="36">
        <v>302</v>
      </c>
      <c r="R45" s="36">
        <v>74</v>
      </c>
      <c r="S45" s="36">
        <v>73</v>
      </c>
      <c r="T45" s="36">
        <v>104</v>
      </c>
      <c r="U45" s="36">
        <v>103</v>
      </c>
      <c r="V45" s="36">
        <v>141</v>
      </c>
      <c r="W45" s="36">
        <v>267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2</v>
      </c>
      <c r="D49" s="52">
        <v>0</v>
      </c>
      <c r="E49" s="52">
        <v>1</v>
      </c>
      <c r="F49" s="52">
        <v>1</v>
      </c>
      <c r="G49" s="52">
        <v>1</v>
      </c>
      <c r="H49" s="52">
        <v>1</v>
      </c>
      <c r="I49" s="52">
        <v>2</v>
      </c>
      <c r="J49" s="52">
        <v>2</v>
      </c>
      <c r="K49" s="52">
        <v>17</v>
      </c>
      <c r="L49" s="52">
        <v>26</v>
      </c>
      <c r="M49" s="52">
        <v>56</v>
      </c>
      <c r="N49" s="52">
        <v>51</v>
      </c>
      <c r="O49" s="52">
        <v>139</v>
      </c>
      <c r="P49" s="52">
        <v>289</v>
      </c>
      <c r="Q49" s="52">
        <v>217</v>
      </c>
      <c r="R49" s="52">
        <v>3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1</v>
      </c>
      <c r="K51" s="52">
        <v>10</v>
      </c>
      <c r="L51" s="52">
        <v>12</v>
      </c>
      <c r="M51" s="52">
        <v>24</v>
      </c>
      <c r="N51" s="52">
        <v>24</v>
      </c>
      <c r="O51" s="52">
        <v>47</v>
      </c>
      <c r="P51" s="52">
        <v>176</v>
      </c>
      <c r="Q51" s="52">
        <v>42</v>
      </c>
      <c r="R51" s="52">
        <v>2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1</v>
      </c>
      <c r="P53" s="52">
        <v>1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2</v>
      </c>
      <c r="D55" s="52">
        <v>0</v>
      </c>
      <c r="E55" s="52">
        <v>1</v>
      </c>
      <c r="F55" s="52">
        <v>1</v>
      </c>
      <c r="G55" s="52">
        <v>1</v>
      </c>
      <c r="H55" s="52">
        <v>1</v>
      </c>
      <c r="I55" s="52">
        <v>2</v>
      </c>
      <c r="J55" s="52">
        <v>2</v>
      </c>
      <c r="K55" s="52">
        <v>17</v>
      </c>
      <c r="L55" s="52">
        <v>16</v>
      </c>
      <c r="M55" s="52">
        <v>52</v>
      </c>
      <c r="N55" s="52">
        <v>49</v>
      </c>
      <c r="O55" s="52">
        <v>126</v>
      </c>
      <c r="P55" s="52">
        <v>265</v>
      </c>
      <c r="Q55" s="52">
        <v>207</v>
      </c>
      <c r="R55" s="52">
        <v>3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10</v>
      </c>
      <c r="M56" s="52">
        <v>4</v>
      </c>
      <c r="N56" s="52">
        <v>2</v>
      </c>
      <c r="O56" s="52">
        <v>12</v>
      </c>
      <c r="P56" s="52">
        <v>23</v>
      </c>
      <c r="Q56" s="52">
        <v>10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3</v>
      </c>
      <c r="L58" s="52">
        <v>4</v>
      </c>
      <c r="M58" s="52">
        <v>8</v>
      </c>
      <c r="N58" s="52">
        <v>5</v>
      </c>
      <c r="O58" s="52">
        <v>18</v>
      </c>
      <c r="P58" s="52">
        <v>38</v>
      </c>
      <c r="Q58" s="52">
        <v>24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2</v>
      </c>
      <c r="D59" s="36">
        <v>0</v>
      </c>
      <c r="E59" s="36">
        <v>1</v>
      </c>
      <c r="F59" s="36">
        <v>1</v>
      </c>
      <c r="G59" s="36">
        <v>1</v>
      </c>
      <c r="H59" s="36">
        <v>1</v>
      </c>
      <c r="I59" s="36">
        <v>2</v>
      </c>
      <c r="J59" s="36">
        <v>2</v>
      </c>
      <c r="K59" s="36">
        <v>14</v>
      </c>
      <c r="L59" s="36">
        <v>22</v>
      </c>
      <c r="M59" s="36">
        <v>48</v>
      </c>
      <c r="N59" s="36">
        <v>46</v>
      </c>
      <c r="O59" s="36">
        <v>121</v>
      </c>
      <c r="P59" s="36">
        <v>251</v>
      </c>
      <c r="Q59" s="36">
        <v>193</v>
      </c>
      <c r="R59" s="36">
        <v>3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6</v>
      </c>
      <c r="D63" s="52">
        <v>2</v>
      </c>
      <c r="E63" s="52">
        <v>2</v>
      </c>
      <c r="F63" s="52">
        <v>3</v>
      </c>
      <c r="G63" s="52">
        <v>4</v>
      </c>
      <c r="H63" s="52">
        <v>2</v>
      </c>
      <c r="I63" s="52">
        <v>5</v>
      </c>
      <c r="J63" s="52">
        <v>5</v>
      </c>
      <c r="K63" s="52">
        <v>40</v>
      </c>
      <c r="L63" s="52">
        <v>71</v>
      </c>
      <c r="M63" s="52">
        <v>150</v>
      </c>
      <c r="N63" s="52">
        <v>71</v>
      </c>
      <c r="O63" s="52">
        <v>216</v>
      </c>
      <c r="P63" s="52">
        <v>137</v>
      </c>
      <c r="Q63" s="52">
        <v>73</v>
      </c>
      <c r="R63" s="52">
        <v>5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2</v>
      </c>
      <c r="I65" s="52">
        <v>0</v>
      </c>
      <c r="J65" s="52">
        <v>2</v>
      </c>
      <c r="K65" s="52">
        <v>2</v>
      </c>
      <c r="L65" s="52">
        <v>16</v>
      </c>
      <c r="M65" s="52">
        <v>25</v>
      </c>
      <c r="N65" s="52">
        <v>55</v>
      </c>
      <c r="O65" s="52">
        <v>43</v>
      </c>
      <c r="P65" s="52">
        <v>127</v>
      </c>
      <c r="Q65" s="52">
        <v>242</v>
      </c>
      <c r="R65" s="52">
        <v>175</v>
      </c>
      <c r="S65" s="52">
        <v>14</v>
      </c>
      <c r="T65" s="52">
        <v>28</v>
      </c>
      <c r="U65" s="52">
        <v>26</v>
      </c>
      <c r="V65" s="52">
        <v>36</v>
      </c>
      <c r="W65" s="52">
        <v>35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1</v>
      </c>
      <c r="N67" s="52">
        <f t="shared" si="0"/>
        <v>0</v>
      </c>
      <c r="O67" s="52">
        <f t="shared" si="0"/>
        <v>1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</v>
      </c>
      <c r="D69" s="52">
        <f t="shared" si="6"/>
        <v>6</v>
      </c>
      <c r="E69" s="52">
        <f t="shared" si="6"/>
        <v>6</v>
      </c>
      <c r="F69" s="52">
        <f t="shared" si="6"/>
        <v>7</v>
      </c>
      <c r="G69" s="52">
        <f t="shared" si="6"/>
        <v>10</v>
      </c>
      <c r="H69" s="52">
        <f t="shared" si="6"/>
        <v>7</v>
      </c>
      <c r="I69" s="52">
        <f t="shared" si="6"/>
        <v>9</v>
      </c>
      <c r="J69" s="52">
        <f t="shared" si="6"/>
        <v>6</v>
      </c>
      <c r="K69" s="52">
        <f t="shared" si="6"/>
        <v>45</v>
      </c>
      <c r="L69" s="52">
        <f t="shared" si="6"/>
        <v>47</v>
      </c>
      <c r="M69" s="52">
        <f t="shared" si="6"/>
        <v>145</v>
      </c>
      <c r="N69" s="52">
        <f t="shared" si="6"/>
        <v>76</v>
      </c>
      <c r="O69" s="52">
        <f t="shared" si="6"/>
        <v>211</v>
      </c>
      <c r="P69" s="52">
        <f t="shared" si="6"/>
        <v>151</v>
      </c>
      <c r="Q69" s="52">
        <f t="shared" si="6"/>
        <v>115</v>
      </c>
      <c r="R69" s="52">
        <f t="shared" ref="R69:V69" si="7">R41-R55</f>
        <v>70</v>
      </c>
      <c r="S69" s="52">
        <f t="shared" si="7"/>
        <v>69</v>
      </c>
      <c r="T69" s="52">
        <f t="shared" si="7"/>
        <v>95</v>
      </c>
      <c r="U69" s="52">
        <f t="shared" si="7"/>
        <v>97</v>
      </c>
      <c r="V69" s="52">
        <f t="shared" si="7"/>
        <v>145</v>
      </c>
      <c r="W69" s="52">
        <f t="shared" ref="W69" si="8">W41-W55</f>
        <v>274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27</v>
      </c>
      <c r="M70" s="52">
        <f t="shared" si="9"/>
        <v>10</v>
      </c>
      <c r="N70" s="52">
        <f t="shared" si="9"/>
        <v>3</v>
      </c>
      <c r="O70" s="52">
        <f t="shared" si="9"/>
        <v>18</v>
      </c>
      <c r="P70" s="52">
        <f t="shared" si="9"/>
        <v>10</v>
      </c>
      <c r="Q70" s="52">
        <f t="shared" si="9"/>
        <v>1</v>
      </c>
      <c r="R70" s="52">
        <f t="shared" ref="R70:V70" si="10">R42-R56</f>
        <v>7</v>
      </c>
      <c r="S70" s="52">
        <f t="shared" si="10"/>
        <v>10</v>
      </c>
      <c r="T70" s="52">
        <f t="shared" si="10"/>
        <v>16</v>
      </c>
      <c r="U70" s="52">
        <f t="shared" si="10"/>
        <v>8</v>
      </c>
      <c r="V70" s="52">
        <f t="shared" si="10"/>
        <v>8</v>
      </c>
      <c r="W70" s="52">
        <f t="shared" ref="W70" si="11">W42-W56</f>
        <v>19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</v>
      </c>
      <c r="D72" s="52">
        <v>2</v>
      </c>
      <c r="E72" s="52">
        <v>1</v>
      </c>
      <c r="F72" s="52">
        <v>1</v>
      </c>
      <c r="G72" s="52">
        <v>0</v>
      </c>
      <c r="H72" s="52">
        <v>1</v>
      </c>
      <c r="I72" s="52">
        <v>0</v>
      </c>
      <c r="J72" s="52">
        <v>1</v>
      </c>
      <c r="K72" s="52">
        <v>6</v>
      </c>
      <c r="L72" s="52">
        <v>11</v>
      </c>
      <c r="M72" s="52">
        <v>22</v>
      </c>
      <c r="N72" s="52">
        <v>7</v>
      </c>
      <c r="O72" s="52">
        <v>27</v>
      </c>
      <c r="P72" s="52">
        <v>19</v>
      </c>
      <c r="Q72" s="52">
        <v>9</v>
      </c>
      <c r="R72" s="52">
        <v>7</v>
      </c>
      <c r="S72" s="52">
        <v>3</v>
      </c>
      <c r="T72" s="52">
        <v>6</v>
      </c>
      <c r="U72" s="52">
        <v>8</v>
      </c>
      <c r="V72" s="52">
        <v>8</v>
      </c>
      <c r="W72" s="52">
        <v>28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8</v>
      </c>
      <c r="D73" s="36">
        <v>4</v>
      </c>
      <c r="E73" s="36">
        <v>5</v>
      </c>
      <c r="F73" s="36">
        <v>7</v>
      </c>
      <c r="G73" s="36">
        <v>8</v>
      </c>
      <c r="H73" s="36">
        <v>7</v>
      </c>
      <c r="I73" s="36">
        <v>7</v>
      </c>
      <c r="J73" s="36">
        <v>5</v>
      </c>
      <c r="K73" s="36">
        <v>41</v>
      </c>
      <c r="L73" s="36">
        <v>63</v>
      </c>
      <c r="M73" s="36">
        <v>134</v>
      </c>
      <c r="N73" s="36">
        <v>71</v>
      </c>
      <c r="O73" s="36">
        <v>204</v>
      </c>
      <c r="P73" s="36">
        <v>141</v>
      </c>
      <c r="Q73" s="36">
        <v>109</v>
      </c>
      <c r="R73" s="36">
        <v>71</v>
      </c>
      <c r="S73" s="36">
        <v>73</v>
      </c>
      <c r="T73" s="36">
        <v>104</v>
      </c>
      <c r="U73" s="36">
        <v>103</v>
      </c>
      <c r="V73" s="36">
        <v>141</v>
      </c>
      <c r="W73" s="36">
        <v>267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3</v>
      </c>
      <c r="J79" s="52">
        <f>RES_hhdet_numvin!J26</f>
        <v>3</v>
      </c>
      <c r="K79" s="52">
        <f>RES_hhdet_numvin!K26</f>
        <v>33</v>
      </c>
      <c r="L79" s="52">
        <f>RES_hhdet_numvin!L26</f>
        <v>67</v>
      </c>
      <c r="M79" s="52">
        <f>RES_hhdet_numvin!M26</f>
        <v>147</v>
      </c>
      <c r="N79" s="52">
        <f>RES_hhdet_numvin!N26</f>
        <v>89</v>
      </c>
      <c r="O79" s="52">
        <f>RES_hhdet_numvin!O26</f>
        <v>266</v>
      </c>
      <c r="P79" s="52">
        <f>RES_hhdet_numvin!P26</f>
        <v>290</v>
      </c>
      <c r="Q79" s="52">
        <f>RES_hhdet_numvin!Q26</f>
        <v>223</v>
      </c>
      <c r="R79" s="52">
        <f>RES_hhdet_numvin!R26</f>
        <v>8</v>
      </c>
      <c r="S79" s="52">
        <f>RES_hhdet_numvin!S26</f>
        <v>0</v>
      </c>
      <c r="T79" s="52">
        <f>RES_hhdet_numvin!T26</f>
        <v>0</v>
      </c>
      <c r="U79" s="52">
        <f>RES_hhdet_numvin!U26</f>
        <v>0</v>
      </c>
      <c r="V79" s="52">
        <f>RES_hhdet_numvin!V26</f>
        <v>0</v>
      </c>
      <c r="W79" s="52">
        <f>RES_hhdet_numvin!W26</f>
        <v>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99</v>
      </c>
      <c r="Q82" s="138">
        <f>RES_hhdet_numvin!Q29</f>
        <v>135</v>
      </c>
      <c r="R82" s="138">
        <f>RES_hhdet_numvin!R29</f>
        <v>133</v>
      </c>
      <c r="S82" s="138">
        <f>RES_hhdet_numvin!S29</f>
        <v>13</v>
      </c>
      <c r="T82" s="138">
        <f>RES_hhdet_numvin!T29</f>
        <v>28</v>
      </c>
      <c r="U82" s="138">
        <f>RES_hhdet_numvin!U29</f>
        <v>26</v>
      </c>
      <c r="V82" s="138">
        <f>RES_hhdet_numvin!V29</f>
        <v>36</v>
      </c>
      <c r="W82" s="138">
        <f>RES_hhdet_numvin!W29</f>
        <v>35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136</v>
      </c>
      <c r="Q88" s="138">
        <f>RES_hhdet_numvin!Q35</f>
        <v>187</v>
      </c>
      <c r="R88" s="138">
        <f>RES_hhdet_numvin!R35</f>
        <v>56</v>
      </c>
      <c r="S88" s="138">
        <f>RES_hhdet_numvin!S35</f>
        <v>63</v>
      </c>
      <c r="T88" s="138">
        <f>RES_hhdet_numvin!T35</f>
        <v>89</v>
      </c>
      <c r="U88" s="138">
        <f>RES_hhdet_numvin!U35</f>
        <v>94</v>
      </c>
      <c r="V88" s="138">
        <f>RES_hhdet_numvin!V35</f>
        <v>144</v>
      </c>
      <c r="W88" s="138">
        <f>RES_hhdet_numvin!W35</f>
        <v>274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11</v>
      </c>
      <c r="Q89" s="138">
        <f>RES_hhdet_numvin!Q36</f>
        <v>7</v>
      </c>
      <c r="R89" s="138">
        <f>RES_hhdet_numvin!R36</f>
        <v>7</v>
      </c>
      <c r="S89" s="138">
        <f>RES_hhdet_numvin!S36</f>
        <v>10</v>
      </c>
      <c r="T89" s="138">
        <f>RES_hhdet_numvin!T36</f>
        <v>16</v>
      </c>
      <c r="U89" s="138">
        <f>RES_hhdet_numvin!U36</f>
        <v>8</v>
      </c>
      <c r="V89" s="138">
        <f>RES_hhdet_numvin!V36</f>
        <v>8</v>
      </c>
      <c r="W89" s="138">
        <f>RES_hhdet_numvin!W36</f>
        <v>19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18</v>
      </c>
      <c r="Q93" s="138">
        <f>RES_hhdet_numvin!Q40</f>
        <v>22</v>
      </c>
      <c r="R93" s="138">
        <f>RES_hhdet_numvin!R40</f>
        <v>7</v>
      </c>
      <c r="S93" s="138">
        <f>RES_hhdet_numvin!S40</f>
        <v>3</v>
      </c>
      <c r="T93" s="138">
        <f>RES_hhdet_numvin!T40</f>
        <v>6</v>
      </c>
      <c r="U93" s="138">
        <f>RES_hhdet_numvin!U40</f>
        <v>8</v>
      </c>
      <c r="V93" s="138">
        <f>RES_hhdet_numvin!V40</f>
        <v>8</v>
      </c>
      <c r="W93" s="138">
        <f>RES_hhdet_numvin!W40</f>
        <v>28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128</v>
      </c>
      <c r="Q94" s="39">
        <f>RES_hhdet_numvin!Q41</f>
        <v>176</v>
      </c>
      <c r="R94" s="39">
        <f>RES_hhdet_numvin!R41</f>
        <v>56</v>
      </c>
      <c r="S94" s="39">
        <f>RES_hhdet_numvin!S41</f>
        <v>65</v>
      </c>
      <c r="T94" s="39">
        <f>RES_hhdet_numvin!T41</f>
        <v>97</v>
      </c>
      <c r="U94" s="39">
        <f>RES_hhdet_numvin!U41</f>
        <v>100</v>
      </c>
      <c r="V94" s="39">
        <f>RES_hhdet_numvin!V41</f>
        <v>140</v>
      </c>
      <c r="W94" s="39">
        <f>RES_hhdet_numvin!W41</f>
        <v>267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3.8495119655338361E-2</v>
      </c>
      <c r="C98" s="117">
        <f t="shared" si="12"/>
        <v>4.2283214638006869E-2</v>
      </c>
      <c r="D98" s="117">
        <f t="shared" si="12"/>
        <v>4.3199516255313437E-2</v>
      </c>
      <c r="E98" s="117">
        <f t="shared" si="12"/>
        <v>4.2082908944925633E-2</v>
      </c>
      <c r="F98" s="117">
        <f t="shared" si="12"/>
        <v>4.2021920792905246E-2</v>
      </c>
      <c r="G98" s="117">
        <f t="shared" si="12"/>
        <v>4.2156217797966328E-2</v>
      </c>
      <c r="H98" s="117">
        <f t="shared" si="12"/>
        <v>4.06531723668178E-2</v>
      </c>
      <c r="I98" s="117">
        <f t="shared" si="12"/>
        <v>4.1510124544839939E-2</v>
      </c>
      <c r="J98" s="117">
        <f t="shared" si="12"/>
        <v>4.1597011030045393E-2</v>
      </c>
      <c r="K98" s="117">
        <f t="shared" si="12"/>
        <v>5.4916787752919707E-2</v>
      </c>
      <c r="L98" s="117">
        <f t="shared" si="12"/>
        <v>7.6791568021430043E-2</v>
      </c>
      <c r="M98" s="117">
        <f t="shared" si="12"/>
        <v>0.41794426039306953</v>
      </c>
      <c r="N98" s="117">
        <f t="shared" si="12"/>
        <v>0.37786314289806477</v>
      </c>
      <c r="O98" s="117">
        <f t="shared" si="12"/>
        <v>0.52253667717192787</v>
      </c>
      <c r="P98" s="117">
        <f t="shared" si="12"/>
        <v>0.57811247539272115</v>
      </c>
      <c r="Q98" s="117">
        <f t="shared" si="12"/>
        <v>1.56828041841263</v>
      </c>
      <c r="R98" s="117">
        <f t="shared" ref="R98:V98" si="13">R99+R102+R104+R113</f>
        <v>1.3213247936833226</v>
      </c>
      <c r="S98" s="117">
        <f t="shared" si="13"/>
        <v>0.94275206760971386</v>
      </c>
      <c r="T98" s="117">
        <f t="shared" si="13"/>
        <v>0.86349594296504584</v>
      </c>
      <c r="U98" s="117">
        <f t="shared" si="13"/>
        <v>0.76669280302476883</v>
      </c>
      <c r="V98" s="117">
        <f t="shared" si="13"/>
        <v>0.77320069768977251</v>
      </c>
      <c r="W98" s="117">
        <f t="shared" ref="W98" si="14">W99+W102+W104+W113</f>
        <v>0.79492300821495199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2.993739223212627E-2</v>
      </c>
      <c r="C99" s="122">
        <f t="shared" si="15"/>
        <v>3.3431000139886431E-2</v>
      </c>
      <c r="D99" s="122">
        <f t="shared" si="15"/>
        <v>3.4024019877175037E-2</v>
      </c>
      <c r="E99" s="122">
        <f t="shared" si="15"/>
        <v>3.3161030242482591E-2</v>
      </c>
      <c r="F99" s="122">
        <f t="shared" si="15"/>
        <v>3.316536329520179E-2</v>
      </c>
      <c r="G99" s="122">
        <f t="shared" si="15"/>
        <v>3.2843950576290241E-2</v>
      </c>
      <c r="H99" s="122">
        <f t="shared" si="15"/>
        <v>3.1320135243592249E-2</v>
      </c>
      <c r="I99" s="122">
        <f t="shared" si="15"/>
        <v>3.1723283192942937E-2</v>
      </c>
      <c r="J99" s="122">
        <f t="shared" si="15"/>
        <v>3.0669975176862912E-2</v>
      </c>
      <c r="K99" s="122">
        <f t="shared" si="15"/>
        <v>3.3662672738280282E-2</v>
      </c>
      <c r="L99" s="122">
        <f t="shared" si="15"/>
        <v>3.7990643447889084E-2</v>
      </c>
      <c r="M99" s="122">
        <f t="shared" si="15"/>
        <v>0.33586747445452281</v>
      </c>
      <c r="N99" s="122">
        <f t="shared" si="15"/>
        <v>0.27848248135544057</v>
      </c>
      <c r="O99" s="122">
        <f t="shared" si="15"/>
        <v>0.36657017161023903</v>
      </c>
      <c r="P99" s="122">
        <f t="shared" si="15"/>
        <v>0.34994196245118447</v>
      </c>
      <c r="Q99" s="122">
        <f t="shared" si="15"/>
        <v>1.281193762566428</v>
      </c>
      <c r="R99" s="122">
        <f t="shared" ref="R99:V99" si="16">SUM(R100:R101)</f>
        <v>1.0344140857250705</v>
      </c>
      <c r="S99" s="122">
        <f t="shared" si="16"/>
        <v>0.66006321198904305</v>
      </c>
      <c r="T99" s="122">
        <f t="shared" si="16"/>
        <v>0.60106008783138498</v>
      </c>
      <c r="U99" s="122">
        <f t="shared" si="16"/>
        <v>0.53884122936911749</v>
      </c>
      <c r="V99" s="122">
        <f t="shared" si="16"/>
        <v>0.55335993309653286</v>
      </c>
      <c r="W99" s="122">
        <f t="shared" ref="W99" si="17">SUM(W100:W101)</f>
        <v>0.5700205597615019</v>
      </c>
      <c r="DA99" s="130" t="s">
        <v>1592</v>
      </c>
    </row>
    <row r="100" spans="1:105" ht="12" customHeight="1" x14ac:dyDescent="0.25">
      <c r="A100" s="97" t="s">
        <v>74</v>
      </c>
      <c r="B100" s="98">
        <v>2.9651961730658982E-2</v>
      </c>
      <c r="C100" s="98">
        <v>3.3113919016592774E-2</v>
      </c>
      <c r="D100" s="98">
        <v>3.3701317112896582E-2</v>
      </c>
      <c r="E100" s="98">
        <v>3.2848020474816046E-2</v>
      </c>
      <c r="F100" s="98">
        <v>3.2852650105049015E-2</v>
      </c>
      <c r="G100" s="98">
        <v>3.2535252587159391E-2</v>
      </c>
      <c r="H100" s="98">
        <v>3.1025161269429443E-2</v>
      </c>
      <c r="I100" s="98">
        <v>3.1424239600706727E-2</v>
      </c>
      <c r="J100" s="98">
        <v>3.0376372039000898E-2</v>
      </c>
      <c r="K100" s="98">
        <v>3.332312987058117E-2</v>
      </c>
      <c r="L100" s="98">
        <v>3.7594344129161066E-2</v>
      </c>
      <c r="M100" s="98">
        <v>0.33227285755230096</v>
      </c>
      <c r="N100" s="98">
        <v>0.27554218018534365</v>
      </c>
      <c r="O100" s="98">
        <v>0.36255851724467186</v>
      </c>
      <c r="P100" s="98">
        <v>0.34605904270564741</v>
      </c>
      <c r="Q100" s="98">
        <v>1.2667813126970413</v>
      </c>
      <c r="R100" s="98">
        <v>1.0228432215534473</v>
      </c>
      <c r="S100" s="98">
        <v>0.6526607432884326</v>
      </c>
      <c r="T100" s="98">
        <v>0.59435368300372071</v>
      </c>
      <c r="U100" s="98">
        <v>0.5328556415400848</v>
      </c>
      <c r="V100" s="98">
        <v>0.54718639533772884</v>
      </c>
      <c r="W100" s="98">
        <v>0.56363810069743203</v>
      </c>
      <c r="DA100" s="63" t="s">
        <v>1593</v>
      </c>
    </row>
    <row r="101" spans="1:105" ht="12" customHeight="1" x14ac:dyDescent="0.25">
      <c r="A101" s="97" t="s">
        <v>53</v>
      </c>
      <c r="B101" s="98">
        <v>2.8543050146728738E-4</v>
      </c>
      <c r="C101" s="98">
        <v>3.1708112329365467E-4</v>
      </c>
      <c r="D101" s="98">
        <v>3.2270276427845445E-4</v>
      </c>
      <c r="E101" s="98">
        <v>3.1300976766654383E-4</v>
      </c>
      <c r="F101" s="98">
        <v>3.1271319015277428E-4</v>
      </c>
      <c r="G101" s="98">
        <v>3.0869798913085353E-4</v>
      </c>
      <c r="H101" s="98">
        <v>2.9497397416280595E-4</v>
      </c>
      <c r="I101" s="98">
        <v>2.9904359223620927E-4</v>
      </c>
      <c r="J101" s="98">
        <v>2.9360313786201458E-4</v>
      </c>
      <c r="K101" s="98">
        <v>3.3954286769910974E-4</v>
      </c>
      <c r="L101" s="98">
        <v>3.9629931872801921E-4</v>
      </c>
      <c r="M101" s="98">
        <v>3.5946169022218481E-3</v>
      </c>
      <c r="N101" s="98">
        <v>2.9403011700969393E-3</v>
      </c>
      <c r="O101" s="98">
        <v>4.0116543655671875E-3</v>
      </c>
      <c r="P101" s="98">
        <v>3.8829197455370473E-3</v>
      </c>
      <c r="Q101" s="98">
        <v>1.441244986938669E-2</v>
      </c>
      <c r="R101" s="98">
        <v>1.1570864171623204E-2</v>
      </c>
      <c r="S101" s="98">
        <v>7.4024687006104305E-3</v>
      </c>
      <c r="T101" s="98">
        <v>6.7064048276642627E-3</v>
      </c>
      <c r="U101" s="98">
        <v>5.9855878290327423E-3</v>
      </c>
      <c r="V101" s="98">
        <v>6.1735377588040263E-3</v>
      </c>
      <c r="W101" s="98">
        <v>6.3824590640698267E-3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1.9041183505611385E-5</v>
      </c>
      <c r="C102" s="122">
        <f t="shared" si="18"/>
        <v>1.8985080773334536E-5</v>
      </c>
      <c r="D102" s="122">
        <f t="shared" si="18"/>
        <v>1.130241928503788E-5</v>
      </c>
      <c r="E102" s="122">
        <f t="shared" si="18"/>
        <v>1.4362594724144593E-5</v>
      </c>
      <c r="F102" s="122">
        <f t="shared" si="18"/>
        <v>0</v>
      </c>
      <c r="G102" s="122">
        <f t="shared" si="18"/>
        <v>0</v>
      </c>
      <c r="H102" s="122">
        <f t="shared" si="18"/>
        <v>1.3866365227194661E-5</v>
      </c>
      <c r="I102" s="122">
        <f t="shared" si="18"/>
        <v>2.9963918934622716E-5</v>
      </c>
      <c r="J102" s="122">
        <f t="shared" si="18"/>
        <v>4.6260072952185838E-5</v>
      </c>
      <c r="K102" s="122">
        <f t="shared" si="18"/>
        <v>1.1611530804941239E-4</v>
      </c>
      <c r="L102" s="122">
        <f t="shared" si="18"/>
        <v>4.1585948796717299E-4</v>
      </c>
      <c r="M102" s="122">
        <f t="shared" si="18"/>
        <v>5.6444851546592586E-4</v>
      </c>
      <c r="N102" s="122">
        <f t="shared" si="18"/>
        <v>2.6476653142847753E-3</v>
      </c>
      <c r="O102" s="122">
        <f t="shared" si="18"/>
        <v>1.644859794721155E-3</v>
      </c>
      <c r="P102" s="122">
        <f t="shared" si="18"/>
        <v>3.0118684707552716E-3</v>
      </c>
      <c r="Q102" s="122">
        <f t="shared" si="18"/>
        <v>7.4535697000577021E-3</v>
      </c>
      <c r="R102" s="122">
        <f t="shared" si="18"/>
        <v>7.4824166063396117E-3</v>
      </c>
      <c r="S102" s="122">
        <f t="shared" si="18"/>
        <v>7.1750728391935638E-3</v>
      </c>
      <c r="T102" s="122">
        <f t="shared" si="18"/>
        <v>5.7574773069836126E-3</v>
      </c>
      <c r="U102" s="122">
        <f t="shared" si="18"/>
        <v>5.283228907144547E-3</v>
      </c>
      <c r="V102" s="122">
        <f t="shared" si="18"/>
        <v>4.7952814812712349E-3</v>
      </c>
      <c r="W102" s="122">
        <f t="shared" si="18"/>
        <v>4.4383041137596368E-3</v>
      </c>
      <c r="DA102" s="130" t="s">
        <v>1595</v>
      </c>
    </row>
    <row r="103" spans="1:105" ht="12" customHeight="1" x14ac:dyDescent="0.25">
      <c r="A103" s="97" t="s">
        <v>53</v>
      </c>
      <c r="B103" s="98">
        <v>1.9041183505611385E-5</v>
      </c>
      <c r="C103" s="98">
        <v>1.8985080773334536E-5</v>
      </c>
      <c r="D103" s="98">
        <v>1.130241928503788E-5</v>
      </c>
      <c r="E103" s="98">
        <v>1.4362594724144593E-5</v>
      </c>
      <c r="F103" s="98">
        <v>0</v>
      </c>
      <c r="G103" s="98">
        <v>0</v>
      </c>
      <c r="H103" s="98">
        <v>1.3866365227194661E-5</v>
      </c>
      <c r="I103" s="98">
        <v>2.9963918934622716E-5</v>
      </c>
      <c r="J103" s="98">
        <v>4.6260072952185838E-5</v>
      </c>
      <c r="K103" s="98">
        <v>1.1611530804941239E-4</v>
      </c>
      <c r="L103" s="98">
        <v>4.1585948796717299E-4</v>
      </c>
      <c r="M103" s="98">
        <v>5.6444851546592586E-4</v>
      </c>
      <c r="N103" s="98">
        <v>2.6476653142847753E-3</v>
      </c>
      <c r="O103" s="98">
        <v>1.644859794721155E-3</v>
      </c>
      <c r="P103" s="98">
        <v>3.0118684707552716E-3</v>
      </c>
      <c r="Q103" s="98">
        <v>7.4535697000577021E-3</v>
      </c>
      <c r="R103" s="98">
        <v>7.4824166063396117E-3</v>
      </c>
      <c r="S103" s="98">
        <v>7.1750728391935638E-3</v>
      </c>
      <c r="T103" s="98">
        <v>5.7574773069836126E-3</v>
      </c>
      <c r="U103" s="98">
        <v>5.283228907144547E-3</v>
      </c>
      <c r="V103" s="98">
        <v>4.7952814812712349E-3</v>
      </c>
      <c r="W103" s="98">
        <v>4.4383041137596368E-3</v>
      </c>
      <c r="DA103" s="63" t="s">
        <v>1596</v>
      </c>
    </row>
    <row r="104" spans="1:105" ht="12" customHeight="1" x14ac:dyDescent="0.25">
      <c r="A104" s="121" t="s">
        <v>55</v>
      </c>
      <c r="B104" s="122">
        <v>5.7059215770392966E-3</v>
      </c>
      <c r="C104" s="122">
        <v>5.7082576957692898E-3</v>
      </c>
      <c r="D104" s="122">
        <v>6.1952643176320351E-3</v>
      </c>
      <c r="E104" s="122">
        <v>5.8782819267352588E-3</v>
      </c>
      <c r="F104" s="122">
        <v>5.6888348978127879E-3</v>
      </c>
      <c r="G104" s="122">
        <v>6.0835003383196114E-3</v>
      </c>
      <c r="H104" s="122">
        <v>6.0928935076711823E-3</v>
      </c>
      <c r="I104" s="122">
        <v>6.3035666749482466E-3</v>
      </c>
      <c r="J104" s="122">
        <v>7.2814795936963174E-3</v>
      </c>
      <c r="K104" s="122">
        <v>1.4185019883948385E-2</v>
      </c>
      <c r="L104" s="122">
        <v>2.5846449623254428E-2</v>
      </c>
      <c r="M104" s="122">
        <v>5.4433198778175561E-2</v>
      </c>
      <c r="N104" s="122">
        <v>6.4607677464270388E-2</v>
      </c>
      <c r="O104" s="122">
        <v>0.10310368247928756</v>
      </c>
      <c r="P104" s="122">
        <v>0.15088586969336534</v>
      </c>
      <c r="Q104" s="122">
        <v>0.17820907791502591</v>
      </c>
      <c r="R104" s="122">
        <v>0.18071800492272461</v>
      </c>
      <c r="S104" s="122">
        <v>0.17977771650137117</v>
      </c>
      <c r="T104" s="122">
        <v>0.16880992714353379</v>
      </c>
      <c r="U104" s="122">
        <v>0.14653556035624726</v>
      </c>
      <c r="V104" s="122">
        <v>0.14162062745181794</v>
      </c>
      <c r="W104" s="122">
        <v>0.14546275038716427</v>
      </c>
      <c r="DA104" s="130" t="s">
        <v>1597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1.4973067952589141E-4</v>
      </c>
      <c r="N105" s="98">
        <v>1.4438020954188674E-4</v>
      </c>
      <c r="O105" s="98">
        <v>3.9119467368373215E-4</v>
      </c>
      <c r="P105" s="98">
        <v>5.1741640471290396E-4</v>
      </c>
      <c r="Q105" s="98">
        <v>5.2116896849793758E-4</v>
      </c>
      <c r="R105" s="98">
        <v>4.8813581728496632E-4</v>
      </c>
      <c r="S105" s="98">
        <v>5.0965598547013499E-4</v>
      </c>
      <c r="T105" s="98">
        <v>3.8600808530908816E-4</v>
      </c>
      <c r="U105" s="98">
        <v>3.815492712682949E-4</v>
      </c>
      <c r="V105" s="98">
        <v>1.3237934667705497E-4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5.7059215770392966E-3</v>
      </c>
      <c r="C109" s="101">
        <v>5.7082576957692898E-3</v>
      </c>
      <c r="D109" s="101">
        <v>6.1952643176320351E-3</v>
      </c>
      <c r="E109" s="101">
        <v>5.8782819267352588E-3</v>
      </c>
      <c r="F109" s="101">
        <v>5.6888348978127879E-3</v>
      </c>
      <c r="G109" s="101">
        <v>6.0835003383196114E-3</v>
      </c>
      <c r="H109" s="101">
        <v>6.0928935076711823E-3</v>
      </c>
      <c r="I109" s="101">
        <v>6.3035666749482466E-3</v>
      </c>
      <c r="J109" s="101">
        <v>7.2814795936963174E-3</v>
      </c>
      <c r="K109" s="101">
        <v>1.4185019883948385E-2</v>
      </c>
      <c r="L109" s="101">
        <v>2.2233816882513274E-2</v>
      </c>
      <c r="M109" s="101">
        <v>4.9100286026424994E-2</v>
      </c>
      <c r="N109" s="101">
        <v>5.9272409229924682E-2</v>
      </c>
      <c r="O109" s="101">
        <v>9.5175845506570794E-2</v>
      </c>
      <c r="P109" s="101">
        <v>0.14017427995785114</v>
      </c>
      <c r="Q109" s="101">
        <v>0.16738040031138279</v>
      </c>
      <c r="R109" s="101">
        <v>0.16986479275971617</v>
      </c>
      <c r="S109" s="101">
        <v>0.16892259798889286</v>
      </c>
      <c r="T109" s="101">
        <v>0.1588878827667472</v>
      </c>
      <c r="U109" s="101">
        <v>0.13728688329283015</v>
      </c>
      <c r="V109" s="101">
        <v>0.13304852965372602</v>
      </c>
      <c r="W109" s="101">
        <v>0.13662996260638519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3.6126327407411552E-3</v>
      </c>
      <c r="M110" s="104">
        <v>5.1831820722246739E-3</v>
      </c>
      <c r="N110" s="104">
        <v>5.1908880248038294E-3</v>
      </c>
      <c r="O110" s="104">
        <v>7.5366422990330289E-3</v>
      </c>
      <c r="P110" s="104">
        <v>1.0194173330801295E-2</v>
      </c>
      <c r="Q110" s="104">
        <v>1.0307508635145186E-2</v>
      </c>
      <c r="R110" s="104">
        <v>1.0365076345723475E-2</v>
      </c>
      <c r="S110" s="104">
        <v>1.0345462527008163E-2</v>
      </c>
      <c r="T110" s="104">
        <v>9.5360362914775065E-3</v>
      </c>
      <c r="U110" s="104">
        <v>8.8671277921488351E-3</v>
      </c>
      <c r="V110" s="104">
        <v>8.4397184514148731E-3</v>
      </c>
      <c r="W110" s="104">
        <v>8.8327877807790837E-3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1.7058584120625919E-3</v>
      </c>
      <c r="M111" s="98">
        <v>2.3840701331628157E-3</v>
      </c>
      <c r="N111" s="98">
        <v>2.2569728453295636E-3</v>
      </c>
      <c r="O111" s="98">
        <v>3.361604164782258E-3</v>
      </c>
      <c r="P111" s="98">
        <v>4.6125381950899609E-3</v>
      </c>
      <c r="Q111" s="98">
        <v>4.3365071951602073E-3</v>
      </c>
      <c r="R111" s="98">
        <v>4.5971960212207322E-3</v>
      </c>
      <c r="S111" s="98">
        <v>4.786944337802343E-3</v>
      </c>
      <c r="T111" s="98">
        <v>4.1019459092632073E-3</v>
      </c>
      <c r="U111" s="98">
        <v>3.7386471389935306E-3</v>
      </c>
      <c r="V111" s="98">
        <v>3.5584962840930299E-3</v>
      </c>
      <c r="W111" s="98">
        <v>3.6916306801015055E-3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1.9067743286785633E-3</v>
      </c>
      <c r="M112" s="98">
        <v>2.7991119390618586E-3</v>
      </c>
      <c r="N112" s="98">
        <v>2.9339151794742658E-3</v>
      </c>
      <c r="O112" s="98">
        <v>4.1750381342507709E-3</v>
      </c>
      <c r="P112" s="98">
        <v>5.5816351357113343E-3</v>
      </c>
      <c r="Q112" s="98">
        <v>5.97100143998498E-3</v>
      </c>
      <c r="R112" s="98">
        <v>5.7678803245027428E-3</v>
      </c>
      <c r="S112" s="98">
        <v>5.5585181892058204E-3</v>
      </c>
      <c r="T112" s="98">
        <v>5.4340903822142992E-3</v>
      </c>
      <c r="U112" s="98">
        <v>5.1284806531553045E-3</v>
      </c>
      <c r="V112" s="98">
        <v>4.8812221673218432E-3</v>
      </c>
      <c r="W112" s="98">
        <v>5.1411571006775778E-3</v>
      </c>
      <c r="DA112" s="63" t="s">
        <v>1605</v>
      </c>
    </row>
    <row r="113" spans="1:105" ht="12" customHeight="1" x14ac:dyDescent="0.25">
      <c r="A113" s="121" t="s">
        <v>54</v>
      </c>
      <c r="B113" s="122">
        <v>2.8327646626671865E-3</v>
      </c>
      <c r="C113" s="122">
        <v>3.1249717215778164E-3</v>
      </c>
      <c r="D113" s="122">
        <v>2.968929641221329E-3</v>
      </c>
      <c r="E113" s="122">
        <v>3.0292341809836417E-3</v>
      </c>
      <c r="F113" s="122">
        <v>3.1677225998906679E-3</v>
      </c>
      <c r="G113" s="122">
        <v>3.2287668833564688E-3</v>
      </c>
      <c r="H113" s="122">
        <v>3.2262772503271692E-3</v>
      </c>
      <c r="I113" s="122">
        <v>3.4533107580141322E-3</v>
      </c>
      <c r="J113" s="122">
        <v>3.5992961865339754E-3</v>
      </c>
      <c r="K113" s="122">
        <v>6.9529798226416247E-3</v>
      </c>
      <c r="L113" s="122">
        <v>1.2538615462319366E-2</v>
      </c>
      <c r="M113" s="122">
        <v>2.7079138644905229E-2</v>
      </c>
      <c r="N113" s="122">
        <v>3.2125318764069058E-2</v>
      </c>
      <c r="O113" s="122">
        <v>5.1217963287680149E-2</v>
      </c>
      <c r="P113" s="122">
        <v>7.4272774777415951E-2</v>
      </c>
      <c r="Q113" s="122">
        <v>0.10142400823111834</v>
      </c>
      <c r="R113" s="122">
        <v>9.871028642918786E-2</v>
      </c>
      <c r="S113" s="122">
        <v>9.5736066280106044E-2</v>
      </c>
      <c r="T113" s="122">
        <v>8.7868450683143418E-2</v>
      </c>
      <c r="U113" s="122">
        <v>7.6032784392259536E-2</v>
      </c>
      <c r="V113" s="122">
        <v>7.3424855660150418E-2</v>
      </c>
      <c r="W113" s="122">
        <v>7.5001393952526182E-2</v>
      </c>
      <c r="DA113" s="130" t="s">
        <v>1606</v>
      </c>
    </row>
    <row r="114" spans="1:105" ht="12" customHeight="1" x14ac:dyDescent="0.25">
      <c r="A114" s="97" t="s">
        <v>50</v>
      </c>
      <c r="B114" s="98">
        <v>1.940053343267096E-4</v>
      </c>
      <c r="C114" s="98">
        <v>3.443866270833229E-4</v>
      </c>
      <c r="D114" s="98">
        <v>3.9683393829479752E-4</v>
      </c>
      <c r="E114" s="98">
        <v>5.3308349980681568E-4</v>
      </c>
      <c r="F114" s="98">
        <v>5.4878271723734497E-4</v>
      </c>
      <c r="G114" s="98">
        <v>5.4029050899968346E-4</v>
      </c>
      <c r="H114" s="98">
        <v>5.6974509111185079E-4</v>
      </c>
      <c r="I114" s="98">
        <v>5.3854895822209566E-4</v>
      </c>
      <c r="J114" s="98">
        <v>4.2740688424025623E-4</v>
      </c>
      <c r="K114" s="98">
        <v>1.0300560333591298E-3</v>
      </c>
      <c r="L114" s="98">
        <v>1.8643293798625386E-3</v>
      </c>
      <c r="M114" s="98">
        <v>4.8328140204525723E-3</v>
      </c>
      <c r="N114" s="98">
        <v>5.213159888714577E-3</v>
      </c>
      <c r="O114" s="98">
        <v>8.1051631057227659E-3</v>
      </c>
      <c r="P114" s="98">
        <v>1.1225909525387677E-2</v>
      </c>
      <c r="Q114" s="98">
        <v>1.8425026068671579E-2</v>
      </c>
      <c r="R114" s="98">
        <v>1.4939810013313147E-2</v>
      </c>
      <c r="S114" s="98">
        <v>1.3433219222138285E-2</v>
      </c>
      <c r="T114" s="98">
        <v>1.2194507371865523E-2</v>
      </c>
      <c r="U114" s="98">
        <v>9.8638461260917125E-3</v>
      </c>
      <c r="V114" s="98">
        <v>9.228470219581307E-3</v>
      </c>
      <c r="W114" s="98">
        <v>8.8696159622186545E-3</v>
      </c>
      <c r="DA114" s="63" t="s">
        <v>1607</v>
      </c>
    </row>
    <row r="115" spans="1:105" ht="12" customHeight="1" x14ac:dyDescent="0.25">
      <c r="A115" s="109" t="s">
        <v>120</v>
      </c>
      <c r="B115" s="33">
        <v>2.6387593283404768E-3</v>
      </c>
      <c r="C115" s="33">
        <v>2.7805850944944937E-3</v>
      </c>
      <c r="D115" s="33">
        <v>2.5720957029265316E-3</v>
      </c>
      <c r="E115" s="33">
        <v>2.4961506811768258E-3</v>
      </c>
      <c r="F115" s="33">
        <v>2.6189398826533231E-3</v>
      </c>
      <c r="G115" s="33">
        <v>2.6884763743567851E-3</v>
      </c>
      <c r="H115" s="33">
        <v>2.6565321592153185E-3</v>
      </c>
      <c r="I115" s="33">
        <v>2.9147617997920365E-3</v>
      </c>
      <c r="J115" s="33">
        <v>3.1718893022937194E-3</v>
      </c>
      <c r="K115" s="33">
        <v>5.9229237892824953E-3</v>
      </c>
      <c r="L115" s="33">
        <v>1.0674286082456828E-2</v>
      </c>
      <c r="M115" s="33">
        <v>2.2246324624452658E-2</v>
      </c>
      <c r="N115" s="33">
        <v>2.6912158875354478E-2</v>
      </c>
      <c r="O115" s="33">
        <v>4.3112800181957379E-2</v>
      </c>
      <c r="P115" s="33">
        <v>6.3046865252028281E-2</v>
      </c>
      <c r="Q115" s="33">
        <v>8.2998982162446763E-2</v>
      </c>
      <c r="R115" s="33">
        <v>8.3770476415874706E-2</v>
      </c>
      <c r="S115" s="33">
        <v>8.2302847057967754E-2</v>
      </c>
      <c r="T115" s="33">
        <v>7.56739433112779E-2</v>
      </c>
      <c r="U115" s="33">
        <v>6.616893826616782E-2</v>
      </c>
      <c r="V115" s="33">
        <v>6.4196385440569118E-2</v>
      </c>
      <c r="W115" s="33">
        <v>6.6131777990307533E-2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1.7828422204817649E-2</v>
      </c>
      <c r="C117" s="117">
        <f t="shared" si="19"/>
        <v>1.9764478169224563E-2</v>
      </c>
      <c r="D117" s="117">
        <f t="shared" si="19"/>
        <v>2.0258276081731277E-2</v>
      </c>
      <c r="E117" s="117">
        <f t="shared" si="19"/>
        <v>1.98811151800189E-2</v>
      </c>
      <c r="F117" s="117">
        <f t="shared" si="19"/>
        <v>2.0050723749959538E-2</v>
      </c>
      <c r="G117" s="117">
        <f t="shared" si="19"/>
        <v>2.0431359762507369E-2</v>
      </c>
      <c r="H117" s="117">
        <f t="shared" si="19"/>
        <v>1.9979408344398233E-2</v>
      </c>
      <c r="I117" s="117">
        <f t="shared" si="19"/>
        <v>2.0814316267278532E-2</v>
      </c>
      <c r="J117" s="117">
        <f t="shared" si="19"/>
        <v>2.1361989143683025E-2</v>
      </c>
      <c r="K117" s="117">
        <f t="shared" si="19"/>
        <v>3.0504246561958895E-2</v>
      </c>
      <c r="L117" s="117">
        <f t="shared" si="19"/>
        <v>4.5928295053604351E-2</v>
      </c>
      <c r="M117" s="117">
        <f t="shared" si="19"/>
        <v>0.23397863944026595</v>
      </c>
      <c r="N117" s="117">
        <f t="shared" si="19"/>
        <v>0.22153148641678691</v>
      </c>
      <c r="O117" s="117">
        <f t="shared" si="19"/>
        <v>0.31197350471292579</v>
      </c>
      <c r="P117" s="117">
        <f t="shared" si="19"/>
        <v>0.36063719507180908</v>
      </c>
      <c r="Q117" s="117">
        <f t="shared" si="19"/>
        <v>0.96169920450408164</v>
      </c>
      <c r="R117" s="117">
        <f t="shared" ref="R117:V117" si="20">R118+R121+R123+R132</f>
        <v>0.81907185418319672</v>
      </c>
      <c r="S117" s="117">
        <f t="shared" si="20"/>
        <v>0.59743730268142381</v>
      </c>
      <c r="T117" s="117">
        <f t="shared" si="20"/>
        <v>0.54734689630396482</v>
      </c>
      <c r="U117" s="117">
        <f t="shared" si="20"/>
        <v>0.48816490271473845</v>
      </c>
      <c r="V117" s="117">
        <f t="shared" si="20"/>
        <v>0.4926813067321234</v>
      </c>
      <c r="W117" s="117">
        <f t="shared" ref="W117" si="21">W118+W121+W123+W132</f>
        <v>0.51019654505654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1.2610841446826518E-2</v>
      </c>
      <c r="C118" s="122">
        <f t="shared" si="22"/>
        <v>1.4325017599908979E-2</v>
      </c>
      <c r="D118" s="122">
        <f t="shared" si="22"/>
        <v>1.4661365882919769E-2</v>
      </c>
      <c r="E118" s="122">
        <f t="shared" si="22"/>
        <v>1.440965554599029E-2</v>
      </c>
      <c r="F118" s="122">
        <f t="shared" si="22"/>
        <v>1.4579792865633859E-2</v>
      </c>
      <c r="G118" s="122">
        <f t="shared" si="22"/>
        <v>1.4651291867438911E-2</v>
      </c>
      <c r="H118" s="122">
        <f t="shared" si="22"/>
        <v>1.412936454992352E-2</v>
      </c>
      <c r="I118" s="122">
        <f t="shared" si="22"/>
        <v>1.4603918106260135E-2</v>
      </c>
      <c r="J118" s="122">
        <f t="shared" si="22"/>
        <v>1.4400439982376414E-2</v>
      </c>
      <c r="K118" s="122">
        <f t="shared" si="22"/>
        <v>1.6846912948688109E-2</v>
      </c>
      <c r="L118" s="122">
        <f t="shared" si="22"/>
        <v>1.9700069033593937E-2</v>
      </c>
      <c r="M118" s="122">
        <f t="shared" si="22"/>
        <v>0.17937541155053191</v>
      </c>
      <c r="N118" s="122">
        <f t="shared" si="22"/>
        <v>0.15098670386970314</v>
      </c>
      <c r="O118" s="122">
        <f t="shared" si="22"/>
        <v>0.20558757692003823</v>
      </c>
      <c r="P118" s="122">
        <f t="shared" si="22"/>
        <v>0.20169509353815884</v>
      </c>
      <c r="Q118" s="122">
        <f t="shared" si="22"/>
        <v>0.75070663358754808</v>
      </c>
      <c r="R118" s="122">
        <f t="shared" ref="R118:V118" si="23">SUM(R119:R120)</f>
        <v>0.60695046058973134</v>
      </c>
      <c r="S118" s="122">
        <f t="shared" si="23"/>
        <v>0.38783171054417731</v>
      </c>
      <c r="T118" s="122">
        <f t="shared" si="23"/>
        <v>0.35334230946509498</v>
      </c>
      <c r="U118" s="122">
        <f t="shared" si="23"/>
        <v>0.31677942162351613</v>
      </c>
      <c r="V118" s="122">
        <f t="shared" si="23"/>
        <v>0.32543344028794052</v>
      </c>
      <c r="W118" s="122">
        <f t="shared" ref="W118" si="24">SUM(W119:W120)</f>
        <v>0.33542884131927608</v>
      </c>
      <c r="DA118" s="130" t="s">
        <v>1760</v>
      </c>
    </row>
    <row r="119" spans="1:105" ht="12" customHeight="1" x14ac:dyDescent="0.25">
      <c r="A119" s="97" t="s">
        <v>74</v>
      </c>
      <c r="B119" s="98">
        <v>1.232541094535923E-2</v>
      </c>
      <c r="C119" s="98">
        <v>1.4007936476615324E-2</v>
      </c>
      <c r="D119" s="98">
        <v>1.4338663118641315E-2</v>
      </c>
      <c r="E119" s="98">
        <v>1.4096645778323745E-2</v>
      </c>
      <c r="F119" s="98">
        <v>1.4267079675481084E-2</v>
      </c>
      <c r="G119" s="98">
        <v>1.4342593878308057E-2</v>
      </c>
      <c r="H119" s="98">
        <v>1.3834390575760714E-2</v>
      </c>
      <c r="I119" s="98">
        <v>1.4304874514023926E-2</v>
      </c>
      <c r="J119" s="98">
        <v>1.4106836844514399E-2</v>
      </c>
      <c r="K119" s="98">
        <v>1.6507370080989001E-2</v>
      </c>
      <c r="L119" s="98">
        <v>1.9303769714865918E-2</v>
      </c>
      <c r="M119" s="98">
        <v>0.17578079464831006</v>
      </c>
      <c r="N119" s="98">
        <v>0.1480464026996062</v>
      </c>
      <c r="O119" s="98">
        <v>0.20157592255447104</v>
      </c>
      <c r="P119" s="98">
        <v>0.19781217379262178</v>
      </c>
      <c r="Q119" s="98">
        <v>0.73629418371816135</v>
      </c>
      <c r="R119" s="98">
        <v>0.59537959641810811</v>
      </c>
      <c r="S119" s="98">
        <v>0.38042924184356686</v>
      </c>
      <c r="T119" s="98">
        <v>0.34663590463743071</v>
      </c>
      <c r="U119" s="98">
        <v>0.31079383379448339</v>
      </c>
      <c r="V119" s="98">
        <v>0.3192599025291365</v>
      </c>
      <c r="W119" s="98">
        <v>0.32904638225520627</v>
      </c>
      <c r="DA119" s="63" t="s">
        <v>1761</v>
      </c>
    </row>
    <row r="120" spans="1:105" ht="12" customHeight="1" x14ac:dyDescent="0.25">
      <c r="A120" s="97" t="s">
        <v>53</v>
      </c>
      <c r="B120" s="98">
        <v>2.8543050146728738E-4</v>
      </c>
      <c r="C120" s="98">
        <v>3.1708112329365467E-4</v>
      </c>
      <c r="D120" s="98">
        <v>3.2270276427845445E-4</v>
      </c>
      <c r="E120" s="98">
        <v>3.1300976766654383E-4</v>
      </c>
      <c r="F120" s="98">
        <v>3.1271319015277428E-4</v>
      </c>
      <c r="G120" s="98">
        <v>3.0869798913085353E-4</v>
      </c>
      <c r="H120" s="98">
        <v>2.9497397416280595E-4</v>
      </c>
      <c r="I120" s="98">
        <v>2.9904359223620927E-4</v>
      </c>
      <c r="J120" s="98">
        <v>2.9360313786201458E-4</v>
      </c>
      <c r="K120" s="98">
        <v>3.3954286769910974E-4</v>
      </c>
      <c r="L120" s="98">
        <v>3.9629931872801921E-4</v>
      </c>
      <c r="M120" s="98">
        <v>3.5946169022218481E-3</v>
      </c>
      <c r="N120" s="98">
        <v>2.9403011700969393E-3</v>
      </c>
      <c r="O120" s="98">
        <v>4.0116543655671875E-3</v>
      </c>
      <c r="P120" s="98">
        <v>3.8829197455370473E-3</v>
      </c>
      <c r="Q120" s="98">
        <v>1.441244986938669E-2</v>
      </c>
      <c r="R120" s="98">
        <v>1.1570864171623204E-2</v>
      </c>
      <c r="S120" s="98">
        <v>7.4024687006104305E-3</v>
      </c>
      <c r="T120" s="98">
        <v>6.7064048276642627E-3</v>
      </c>
      <c r="U120" s="98">
        <v>5.9855878290327423E-3</v>
      </c>
      <c r="V120" s="98">
        <v>6.1735377588040263E-3</v>
      </c>
      <c r="W120" s="98">
        <v>6.3824590640698267E-3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3.0995749674022354E-5</v>
      </c>
      <c r="C121" s="122">
        <f t="shared" si="25"/>
        <v>3.0904424140335362E-5</v>
      </c>
      <c r="D121" s="122">
        <f t="shared" si="25"/>
        <v>1.8398381527421153E-5</v>
      </c>
      <c r="E121" s="122">
        <f t="shared" si="25"/>
        <v>2.3379817258093584E-5</v>
      </c>
      <c r="F121" s="122">
        <f t="shared" si="25"/>
        <v>0</v>
      </c>
      <c r="G121" s="122">
        <f t="shared" si="25"/>
        <v>0</v>
      </c>
      <c r="H121" s="122">
        <f t="shared" si="25"/>
        <v>3.3388877294086958E-5</v>
      </c>
      <c r="I121" s="122">
        <f t="shared" si="25"/>
        <v>7.2150242415076828E-5</v>
      </c>
      <c r="J121" s="122">
        <f t="shared" si="25"/>
        <v>1.1497620792677818E-4</v>
      </c>
      <c r="K121" s="122">
        <f t="shared" si="25"/>
        <v>2.9857018070893464E-4</v>
      </c>
      <c r="L121" s="122">
        <f t="shared" si="25"/>
        <v>1.0972025321724314E-3</v>
      </c>
      <c r="M121" s="122">
        <f t="shared" si="25"/>
        <v>1.528003170991502E-3</v>
      </c>
      <c r="N121" s="122">
        <f t="shared" si="25"/>
        <v>7.3709121164219939E-3</v>
      </c>
      <c r="O121" s="122">
        <f t="shared" si="25"/>
        <v>4.7062828159956539E-3</v>
      </c>
      <c r="P121" s="122">
        <f t="shared" si="25"/>
        <v>9.0485295932629939E-3</v>
      </c>
      <c r="Q121" s="122">
        <f t="shared" si="25"/>
        <v>2.2995471180067367E-2</v>
      </c>
      <c r="R121" s="122">
        <f t="shared" si="25"/>
        <v>2.3339774976408639E-2</v>
      </c>
      <c r="S121" s="122">
        <f t="shared" si="25"/>
        <v>2.249970796865557E-2</v>
      </c>
      <c r="T121" s="122">
        <f t="shared" si="25"/>
        <v>1.8222265733414639E-2</v>
      </c>
      <c r="U121" s="122">
        <f t="shared" si="25"/>
        <v>1.690533388185296E-2</v>
      </c>
      <c r="V121" s="122">
        <f t="shared" si="25"/>
        <v>1.557881152367372E-2</v>
      </c>
      <c r="W121" s="122">
        <f t="shared" si="25"/>
        <v>1.4652883922466355E-2</v>
      </c>
      <c r="DA121" s="130" t="s">
        <v>1763</v>
      </c>
    </row>
    <row r="122" spans="1:105" ht="12" customHeight="1" x14ac:dyDescent="0.25">
      <c r="A122" s="97" t="s">
        <v>53</v>
      </c>
      <c r="B122" s="98">
        <v>3.0995749674022354E-5</v>
      </c>
      <c r="C122" s="98">
        <v>3.0904424140335362E-5</v>
      </c>
      <c r="D122" s="98">
        <v>1.8398381527421153E-5</v>
      </c>
      <c r="E122" s="98">
        <v>2.3379817258093584E-5</v>
      </c>
      <c r="F122" s="98">
        <v>0</v>
      </c>
      <c r="G122" s="98">
        <v>0</v>
      </c>
      <c r="H122" s="98">
        <v>3.3388877294086958E-5</v>
      </c>
      <c r="I122" s="98">
        <v>7.2150242415076828E-5</v>
      </c>
      <c r="J122" s="98">
        <v>1.1497620792677818E-4</v>
      </c>
      <c r="K122" s="98">
        <v>2.9857018070893464E-4</v>
      </c>
      <c r="L122" s="98">
        <v>1.0972025321724314E-3</v>
      </c>
      <c r="M122" s="98">
        <v>1.528003170991502E-3</v>
      </c>
      <c r="N122" s="98">
        <v>7.3709121164219939E-3</v>
      </c>
      <c r="O122" s="98">
        <v>4.7062828159956539E-3</v>
      </c>
      <c r="P122" s="98">
        <v>9.0485295932629939E-3</v>
      </c>
      <c r="Q122" s="98">
        <v>2.2995471180067367E-2</v>
      </c>
      <c r="R122" s="98">
        <v>2.3339774976408639E-2</v>
      </c>
      <c r="S122" s="98">
        <v>2.249970796865557E-2</v>
      </c>
      <c r="T122" s="98">
        <v>1.8222265733414639E-2</v>
      </c>
      <c r="U122" s="98">
        <v>1.690533388185296E-2</v>
      </c>
      <c r="V122" s="98">
        <v>1.557881152367372E-2</v>
      </c>
      <c r="W122" s="98">
        <v>1.4652883922466355E-2</v>
      </c>
      <c r="DA122" s="63" t="s">
        <v>1764</v>
      </c>
    </row>
    <row r="123" spans="1:105" ht="12" customHeight="1" x14ac:dyDescent="0.25">
      <c r="A123" s="121" t="s">
        <v>55</v>
      </c>
      <c r="B123" s="122">
        <v>3.160696953472856E-3</v>
      </c>
      <c r="C123" s="122">
        <v>3.1861010186790425E-3</v>
      </c>
      <c r="D123" s="122">
        <v>3.4736251953951572E-3</v>
      </c>
      <c r="E123" s="122">
        <v>3.3146133302318324E-3</v>
      </c>
      <c r="F123" s="122">
        <v>3.2292385793652933E-3</v>
      </c>
      <c r="G123" s="122">
        <v>3.4828614383343474E-3</v>
      </c>
      <c r="H123" s="122">
        <v>3.5149839863475745E-3</v>
      </c>
      <c r="I123" s="122">
        <v>3.6553330441357959E-3</v>
      </c>
      <c r="J123" s="122">
        <v>4.2318690677350451E-3</v>
      </c>
      <c r="K123" s="122">
        <v>8.3132098433676485E-3</v>
      </c>
      <c r="L123" s="122">
        <v>1.6004028686281566E-2</v>
      </c>
      <c r="M123" s="122">
        <v>3.3437507436812133E-2</v>
      </c>
      <c r="N123" s="122">
        <v>3.9736025301175683E-2</v>
      </c>
      <c r="O123" s="122">
        <v>6.4091897572657971E-2</v>
      </c>
      <c r="P123" s="122">
        <v>9.5012452648148268E-2</v>
      </c>
      <c r="Q123" s="122">
        <v>0.11330803154221425</v>
      </c>
      <c r="R123" s="122">
        <v>0.11535885957927673</v>
      </c>
      <c r="S123" s="122">
        <v>0.11544213523127751</v>
      </c>
      <c r="T123" s="122">
        <v>0.10955881429500472</v>
      </c>
      <c r="U123" s="122">
        <v>9.6501625647335582E-2</v>
      </c>
      <c r="V123" s="122">
        <v>9.4847034378175918E-2</v>
      </c>
      <c r="W123" s="122">
        <v>0.10036536616401019</v>
      </c>
      <c r="DA123" s="130" t="s">
        <v>1765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8.178842378635369E-5</v>
      </c>
      <c r="N124" s="98">
        <v>7.8865799592744336E-5</v>
      </c>
      <c r="O124" s="98">
        <v>2.2388398962470992E-4</v>
      </c>
      <c r="P124" s="98">
        <v>3.0130570605501467E-4</v>
      </c>
      <c r="Q124" s="98">
        <v>3.0349092645094201E-4</v>
      </c>
      <c r="R124" s="98">
        <v>2.8425482017601831E-4</v>
      </c>
      <c r="S124" s="98">
        <v>2.9678660194867531E-4</v>
      </c>
      <c r="T124" s="98">
        <v>2.3002634904310077E-4</v>
      </c>
      <c r="U124" s="98">
        <v>2.2736929403855462E-4</v>
      </c>
      <c r="V124" s="98">
        <v>8.1541733656465614E-5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3.160696953472856E-3</v>
      </c>
      <c r="C128" s="101">
        <v>3.1861010186790425E-3</v>
      </c>
      <c r="D128" s="101">
        <v>3.4736251953951572E-3</v>
      </c>
      <c r="E128" s="101">
        <v>3.3146133302318324E-3</v>
      </c>
      <c r="F128" s="101">
        <v>3.2292385793652933E-3</v>
      </c>
      <c r="G128" s="101">
        <v>3.4828614383343474E-3</v>
      </c>
      <c r="H128" s="101">
        <v>3.5149839863475745E-3</v>
      </c>
      <c r="I128" s="101">
        <v>3.6553330441357959E-3</v>
      </c>
      <c r="J128" s="101">
        <v>4.2318690677350451E-3</v>
      </c>
      <c r="K128" s="101">
        <v>8.3132098433676485E-3</v>
      </c>
      <c r="L128" s="101">
        <v>1.3087443012835685E-2</v>
      </c>
      <c r="M128" s="101">
        <v>2.9142014411404314E-2</v>
      </c>
      <c r="N128" s="101">
        <v>3.5381723607016913E-2</v>
      </c>
      <c r="O128" s="101">
        <v>5.7667536193689126E-2</v>
      </c>
      <c r="P128" s="101">
        <v>8.6309567332741477E-2</v>
      </c>
      <c r="Q128" s="101">
        <v>0.10436461725706507</v>
      </c>
      <c r="R128" s="101">
        <v>0.10645826065191322</v>
      </c>
      <c r="S128" s="101">
        <v>0.10658335012789485</v>
      </c>
      <c r="T128" s="101">
        <v>0.10126134028751786</v>
      </c>
      <c r="U128" s="101">
        <v>8.8715483711909834E-2</v>
      </c>
      <c r="V128" s="101">
        <v>8.75339010654759E-2</v>
      </c>
      <c r="W128" s="101">
        <v>9.2717680287898979E-2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2.9165856734458813E-3</v>
      </c>
      <c r="M129" s="104">
        <v>4.2137046016214683E-3</v>
      </c>
      <c r="N129" s="104">
        <v>4.2754358945660282E-3</v>
      </c>
      <c r="O129" s="104">
        <v>6.2004773893441396E-3</v>
      </c>
      <c r="P129" s="104">
        <v>8.4015796093517836E-3</v>
      </c>
      <c r="Q129" s="104">
        <v>8.6399233586982246E-3</v>
      </c>
      <c r="R129" s="104">
        <v>8.6163441071874895E-3</v>
      </c>
      <c r="S129" s="104">
        <v>8.5619985014339754E-3</v>
      </c>
      <c r="T129" s="104">
        <v>8.0674476584437563E-3</v>
      </c>
      <c r="U129" s="104">
        <v>7.5587726413871986E-3</v>
      </c>
      <c r="V129" s="104">
        <v>7.2315915790435586E-3</v>
      </c>
      <c r="W129" s="104">
        <v>7.6476858761112092E-3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1.009811344767318E-3</v>
      </c>
      <c r="M130" s="98">
        <v>1.4145926625596097E-3</v>
      </c>
      <c r="N130" s="98">
        <v>1.3415207150917626E-3</v>
      </c>
      <c r="O130" s="98">
        <v>2.0254392550933687E-3</v>
      </c>
      <c r="P130" s="98">
        <v>2.8199444736404494E-3</v>
      </c>
      <c r="Q130" s="98">
        <v>2.6689219187132447E-3</v>
      </c>
      <c r="R130" s="98">
        <v>2.8484637826847463E-3</v>
      </c>
      <c r="S130" s="98">
        <v>3.003480312228155E-3</v>
      </c>
      <c r="T130" s="98">
        <v>2.6333572762294579E-3</v>
      </c>
      <c r="U130" s="98">
        <v>2.4302919882318937E-3</v>
      </c>
      <c r="V130" s="98">
        <v>2.3503694117217155E-3</v>
      </c>
      <c r="W130" s="98">
        <v>2.5065287754336319E-3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1.9067743286785633E-3</v>
      </c>
      <c r="M131" s="98">
        <v>2.7991119390618586E-3</v>
      </c>
      <c r="N131" s="98">
        <v>2.9339151794742658E-3</v>
      </c>
      <c r="O131" s="98">
        <v>4.1750381342507709E-3</v>
      </c>
      <c r="P131" s="98">
        <v>5.5816351357113343E-3</v>
      </c>
      <c r="Q131" s="98">
        <v>5.97100143998498E-3</v>
      </c>
      <c r="R131" s="98">
        <v>5.7678803245027428E-3</v>
      </c>
      <c r="S131" s="98">
        <v>5.5585181892058204E-3</v>
      </c>
      <c r="T131" s="98">
        <v>5.4340903822142992E-3</v>
      </c>
      <c r="U131" s="98">
        <v>5.1284806531553045E-3</v>
      </c>
      <c r="V131" s="98">
        <v>4.8812221673218432E-3</v>
      </c>
      <c r="W131" s="98">
        <v>5.1411571006775778E-3</v>
      </c>
      <c r="DA131" s="63" t="s">
        <v>1773</v>
      </c>
    </row>
    <row r="132" spans="1:105" ht="12" customHeight="1" x14ac:dyDescent="0.25">
      <c r="A132" s="121" t="s">
        <v>54</v>
      </c>
      <c r="B132" s="122">
        <v>2.0258880548442515E-3</v>
      </c>
      <c r="C132" s="122">
        <v>2.2224551264962088E-3</v>
      </c>
      <c r="D132" s="122">
        <v>2.1048866218889282E-3</v>
      </c>
      <c r="E132" s="122">
        <v>2.1334664865386862E-3</v>
      </c>
      <c r="F132" s="122">
        <v>2.2416923049603877E-3</v>
      </c>
      <c r="G132" s="122">
        <v>2.2972064567341106E-3</v>
      </c>
      <c r="H132" s="122">
        <v>2.3016709308330504E-3</v>
      </c>
      <c r="I132" s="122">
        <v>2.4829148744675237E-3</v>
      </c>
      <c r="J132" s="122">
        <v>2.61470388564479E-3</v>
      </c>
      <c r="K132" s="122">
        <v>5.0455535891942007E-3</v>
      </c>
      <c r="L132" s="122">
        <v>9.1269948015564178E-3</v>
      </c>
      <c r="M132" s="122">
        <v>1.9637717281930402E-2</v>
      </c>
      <c r="N132" s="122">
        <v>2.3437845129486108E-2</v>
      </c>
      <c r="O132" s="122">
        <v>3.7587747404233915E-2</v>
      </c>
      <c r="P132" s="122">
        <v>5.4881119292238989E-2</v>
      </c>
      <c r="Q132" s="122">
        <v>7.4689068194251959E-2</v>
      </c>
      <c r="R132" s="122">
        <v>7.3422759037780116E-2</v>
      </c>
      <c r="S132" s="122">
        <v>7.1663748937313435E-2</v>
      </c>
      <c r="T132" s="122">
        <v>6.6223506810450569E-2</v>
      </c>
      <c r="U132" s="122">
        <v>5.7978521562033758E-2</v>
      </c>
      <c r="V132" s="122">
        <v>5.68220205423332E-2</v>
      </c>
      <c r="W132" s="122">
        <v>5.9749453650787404E-2</v>
      </c>
      <c r="DA132" s="130" t="s">
        <v>1774</v>
      </c>
    </row>
    <row r="133" spans="1:105" ht="12" customHeight="1" x14ac:dyDescent="0.25">
      <c r="A133" s="97" t="s">
        <v>50</v>
      </c>
      <c r="B133" s="98">
        <v>1.0978073223105115E-4</v>
      </c>
      <c r="C133" s="98">
        <v>1.9578174962575585E-4</v>
      </c>
      <c r="D133" s="98">
        <v>2.264173572138304E-4</v>
      </c>
      <c r="E133" s="98">
        <v>3.0443761072485839E-4</v>
      </c>
      <c r="F133" s="98">
        <v>3.1413598659932567E-4</v>
      </c>
      <c r="G133" s="98">
        <v>3.092748491594035E-4</v>
      </c>
      <c r="H133" s="98">
        <v>3.2704063712192847E-4</v>
      </c>
      <c r="I133" s="98">
        <v>3.0913367603500441E-4</v>
      </c>
      <c r="J133" s="98">
        <v>2.458805042056678E-4</v>
      </c>
      <c r="K133" s="98">
        <v>5.9580883298391684E-4</v>
      </c>
      <c r="L133" s="98">
        <v>1.0804644094667647E-3</v>
      </c>
      <c r="M133" s="98">
        <v>2.8038907472034951E-3</v>
      </c>
      <c r="N133" s="98">
        <v>3.0251885965191408E-3</v>
      </c>
      <c r="O133" s="98">
        <v>4.704418821608488E-3</v>
      </c>
      <c r="P133" s="98">
        <v>6.5164352692081316E-3</v>
      </c>
      <c r="Q133" s="98">
        <v>1.0696161927304989E-2</v>
      </c>
      <c r="R133" s="98">
        <v>8.6746596296295806E-3</v>
      </c>
      <c r="S133" s="98">
        <v>7.8019554840973171E-3</v>
      </c>
      <c r="T133" s="98">
        <v>7.0886656515865903E-3</v>
      </c>
      <c r="U133" s="98">
        <v>5.7455853998151975E-3</v>
      </c>
      <c r="V133" s="98">
        <v>5.3929226552943228E-3</v>
      </c>
      <c r="W133" s="98">
        <v>5.2498390928695932E-3</v>
      </c>
      <c r="DA133" s="63" t="s">
        <v>1775</v>
      </c>
    </row>
    <row r="134" spans="1:105" ht="12" customHeight="1" x14ac:dyDescent="0.25">
      <c r="A134" s="109" t="s">
        <v>120</v>
      </c>
      <c r="B134" s="33">
        <v>1.9161073226132003E-3</v>
      </c>
      <c r="C134" s="33">
        <v>2.0266733768704529E-3</v>
      </c>
      <c r="D134" s="33">
        <v>1.8784692646750976E-3</v>
      </c>
      <c r="E134" s="33">
        <v>1.8290288758138278E-3</v>
      </c>
      <c r="F134" s="33">
        <v>1.9275563183610619E-3</v>
      </c>
      <c r="G134" s="33">
        <v>1.9879316075747072E-3</v>
      </c>
      <c r="H134" s="33">
        <v>1.9746302937111221E-3</v>
      </c>
      <c r="I134" s="33">
        <v>2.1737811984325192E-3</v>
      </c>
      <c r="J134" s="33">
        <v>2.3688233814391224E-3</v>
      </c>
      <c r="K134" s="33">
        <v>4.4497447562102839E-3</v>
      </c>
      <c r="L134" s="33">
        <v>8.0465303920896538E-3</v>
      </c>
      <c r="M134" s="33">
        <v>1.6833826534726905E-2</v>
      </c>
      <c r="N134" s="33">
        <v>2.0412656532966967E-2</v>
      </c>
      <c r="O134" s="33">
        <v>3.288332858262543E-2</v>
      </c>
      <c r="P134" s="33">
        <v>4.836468402303086E-2</v>
      </c>
      <c r="Q134" s="33">
        <v>6.3992906266946967E-2</v>
      </c>
      <c r="R134" s="33">
        <v>6.4748099408150531E-2</v>
      </c>
      <c r="S134" s="33">
        <v>6.3861793453216117E-2</v>
      </c>
      <c r="T134" s="33">
        <v>5.9134841158863985E-2</v>
      </c>
      <c r="U134" s="33">
        <v>5.2232936162218559E-2</v>
      </c>
      <c r="V134" s="33">
        <v>5.142909788703888E-2</v>
      </c>
      <c r="W134" s="33">
        <v>5.4499614557917811E-2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0.46313460938535539</v>
      </c>
      <c r="C136" s="119">
        <f t="shared" si="26"/>
        <v>0.46743083132234181</v>
      </c>
      <c r="D136" s="119">
        <f t="shared" si="26"/>
        <v>0.46894682713581443</v>
      </c>
      <c r="E136" s="119">
        <f t="shared" si="26"/>
        <v>0.47242730311342152</v>
      </c>
      <c r="F136" s="119">
        <f t="shared" si="26"/>
        <v>0.4771491491018372</v>
      </c>
      <c r="G136" s="119">
        <f t="shared" si="26"/>
        <v>0.48465827414652474</v>
      </c>
      <c r="H136" s="119">
        <f t="shared" si="26"/>
        <v>0.49146000622342467</v>
      </c>
      <c r="I136" s="119">
        <f t="shared" si="26"/>
        <v>0.50142745885511752</v>
      </c>
      <c r="J136" s="119">
        <f t="shared" si="26"/>
        <v>0.51354625283661193</v>
      </c>
      <c r="K136" s="119">
        <f t="shared" si="26"/>
        <v>0.55546305255877071</v>
      </c>
      <c r="L136" s="119">
        <f t="shared" si="26"/>
        <v>0.59809034034553443</v>
      </c>
      <c r="M136" s="119">
        <f t="shared" si="26"/>
        <v>0.5598321633133877</v>
      </c>
      <c r="N136" s="119">
        <f t="shared" si="26"/>
        <v>0.58627439743851628</v>
      </c>
      <c r="O136" s="119">
        <f t="shared" si="26"/>
        <v>0.59703656861253884</v>
      </c>
      <c r="P136" s="119">
        <f t="shared" si="26"/>
        <v>0.62381839247946069</v>
      </c>
      <c r="Q136" s="119">
        <f t="shared" si="26"/>
        <v>0.61321890729050033</v>
      </c>
      <c r="R136" s="119">
        <f t="shared" ref="R136:V136" si="27">IF(R117=0,"",R117/R98)</f>
        <v>0.61988684243179415</v>
      </c>
      <c r="S136" s="119">
        <f t="shared" si="27"/>
        <v>0.63371624757735823</v>
      </c>
      <c r="T136" s="119">
        <f t="shared" si="27"/>
        <v>0.63387315338680328</v>
      </c>
      <c r="U136" s="119">
        <f t="shared" si="27"/>
        <v>0.63671512343512604</v>
      </c>
      <c r="V136" s="119">
        <f t="shared" si="27"/>
        <v>0.63719718334992947</v>
      </c>
      <c r="W136" s="119">
        <f t="shared" ref="W136" si="28">IF(W117=0,"",W117/W98)</f>
        <v>0.64181881739996105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0.42124047909869827</v>
      </c>
      <c r="C137" s="124">
        <f t="shared" si="29"/>
        <v>0.4284950357443193</v>
      </c>
      <c r="D137" s="124">
        <f t="shared" si="29"/>
        <v>0.43091221836357219</v>
      </c>
      <c r="E137" s="124">
        <f t="shared" si="29"/>
        <v>0.43453582233793453</v>
      </c>
      <c r="F137" s="124">
        <f t="shared" si="29"/>
        <v>0.43960902028602822</v>
      </c>
      <c r="G137" s="124">
        <f t="shared" si="29"/>
        <v>0.44608798912319486</v>
      </c>
      <c r="H137" s="124">
        <f t="shared" si="29"/>
        <v>0.4511271883097705</v>
      </c>
      <c r="I137" s="124">
        <f t="shared" si="29"/>
        <v>0.46035330004899611</v>
      </c>
      <c r="J137" s="124">
        <f t="shared" si="29"/>
        <v>0.46952890895196897</v>
      </c>
      <c r="K137" s="124">
        <f t="shared" si="29"/>
        <v>0.50046272557348825</v>
      </c>
      <c r="L137" s="124">
        <f t="shared" si="29"/>
        <v>0.51855054944294587</v>
      </c>
      <c r="M137" s="124">
        <f t="shared" si="29"/>
        <v>0.53406603852264278</v>
      </c>
      <c r="N137" s="124">
        <f t="shared" si="29"/>
        <v>0.54217666811504583</v>
      </c>
      <c r="O137" s="124">
        <f t="shared" si="29"/>
        <v>0.56084098718930187</v>
      </c>
      <c r="P137" s="124">
        <f t="shared" si="29"/>
        <v>0.5763672699477832</v>
      </c>
      <c r="Q137" s="124">
        <f t="shared" si="29"/>
        <v>0.58594309114006871</v>
      </c>
      <c r="R137" s="124">
        <f t="shared" ref="R137:V137" si="30">IF(R118=0,"",R118/R99)</f>
        <v>0.58675772977732665</v>
      </c>
      <c r="S137" s="124">
        <f t="shared" si="30"/>
        <v>0.5875675291393383</v>
      </c>
      <c r="T137" s="124">
        <f t="shared" si="30"/>
        <v>0.58786520119801711</v>
      </c>
      <c r="U137" s="124">
        <f t="shared" si="30"/>
        <v>0.58789009518519153</v>
      </c>
      <c r="V137" s="124">
        <f t="shared" si="30"/>
        <v>0.58810445213634421</v>
      </c>
      <c r="W137" s="124">
        <f t="shared" ref="W137" si="31">IF(W118=0,"",W118/W99)</f>
        <v>0.58845042617343557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0.41566932593924238</v>
      </c>
      <c r="C138" s="111">
        <f t="shared" si="32"/>
        <v>0.42302261081197323</v>
      </c>
      <c r="D138" s="111">
        <f t="shared" si="32"/>
        <v>0.42546298919439846</v>
      </c>
      <c r="E138" s="111">
        <f t="shared" si="32"/>
        <v>0.42914749730905022</v>
      </c>
      <c r="F138" s="111">
        <f t="shared" si="32"/>
        <v>0.43427484936103905</v>
      </c>
      <c r="G138" s="111">
        <f t="shared" si="32"/>
        <v>0.44083241216232677</v>
      </c>
      <c r="H138" s="111">
        <f t="shared" si="32"/>
        <v>0.44590874018735216</v>
      </c>
      <c r="I138" s="111">
        <f t="shared" si="32"/>
        <v>0.45521784125214637</v>
      </c>
      <c r="J138" s="111">
        <f t="shared" si="32"/>
        <v>0.46440163513938787</v>
      </c>
      <c r="K138" s="111">
        <f t="shared" si="32"/>
        <v>0.49537273794807274</v>
      </c>
      <c r="L138" s="111">
        <f t="shared" si="32"/>
        <v>0.51347536875613242</v>
      </c>
      <c r="M138" s="111">
        <f t="shared" si="32"/>
        <v>0.52902543994476448</v>
      </c>
      <c r="N138" s="111">
        <f t="shared" si="32"/>
        <v>0.53729125101653286</v>
      </c>
      <c r="O138" s="111">
        <f t="shared" si="32"/>
        <v>0.55598176009319333</v>
      </c>
      <c r="P138" s="111">
        <f t="shared" si="32"/>
        <v>0.57161394265566934</v>
      </c>
      <c r="Q138" s="111">
        <f t="shared" si="32"/>
        <v>0.58123227453565285</v>
      </c>
      <c r="R138" s="111">
        <f t="shared" ref="R138:V138" si="33">IF(R119=0,"",R119/R100)</f>
        <v>0.58208294670406369</v>
      </c>
      <c r="S138" s="111">
        <f t="shared" si="33"/>
        <v>0.58288972602637823</v>
      </c>
      <c r="T138" s="111">
        <f t="shared" si="33"/>
        <v>0.58321486776293896</v>
      </c>
      <c r="U138" s="111">
        <f t="shared" si="33"/>
        <v>0.58326084884118379</v>
      </c>
      <c r="V138" s="111">
        <f t="shared" si="33"/>
        <v>0.58345731043273863</v>
      </c>
      <c r="W138" s="111">
        <f t="shared" ref="W138" si="34">IF(W119=0,"",W119/W100)</f>
        <v>0.58379016934457106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1.6278268451584426</v>
      </c>
      <c r="C140" s="124">
        <f t="shared" si="38"/>
        <v>1.6278268451584426</v>
      </c>
      <c r="D140" s="124">
        <f t="shared" si="38"/>
        <v>1.6278268451584426</v>
      </c>
      <c r="E140" s="124">
        <f t="shared" si="38"/>
        <v>1.6278268451584426</v>
      </c>
      <c r="F140" s="124" t="str">
        <f t="shared" si="38"/>
        <v/>
      </c>
      <c r="G140" s="124" t="str">
        <f t="shared" si="38"/>
        <v/>
      </c>
      <c r="H140" s="124">
        <f t="shared" si="38"/>
        <v>2.4079040719773359</v>
      </c>
      <c r="I140" s="124">
        <f t="shared" si="38"/>
        <v>2.4079040719773359</v>
      </c>
      <c r="J140" s="124">
        <f t="shared" si="38"/>
        <v>2.485430752468051</v>
      </c>
      <c r="K140" s="124">
        <f t="shared" si="38"/>
        <v>2.5713248814865937</v>
      </c>
      <c r="L140" s="124">
        <f t="shared" si="38"/>
        <v>2.6383972565729752</v>
      </c>
      <c r="M140" s="124">
        <f t="shared" si="38"/>
        <v>2.7070727074730754</v>
      </c>
      <c r="N140" s="124">
        <f t="shared" si="38"/>
        <v>2.7839289492724757</v>
      </c>
      <c r="O140" s="124">
        <f t="shared" si="38"/>
        <v>2.8612060621212319</v>
      </c>
      <c r="P140" s="124">
        <f t="shared" si="38"/>
        <v>3.0042910841302239</v>
      </c>
      <c r="Q140" s="124">
        <f t="shared" si="38"/>
        <v>3.0851621579240542</v>
      </c>
      <c r="R140" s="124">
        <f t="shared" ref="R140:V140" si="39">IF(R121=0,"",R121/R102)</f>
        <v>3.1192830076627378</v>
      </c>
      <c r="S140" s="124">
        <f t="shared" si="39"/>
        <v>3.1358159663204765</v>
      </c>
      <c r="T140" s="124">
        <f t="shared" si="39"/>
        <v>3.1649739567903614</v>
      </c>
      <c r="U140" s="124">
        <f t="shared" si="39"/>
        <v>3.1998109828237351</v>
      </c>
      <c r="V140" s="124">
        <f t="shared" si="39"/>
        <v>3.2487793645731426</v>
      </c>
      <c r="W140" s="124">
        <f t="shared" ref="W140" si="40">IF(W121=0,"",W121/W102)</f>
        <v>3.3014600953187196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1.6278268451584426</v>
      </c>
      <c r="C141" s="111">
        <f t="shared" si="41"/>
        <v>1.6278268451584426</v>
      </c>
      <c r="D141" s="111">
        <f t="shared" si="41"/>
        <v>1.6278268451584426</v>
      </c>
      <c r="E141" s="111">
        <f t="shared" si="41"/>
        <v>1.6278268451584426</v>
      </c>
      <c r="F141" s="111" t="str">
        <f t="shared" si="41"/>
        <v/>
      </c>
      <c r="G141" s="111" t="str">
        <f t="shared" si="41"/>
        <v/>
      </c>
      <c r="H141" s="111">
        <f t="shared" si="41"/>
        <v>2.4079040719773359</v>
      </c>
      <c r="I141" s="111">
        <f t="shared" si="41"/>
        <v>2.4079040719773359</v>
      </c>
      <c r="J141" s="111">
        <f t="shared" si="41"/>
        <v>2.485430752468051</v>
      </c>
      <c r="K141" s="111">
        <f t="shared" si="41"/>
        <v>2.5713248814865937</v>
      </c>
      <c r="L141" s="111">
        <f t="shared" si="41"/>
        <v>2.6383972565729752</v>
      </c>
      <c r="M141" s="111">
        <f t="shared" si="41"/>
        <v>2.7070727074730754</v>
      </c>
      <c r="N141" s="111">
        <f t="shared" si="41"/>
        <v>2.7839289492724757</v>
      </c>
      <c r="O141" s="111">
        <f t="shared" si="41"/>
        <v>2.8612060621212319</v>
      </c>
      <c r="P141" s="111">
        <f t="shared" si="41"/>
        <v>3.0042910841302239</v>
      </c>
      <c r="Q141" s="111">
        <f t="shared" si="41"/>
        <v>3.0851621579240542</v>
      </c>
      <c r="R141" s="111">
        <f t="shared" ref="R141:V141" si="42">IF(R122=0,"",R122/R103)</f>
        <v>3.1192830076627378</v>
      </c>
      <c r="S141" s="111">
        <f t="shared" si="42"/>
        <v>3.1358159663204765</v>
      </c>
      <c r="T141" s="111">
        <f t="shared" si="42"/>
        <v>3.1649739567903614</v>
      </c>
      <c r="U141" s="111">
        <f t="shared" si="42"/>
        <v>3.1998109828237351</v>
      </c>
      <c r="V141" s="111">
        <f t="shared" si="42"/>
        <v>3.2487793645731426</v>
      </c>
      <c r="W141" s="111">
        <f t="shared" ref="W141" si="43">IF(W122=0,"",W122/W103)</f>
        <v>3.3014600953187196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0.5539327715599075</v>
      </c>
      <c r="C142" s="124">
        <f t="shared" si="44"/>
        <v>0.55815647934753199</v>
      </c>
      <c r="D142" s="124">
        <f t="shared" si="44"/>
        <v>0.560690394679214</v>
      </c>
      <c r="E142" s="124">
        <f t="shared" si="44"/>
        <v>0.5638745081545854</v>
      </c>
      <c r="F142" s="124">
        <f t="shared" si="44"/>
        <v>0.56764498133121311</v>
      </c>
      <c r="G142" s="124">
        <f t="shared" si="44"/>
        <v>0.57250945091529093</v>
      </c>
      <c r="H142" s="124">
        <f t="shared" si="44"/>
        <v>0.5768989695818707</v>
      </c>
      <c r="I142" s="124">
        <f t="shared" si="44"/>
        <v>0.57988329982498465</v>
      </c>
      <c r="J142" s="124">
        <f t="shared" si="44"/>
        <v>0.58118257605207535</v>
      </c>
      <c r="K142" s="124">
        <f t="shared" si="44"/>
        <v>0.58605556505245271</v>
      </c>
      <c r="L142" s="124">
        <f t="shared" si="44"/>
        <v>0.61919640490516381</v>
      </c>
      <c r="M142" s="124">
        <f t="shared" si="44"/>
        <v>0.61428518234020379</v>
      </c>
      <c r="N142" s="124">
        <f t="shared" si="44"/>
        <v>0.61503565614397249</v>
      </c>
      <c r="O142" s="124">
        <f t="shared" si="44"/>
        <v>0.6216256881565152</v>
      </c>
      <c r="P142" s="124">
        <f t="shared" si="44"/>
        <v>0.62969748486876431</v>
      </c>
      <c r="Q142" s="124">
        <f t="shared" si="44"/>
        <v>0.63581514964261288</v>
      </c>
      <c r="R142" s="124">
        <f t="shared" ref="R142:V142" si="45">IF(R123=0,"",R123/R104)</f>
        <v>0.6383362832530407</v>
      </c>
      <c r="S142" s="124">
        <f t="shared" si="45"/>
        <v>0.64213817751098778</v>
      </c>
      <c r="T142" s="124">
        <f t="shared" si="45"/>
        <v>0.64900694022484995</v>
      </c>
      <c r="U142" s="124">
        <f t="shared" si="45"/>
        <v>0.65855431550353649</v>
      </c>
      <c r="V142" s="124">
        <f t="shared" si="45"/>
        <v>0.66972612736407133</v>
      </c>
      <c r="W142" s="124">
        <f t="shared" ref="W142" si="46">IF(W123=0,"",W123/W104)</f>
        <v>0.68997297175309358</v>
      </c>
      <c r="DA142" s="130" t="s">
        <v>1933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>
        <f t="shared" si="47"/>
        <v>0.54623691046704193</v>
      </c>
      <c r="N143" s="111">
        <f t="shared" si="47"/>
        <v>0.54623691046704193</v>
      </c>
      <c r="O143" s="111">
        <f t="shared" si="47"/>
        <v>0.57230837914146204</v>
      </c>
      <c r="P143" s="111">
        <f t="shared" si="47"/>
        <v>0.58232731569884899</v>
      </c>
      <c r="Q143" s="111">
        <f t="shared" si="47"/>
        <v>0.5823273156988491</v>
      </c>
      <c r="R143" s="111">
        <f t="shared" ref="R143:V143" si="48">IF(R124=0,"",R124/R105)</f>
        <v>0.5823273156988491</v>
      </c>
      <c r="S143" s="111">
        <f t="shared" si="48"/>
        <v>0.58232731569884899</v>
      </c>
      <c r="T143" s="111">
        <f t="shared" si="48"/>
        <v>0.59591070186758355</v>
      </c>
      <c r="U143" s="111">
        <f t="shared" si="48"/>
        <v>0.59591070186758355</v>
      </c>
      <c r="V143" s="111">
        <f t="shared" si="48"/>
        <v>0.6159702076139576</v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0.5539327715599075</v>
      </c>
      <c r="C147" s="112">
        <f t="shared" si="59"/>
        <v>0.55815647934753199</v>
      </c>
      <c r="D147" s="112">
        <f t="shared" si="59"/>
        <v>0.560690394679214</v>
      </c>
      <c r="E147" s="112">
        <f t="shared" si="59"/>
        <v>0.5638745081545854</v>
      </c>
      <c r="F147" s="112">
        <f t="shared" si="59"/>
        <v>0.56764498133121311</v>
      </c>
      <c r="G147" s="112">
        <f t="shared" si="59"/>
        <v>0.57250945091529093</v>
      </c>
      <c r="H147" s="112">
        <f t="shared" si="59"/>
        <v>0.5768989695818707</v>
      </c>
      <c r="I147" s="112">
        <f t="shared" si="59"/>
        <v>0.57988329982498465</v>
      </c>
      <c r="J147" s="112">
        <f t="shared" si="59"/>
        <v>0.58118257605207535</v>
      </c>
      <c r="K147" s="112">
        <f t="shared" si="59"/>
        <v>0.58605556505245271</v>
      </c>
      <c r="L147" s="112">
        <f t="shared" si="59"/>
        <v>0.58862781329861802</v>
      </c>
      <c r="M147" s="112">
        <f t="shared" si="59"/>
        <v>0.59352025761561844</v>
      </c>
      <c r="N147" s="112">
        <f t="shared" si="59"/>
        <v>0.59693412275122859</v>
      </c>
      <c r="O147" s="112">
        <f t="shared" si="59"/>
        <v>0.60590516308791653</v>
      </c>
      <c r="P147" s="112">
        <f t="shared" si="59"/>
        <v>0.6157304133018825</v>
      </c>
      <c r="Q147" s="112">
        <f t="shared" si="59"/>
        <v>0.62351755081785221</v>
      </c>
      <c r="R147" s="112">
        <f t="shared" ref="R147:V147" si="60">IF(R128=0,"",R128/R109)</f>
        <v>0.62672351887836319</v>
      </c>
      <c r="S147" s="112">
        <f t="shared" si="60"/>
        <v>0.6309596903956155</v>
      </c>
      <c r="T147" s="112">
        <f t="shared" si="60"/>
        <v>0.6373131702948861</v>
      </c>
      <c r="U147" s="112">
        <f t="shared" si="60"/>
        <v>0.64620509683129379</v>
      </c>
      <c r="V147" s="112">
        <f t="shared" si="60"/>
        <v>0.65790957099107272</v>
      </c>
      <c r="W147" s="112">
        <f t="shared" ref="W147" si="61">IF(W128=0,"",W128/W109)</f>
        <v>0.67860430112981651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>
        <f t="shared" si="62"/>
        <v>0.80732969076937633</v>
      </c>
      <c r="M148" s="113">
        <f t="shared" si="62"/>
        <v>0.81295708753925833</v>
      </c>
      <c r="N148" s="113">
        <f t="shared" si="62"/>
        <v>0.8236424816209752</v>
      </c>
      <c r="O148" s="113">
        <f t="shared" si="62"/>
        <v>0.82271084964980723</v>
      </c>
      <c r="P148" s="113">
        <f t="shared" si="62"/>
        <v>0.82415506748023792</v>
      </c>
      <c r="Q148" s="113">
        <f t="shared" si="62"/>
        <v>0.83821645603467665</v>
      </c>
      <c r="R148" s="113">
        <f t="shared" ref="R148:V148" si="63">IF(R129=0,"",R129/R110)</f>
        <v>0.8312861207956761</v>
      </c>
      <c r="S148" s="113">
        <f t="shared" si="63"/>
        <v>0.82760905847194122</v>
      </c>
      <c r="T148" s="113">
        <f t="shared" si="63"/>
        <v>0.84599590562105464</v>
      </c>
      <c r="U148" s="113">
        <f t="shared" si="63"/>
        <v>0.85244882205035044</v>
      </c>
      <c r="V148" s="113">
        <f t="shared" si="63"/>
        <v>0.85685223040008185</v>
      </c>
      <c r="W148" s="113">
        <f t="shared" ref="W148" si="64">IF(W129=0,"",W129/W110)</f>
        <v>0.86582923375032739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>
        <f t="shared" si="65"/>
        <v>0.59196668236159899</v>
      </c>
      <c r="M149" s="111">
        <f t="shared" si="65"/>
        <v>0.59335195004643038</v>
      </c>
      <c r="N149" s="111">
        <f t="shared" si="65"/>
        <v>0.59438939102338806</v>
      </c>
      <c r="O149" s="111">
        <f t="shared" si="65"/>
        <v>0.60252164020761889</v>
      </c>
      <c r="P149" s="111">
        <f t="shared" si="65"/>
        <v>0.61136501300786528</v>
      </c>
      <c r="Q149" s="111">
        <f t="shared" si="65"/>
        <v>0.6154542811993754</v>
      </c>
      <c r="R149" s="111">
        <f t="shared" ref="R149:V149" si="66">IF(R130=0,"",R130/R111)</f>
        <v>0.6196089463090525</v>
      </c>
      <c r="S149" s="111">
        <f t="shared" si="66"/>
        <v>0.6274316349387582</v>
      </c>
      <c r="T149" s="111">
        <f t="shared" si="66"/>
        <v>0.6419775722255836</v>
      </c>
      <c r="U149" s="111">
        <f t="shared" si="66"/>
        <v>0.65004583152133077</v>
      </c>
      <c r="V149" s="111">
        <f t="shared" si="66"/>
        <v>0.66049511481245371</v>
      </c>
      <c r="W149" s="111">
        <f t="shared" ref="W149" si="67">IF(W130=0,"",W130/W111)</f>
        <v>0.67897603867695455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0.71516285187516382</v>
      </c>
      <c r="C151" s="124">
        <f t="shared" si="71"/>
        <v>0.71119207612351709</v>
      </c>
      <c r="D151" s="124">
        <f t="shared" si="71"/>
        <v>0.70897154067384394</v>
      </c>
      <c r="E151" s="124">
        <f t="shared" si="71"/>
        <v>0.70429235875250651</v>
      </c>
      <c r="F151" s="124">
        <f t="shared" si="71"/>
        <v>0.70766685979313915</v>
      </c>
      <c r="G151" s="124">
        <f t="shared" si="71"/>
        <v>0.71148105134987216</v>
      </c>
      <c r="H151" s="124">
        <f t="shared" si="71"/>
        <v>0.71341386751546021</v>
      </c>
      <c r="I151" s="124">
        <f t="shared" si="71"/>
        <v>0.71899549402132401</v>
      </c>
      <c r="J151" s="124">
        <f t="shared" si="71"/>
        <v>0.72644865833136085</v>
      </c>
      <c r="K151" s="124">
        <f t="shared" si="71"/>
        <v>0.72566780256774266</v>
      </c>
      <c r="L151" s="124">
        <f t="shared" si="71"/>
        <v>0.72791089486590932</v>
      </c>
      <c r="M151" s="124">
        <f t="shared" si="71"/>
        <v>0.72519726492944103</v>
      </c>
      <c r="N151" s="124">
        <f t="shared" si="71"/>
        <v>0.72957548846800679</v>
      </c>
      <c r="O151" s="124">
        <f t="shared" si="71"/>
        <v>0.7338782136476556</v>
      </c>
      <c r="P151" s="124">
        <f t="shared" si="71"/>
        <v>0.73891300623558553</v>
      </c>
      <c r="Q151" s="124">
        <f t="shared" si="71"/>
        <v>0.73640422516191073</v>
      </c>
      <c r="R151" s="124">
        <f t="shared" ref="R151:V151" si="72">IF(R132=0,"",R132/R113)</f>
        <v>0.74382074750083571</v>
      </c>
      <c r="S151" s="124">
        <f t="shared" si="72"/>
        <v>0.748555395284767</v>
      </c>
      <c r="T151" s="124">
        <f t="shared" si="72"/>
        <v>0.75366649002671915</v>
      </c>
      <c r="U151" s="124">
        <f t="shared" si="72"/>
        <v>0.76254634136397903</v>
      </c>
      <c r="V151" s="124">
        <f t="shared" si="72"/>
        <v>0.77387990798832429</v>
      </c>
      <c r="W151" s="124">
        <f t="shared" ref="W151" si="73">IF(W132=0,"",W132/W113)</f>
        <v>0.79664457554758472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0.56586450373667452</v>
      </c>
      <c r="C152" s="111">
        <f t="shared" si="74"/>
        <v>0.56849405356958671</v>
      </c>
      <c r="D152" s="111">
        <f t="shared" si="74"/>
        <v>0.57055945917012496</v>
      </c>
      <c r="E152" s="111">
        <f t="shared" si="74"/>
        <v>0.57108803936941144</v>
      </c>
      <c r="F152" s="111">
        <f t="shared" si="74"/>
        <v>0.57242325009929917</v>
      </c>
      <c r="G152" s="111">
        <f t="shared" si="74"/>
        <v>0.57242325009929929</v>
      </c>
      <c r="H152" s="111">
        <f t="shared" si="74"/>
        <v>0.57401220690416577</v>
      </c>
      <c r="I152" s="111">
        <f t="shared" si="74"/>
        <v>0.57401220690416555</v>
      </c>
      <c r="J152" s="111">
        <f t="shared" si="74"/>
        <v>0.57528437952686828</v>
      </c>
      <c r="K152" s="111">
        <f t="shared" si="74"/>
        <v>0.57842371064117404</v>
      </c>
      <c r="L152" s="111">
        <f t="shared" si="74"/>
        <v>0.5795458791441831</v>
      </c>
      <c r="M152" s="111">
        <f t="shared" si="74"/>
        <v>0.58017766364221124</v>
      </c>
      <c r="N152" s="111">
        <f t="shared" si="74"/>
        <v>0.5802984487523688</v>
      </c>
      <c r="O152" s="111">
        <f t="shared" si="74"/>
        <v>0.58042247395204993</v>
      </c>
      <c r="P152" s="111">
        <f t="shared" si="74"/>
        <v>0.58048171994180509</v>
      </c>
      <c r="Q152" s="111">
        <f t="shared" si="74"/>
        <v>0.58052357089968387</v>
      </c>
      <c r="R152" s="111">
        <f t="shared" ref="R152:V152" si="75">IF(R133=0,"",R133/R114)</f>
        <v>0.58064055847426621</v>
      </c>
      <c r="S152" s="111">
        <f t="shared" si="75"/>
        <v>0.58079566447032271</v>
      </c>
      <c r="T152" s="111">
        <f t="shared" si="75"/>
        <v>0.58129987833220376</v>
      </c>
      <c r="U152" s="111">
        <f t="shared" si="75"/>
        <v>0.58248935824506154</v>
      </c>
      <c r="V152" s="111">
        <f t="shared" si="75"/>
        <v>0.58437883278329505</v>
      </c>
      <c r="W152" s="111">
        <f t="shared" ref="W152" si="76">IF(W133=0,"",W133/W114)</f>
        <v>0.59189023687519304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0.72613947851706717</v>
      </c>
      <c r="C153" s="45">
        <f t="shared" si="77"/>
        <v>0.7288657991022206</v>
      </c>
      <c r="D153" s="45">
        <f t="shared" si="77"/>
        <v>0.73032634926366635</v>
      </c>
      <c r="E153" s="45">
        <f t="shared" si="77"/>
        <v>0.73273976992106937</v>
      </c>
      <c r="F153" s="45">
        <f t="shared" si="77"/>
        <v>0.73600632497459217</v>
      </c>
      <c r="G153" s="45">
        <f t="shared" si="77"/>
        <v>0.73942684657227742</v>
      </c>
      <c r="H153" s="45">
        <f t="shared" si="77"/>
        <v>0.74331127024428145</v>
      </c>
      <c r="I153" s="45">
        <f t="shared" si="77"/>
        <v>0.74578348000430594</v>
      </c>
      <c r="J153" s="45">
        <f t="shared" si="77"/>
        <v>0.74681779711736218</v>
      </c>
      <c r="K153" s="45">
        <f t="shared" si="77"/>
        <v>0.75127503147382679</v>
      </c>
      <c r="L153" s="45">
        <f t="shared" si="77"/>
        <v>0.75382375270174873</v>
      </c>
      <c r="M153" s="45">
        <f t="shared" si="77"/>
        <v>0.7567014695193085</v>
      </c>
      <c r="N153" s="45">
        <f t="shared" si="77"/>
        <v>0.75849197485454789</v>
      </c>
      <c r="O153" s="45">
        <f t="shared" si="77"/>
        <v>0.76272773848698039</v>
      </c>
      <c r="P153" s="45">
        <f t="shared" si="77"/>
        <v>0.7671227400394014</v>
      </c>
      <c r="Q153" s="45">
        <f t="shared" si="77"/>
        <v>0.77100832564065858</v>
      </c>
      <c r="R153" s="45">
        <f t="shared" ref="R153:V153" si="78">IF(R134=0,"",R134/R115)</f>
        <v>0.77292265937120308</v>
      </c>
      <c r="S153" s="45">
        <f t="shared" si="78"/>
        <v>0.77593662596187973</v>
      </c>
      <c r="T153" s="45">
        <f t="shared" si="78"/>
        <v>0.78144257549283747</v>
      </c>
      <c r="U153" s="45">
        <f t="shared" si="78"/>
        <v>0.78938755148388495</v>
      </c>
      <c r="V153" s="45">
        <f t="shared" si="78"/>
        <v>0.80112139545068672</v>
      </c>
      <c r="W153" s="45">
        <f t="shared" ref="W153" si="79">IF(W134=0,"",W134/W115)</f>
        <v>0.82410629525045331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7.8849188886747398E-2</v>
      </c>
      <c r="C155" s="117">
        <f t="shared" si="80"/>
        <v>8.8392520697503099E-2</v>
      </c>
      <c r="D155" s="117">
        <f t="shared" si="80"/>
        <v>9.0082909596131827E-2</v>
      </c>
      <c r="E155" s="117">
        <f t="shared" si="80"/>
        <v>8.8188563862320088E-2</v>
      </c>
      <c r="F155" s="117">
        <f t="shared" si="80"/>
        <v>8.8242270051359942E-2</v>
      </c>
      <c r="G155" s="117">
        <f t="shared" si="80"/>
        <v>8.7381311499884262E-2</v>
      </c>
      <c r="H155" s="117">
        <f t="shared" si="80"/>
        <v>8.3469660542648316E-2</v>
      </c>
      <c r="I155" s="117">
        <f t="shared" si="80"/>
        <v>8.4441557780408141E-2</v>
      </c>
      <c r="J155" s="117">
        <f t="shared" si="80"/>
        <v>8.137960406696626E-2</v>
      </c>
      <c r="K155" s="117">
        <f t="shared" si="80"/>
        <v>9.0756678726591489E-2</v>
      </c>
      <c r="L155" s="117">
        <f t="shared" si="80"/>
        <v>0.104244717350223</v>
      </c>
      <c r="M155" s="117">
        <f t="shared" si="80"/>
        <v>0.89098519935255127</v>
      </c>
      <c r="N155" s="117">
        <f t="shared" si="80"/>
        <v>0.74210076874541098</v>
      </c>
      <c r="O155" s="117">
        <f t="shared" si="80"/>
        <v>0.98027903952376205</v>
      </c>
      <c r="P155" s="117">
        <f t="shared" si="80"/>
        <v>0.94526762986961854</v>
      </c>
      <c r="Q155" s="117">
        <f t="shared" si="80"/>
        <v>3.3967259594397863</v>
      </c>
      <c r="R155" s="117">
        <f t="shared" ref="R155:V155" si="81">R156+R159+R161+R170</f>
        <v>2.7429782795938222</v>
      </c>
      <c r="S155" s="117">
        <f t="shared" si="81"/>
        <v>1.7610806348790309</v>
      </c>
      <c r="T155" s="117">
        <f t="shared" si="81"/>
        <v>1.6034417364352445</v>
      </c>
      <c r="U155" s="117">
        <f t="shared" si="81"/>
        <v>1.4348027709347571</v>
      </c>
      <c r="V155" s="117">
        <f t="shared" si="81"/>
        <v>1.4703259151322929</v>
      </c>
      <c r="W155" s="117">
        <f t="shared" ref="W155" si="82">W156+W159+W161+W170</f>
        <v>1.5124914194178047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7.8336651858945422E-2</v>
      </c>
      <c r="C156" s="122">
        <f t="shared" si="83"/>
        <v>8.7482695723501175E-2</v>
      </c>
      <c r="D156" s="122">
        <f t="shared" si="83"/>
        <v>8.9034525602101802E-2</v>
      </c>
      <c r="E156" s="122">
        <f t="shared" si="83"/>
        <v>8.6780226130218657E-2</v>
      </c>
      <c r="F156" s="122">
        <f t="shared" si="83"/>
        <v>8.6792457015145943E-2</v>
      </c>
      <c r="G156" s="122">
        <f t="shared" si="83"/>
        <v>8.5953933780640868E-2</v>
      </c>
      <c r="H156" s="122">
        <f t="shared" si="83"/>
        <v>8.1964467622996584E-2</v>
      </c>
      <c r="I156" s="122">
        <f t="shared" si="83"/>
        <v>8.3018781013310769E-2</v>
      </c>
      <c r="J156" s="122">
        <f t="shared" si="83"/>
        <v>8.0250450299772944E-2</v>
      </c>
      <c r="K156" s="122">
        <f t="shared" si="83"/>
        <v>8.803540376969618E-2</v>
      </c>
      <c r="L156" s="122">
        <f t="shared" si="83"/>
        <v>9.9319399999982058E-2</v>
      </c>
      <c r="M156" s="122">
        <f t="shared" si="83"/>
        <v>0.87782195999998336</v>
      </c>
      <c r="N156" s="122">
        <f t="shared" si="83"/>
        <v>0.7279468399999981</v>
      </c>
      <c r="O156" s="122">
        <f t="shared" si="83"/>
        <v>0.95783275999999518</v>
      </c>
      <c r="P156" s="122">
        <f t="shared" si="83"/>
        <v>0.91424328000000299</v>
      </c>
      <c r="Q156" s="122">
        <f t="shared" si="83"/>
        <v>3.3466725599999831</v>
      </c>
      <c r="R156" s="122">
        <f t="shared" ref="R156:V156" si="84">SUM(R157:R158)</f>
        <v>2.7022196399999836</v>
      </c>
      <c r="S156" s="122">
        <f t="shared" si="84"/>
        <v>1.7242453600000063</v>
      </c>
      <c r="T156" s="122">
        <f t="shared" si="84"/>
        <v>1.5702056399999862</v>
      </c>
      <c r="U156" s="122">
        <f t="shared" si="84"/>
        <v>1.4077357600000173</v>
      </c>
      <c r="V156" s="122">
        <f t="shared" si="84"/>
        <v>1.4455957600000022</v>
      </c>
      <c r="W156" s="122">
        <f t="shared" ref="W156" si="85">SUM(W157:W158)</f>
        <v>1.4890590400000054</v>
      </c>
      <c r="DA156" s="130" t="s">
        <v>2096</v>
      </c>
    </row>
    <row r="157" spans="1:105" ht="12" customHeight="1" x14ac:dyDescent="0.25">
      <c r="A157" s="97" t="s">
        <v>74</v>
      </c>
      <c r="B157" s="98">
        <v>7.8336651858945422E-2</v>
      </c>
      <c r="C157" s="98">
        <v>8.7482695723501175E-2</v>
      </c>
      <c r="D157" s="98">
        <v>8.9034525602101802E-2</v>
      </c>
      <c r="E157" s="98">
        <v>8.6780226130218657E-2</v>
      </c>
      <c r="F157" s="98">
        <v>8.6792457015145943E-2</v>
      </c>
      <c r="G157" s="98">
        <v>8.5953933780640868E-2</v>
      </c>
      <c r="H157" s="98">
        <v>8.1964467622996584E-2</v>
      </c>
      <c r="I157" s="98">
        <v>8.3018781013310769E-2</v>
      </c>
      <c r="J157" s="98">
        <v>8.0250450299772944E-2</v>
      </c>
      <c r="K157" s="98">
        <v>8.803540376969618E-2</v>
      </c>
      <c r="L157" s="98">
        <v>9.9319399999982058E-2</v>
      </c>
      <c r="M157" s="98">
        <v>0.87782195999998336</v>
      </c>
      <c r="N157" s="98">
        <v>0.7279468399999981</v>
      </c>
      <c r="O157" s="98">
        <v>0.95783275999999518</v>
      </c>
      <c r="P157" s="98">
        <v>0.91424328000000299</v>
      </c>
      <c r="Q157" s="98">
        <v>3.3466725599999831</v>
      </c>
      <c r="R157" s="98">
        <v>2.7022196399999836</v>
      </c>
      <c r="S157" s="98">
        <v>1.7242453600000063</v>
      </c>
      <c r="T157" s="98">
        <v>1.5702056399999862</v>
      </c>
      <c r="U157" s="98">
        <v>1.4077357600000173</v>
      </c>
      <c r="V157" s="98">
        <v>1.4455957600000022</v>
      </c>
      <c r="W157" s="98">
        <v>1.4890590400000054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3.9556911010361039E-4</v>
      </c>
      <c r="N161" s="122">
        <v>3.8143385968659202E-4</v>
      </c>
      <c r="O161" s="122">
        <v>1.0334857855205807E-3</v>
      </c>
      <c r="P161" s="122">
        <v>1.3669472910520035E-3</v>
      </c>
      <c r="Q161" s="122">
        <v>1.3768610797408214E-3</v>
      </c>
      <c r="R161" s="122">
        <v>1.2895917621192879E-3</v>
      </c>
      <c r="S161" s="122">
        <v>1.3464452660587741E-3</v>
      </c>
      <c r="T161" s="122">
        <v>1.0197834891419891E-3</v>
      </c>
      <c r="U161" s="122">
        <v>1.0080038785249875E-3</v>
      </c>
      <c r="V161" s="122">
        <v>3.4972913050918859E-4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3.9556911010361039E-4</v>
      </c>
      <c r="N162" s="98">
        <v>3.8143385968659202E-4</v>
      </c>
      <c r="O162" s="98">
        <v>1.0334857855205807E-3</v>
      </c>
      <c r="P162" s="98">
        <v>1.3669472910520035E-3</v>
      </c>
      <c r="Q162" s="98">
        <v>1.3768610797408214E-3</v>
      </c>
      <c r="R162" s="98">
        <v>1.2895917621192879E-3</v>
      </c>
      <c r="S162" s="98">
        <v>1.3464452660587741E-3</v>
      </c>
      <c r="T162" s="98">
        <v>1.0197834891419891E-3</v>
      </c>
      <c r="U162" s="98">
        <v>1.0080038785249875E-3</v>
      </c>
      <c r="V162" s="98">
        <v>3.4972913050918859E-4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5.1253702780197175E-4</v>
      </c>
      <c r="C170" s="122">
        <v>9.0982497400192007E-4</v>
      </c>
      <c r="D170" s="122">
        <v>1.0483839940300275E-3</v>
      </c>
      <c r="E170" s="122">
        <v>1.4083377321014322E-3</v>
      </c>
      <c r="F170" s="122">
        <v>1.4498130362139985E-3</v>
      </c>
      <c r="G170" s="122">
        <v>1.4273777192434012E-3</v>
      </c>
      <c r="H170" s="122">
        <v>1.5051929196517383E-3</v>
      </c>
      <c r="I170" s="122">
        <v>1.4227767670973747E-3</v>
      </c>
      <c r="J170" s="122">
        <v>1.1291537671933134E-3</v>
      </c>
      <c r="K170" s="122">
        <v>2.7212749568953113E-3</v>
      </c>
      <c r="L170" s="122">
        <v>4.9253173502409493E-3</v>
      </c>
      <c r="M170" s="122">
        <v>1.2767670242464254E-2</v>
      </c>
      <c r="N170" s="122">
        <v>1.3772494885726292E-2</v>
      </c>
      <c r="O170" s="122">
        <v>2.141279373824629E-2</v>
      </c>
      <c r="P170" s="122">
        <v>2.9657402578563568E-2</v>
      </c>
      <c r="Q170" s="122">
        <v>4.8676538360062249E-2</v>
      </c>
      <c r="R170" s="122">
        <v>3.9469047831719624E-2</v>
      </c>
      <c r="S170" s="122">
        <v>3.5488829612965851E-2</v>
      </c>
      <c r="T170" s="122">
        <v>3.2216312946116273E-2</v>
      </c>
      <c r="U170" s="122">
        <v>2.6059007056214816E-2</v>
      </c>
      <c r="V170" s="122">
        <v>2.4380426001781447E-2</v>
      </c>
      <c r="W170" s="122">
        <v>2.3432379417799371E-2</v>
      </c>
      <c r="DA170" s="130" t="s">
        <v>2110</v>
      </c>
    </row>
    <row r="171" spans="1:105" ht="12" customHeight="1" x14ac:dyDescent="0.25">
      <c r="A171" s="97" t="s">
        <v>50</v>
      </c>
      <c r="B171" s="98">
        <v>5.1253702780197175E-4</v>
      </c>
      <c r="C171" s="98">
        <v>9.0982497400192007E-4</v>
      </c>
      <c r="D171" s="98">
        <v>1.0483839940300275E-3</v>
      </c>
      <c r="E171" s="98">
        <v>1.4083377321014322E-3</v>
      </c>
      <c r="F171" s="98">
        <v>1.4498130362139985E-3</v>
      </c>
      <c r="G171" s="98">
        <v>1.4273777192434012E-3</v>
      </c>
      <c r="H171" s="98">
        <v>1.5051929196517383E-3</v>
      </c>
      <c r="I171" s="98">
        <v>1.4227767670973747E-3</v>
      </c>
      <c r="J171" s="98">
        <v>1.1291537671933134E-3</v>
      </c>
      <c r="K171" s="98">
        <v>2.7212749568953113E-3</v>
      </c>
      <c r="L171" s="98">
        <v>4.9253173502409493E-3</v>
      </c>
      <c r="M171" s="98">
        <v>1.2767670242464254E-2</v>
      </c>
      <c r="N171" s="98">
        <v>1.3772494885726292E-2</v>
      </c>
      <c r="O171" s="98">
        <v>2.141279373824629E-2</v>
      </c>
      <c r="P171" s="98">
        <v>2.9657402578563568E-2</v>
      </c>
      <c r="Q171" s="98">
        <v>4.8676538360062249E-2</v>
      </c>
      <c r="R171" s="98">
        <v>3.9469047831719624E-2</v>
      </c>
      <c r="S171" s="98">
        <v>3.5488829612965851E-2</v>
      </c>
      <c r="T171" s="98">
        <v>3.2216312946116273E-2</v>
      </c>
      <c r="U171" s="98">
        <v>2.6059007056214816E-2</v>
      </c>
      <c r="V171" s="98">
        <v>2.4380426001781447E-2</v>
      </c>
      <c r="W171" s="98">
        <v>2.3432379417799371E-2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8609.5815690689451</v>
      </c>
      <c r="C174" s="117">
        <f t="shared" si="87"/>
        <v>8781.3176114289272</v>
      </c>
      <c r="D174" s="117">
        <f t="shared" si="87"/>
        <v>9303.8958157276902</v>
      </c>
      <c r="E174" s="117">
        <f t="shared" si="87"/>
        <v>9234.419453386512</v>
      </c>
      <c r="F174" s="117">
        <f t="shared" si="87"/>
        <v>9221.0365815375098</v>
      </c>
      <c r="G174" s="117">
        <f t="shared" si="87"/>
        <v>9079.200240562006</v>
      </c>
      <c r="H174" s="117">
        <f t="shared" si="87"/>
        <v>8920.6866910583194</v>
      </c>
      <c r="I174" s="117">
        <f t="shared" si="87"/>
        <v>8620.7633652944351</v>
      </c>
      <c r="J174" s="117">
        <f t="shared" si="87"/>
        <v>8340.9179013694466</v>
      </c>
      <c r="K174" s="117">
        <f t="shared" si="87"/>
        <v>5806.2021960586917</v>
      </c>
      <c r="L174" s="117">
        <f t="shared" si="87"/>
        <v>4399.4381088139489</v>
      </c>
      <c r="M174" s="117">
        <f t="shared" si="87"/>
        <v>12001.708020670121</v>
      </c>
      <c r="N174" s="117">
        <f t="shared" si="87"/>
        <v>8434.8336888761878</v>
      </c>
      <c r="O174" s="117">
        <f t="shared" si="87"/>
        <v>6993.2123768809224</v>
      </c>
      <c r="P174" s="117">
        <f t="shared" si="87"/>
        <v>5211.9752626491054</v>
      </c>
      <c r="Q174" s="117">
        <f t="shared" si="87"/>
        <v>11595.10570002472</v>
      </c>
      <c r="R174" s="117">
        <f t="shared" ref="R174:V174" si="88">R175+R178+R180+R189</f>
        <v>9812.9037998320837</v>
      </c>
      <c r="S174" s="117">
        <f t="shared" si="88"/>
        <v>7388.2793438685794</v>
      </c>
      <c r="T174" s="117">
        <f t="shared" si="88"/>
        <v>7224.7897961751669</v>
      </c>
      <c r="U174" s="117">
        <f t="shared" si="88"/>
        <v>7249.2986172179362</v>
      </c>
      <c r="V174" s="117">
        <f t="shared" si="88"/>
        <v>7867.3001873421299</v>
      </c>
      <c r="W174" s="117">
        <f t="shared" ref="W174" si="89">W175+W178+W180+W189</f>
        <v>8188.6223078298426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6695.6129165313168</v>
      </c>
      <c r="C175" s="122">
        <f t="shared" si="90"/>
        <v>6942.9023504799852</v>
      </c>
      <c r="D175" s="122">
        <f t="shared" si="90"/>
        <v>7327.7657624360318</v>
      </c>
      <c r="E175" s="122">
        <f t="shared" si="90"/>
        <v>7276.6562588692923</v>
      </c>
      <c r="F175" s="122">
        <f t="shared" si="90"/>
        <v>7277.6070777961668</v>
      </c>
      <c r="G175" s="122">
        <f t="shared" si="90"/>
        <v>7073.6138000417686</v>
      </c>
      <c r="H175" s="122">
        <f t="shared" si="90"/>
        <v>6872.7013751505256</v>
      </c>
      <c r="I175" s="122">
        <f t="shared" si="90"/>
        <v>6588.2461345343982</v>
      </c>
      <c r="J175" s="122">
        <f t="shared" si="90"/>
        <v>6149.8588156364776</v>
      </c>
      <c r="K175" s="122">
        <f t="shared" si="90"/>
        <v>3559.0625813290876</v>
      </c>
      <c r="L175" s="122">
        <f t="shared" si="90"/>
        <v>2176.5082921130547</v>
      </c>
      <c r="M175" s="122">
        <f t="shared" si="90"/>
        <v>9644.7869824841982</v>
      </c>
      <c r="N175" s="122">
        <f t="shared" si="90"/>
        <v>6216.4131634621381</v>
      </c>
      <c r="O175" s="122">
        <f t="shared" si="90"/>
        <v>4905.8815832302416</v>
      </c>
      <c r="P175" s="122">
        <f t="shared" si="90"/>
        <v>3154.9031188428489</v>
      </c>
      <c r="Q175" s="122">
        <f t="shared" si="90"/>
        <v>9472.5260385553447</v>
      </c>
      <c r="R175" s="122">
        <f t="shared" ref="R175:V175" si="91">SUM(R176:R177)</f>
        <v>7682.1429227219478</v>
      </c>
      <c r="S175" s="122">
        <f t="shared" si="91"/>
        <v>5172.8673554127836</v>
      </c>
      <c r="T175" s="122">
        <f t="shared" si="91"/>
        <v>5029.0135406323798</v>
      </c>
      <c r="U175" s="122">
        <f t="shared" si="91"/>
        <v>5094.8971524901108</v>
      </c>
      <c r="V175" s="122">
        <f t="shared" si="91"/>
        <v>5630.4252160215901</v>
      </c>
      <c r="W175" s="122">
        <f t="shared" ref="W175" si="92">SUM(W176:W177)</f>
        <v>5871.8681222553296</v>
      </c>
      <c r="DA175" s="130" t="s">
        <v>2264</v>
      </c>
    </row>
    <row r="176" spans="1:105" ht="12" customHeight="1" x14ac:dyDescent="0.25">
      <c r="A176" s="97" t="s">
        <v>74</v>
      </c>
      <c r="B176" s="98">
        <v>6631.7752870685372</v>
      </c>
      <c r="C176" s="98">
        <v>6877.051395767392</v>
      </c>
      <c r="D176" s="98">
        <v>7258.2651485738388</v>
      </c>
      <c r="E176" s="98">
        <v>7207.9712853228411</v>
      </c>
      <c r="F176" s="98">
        <v>7208.9871834286805</v>
      </c>
      <c r="G176" s="98">
        <v>7007.1293997900684</v>
      </c>
      <c r="H176" s="98">
        <v>6807.9740672351782</v>
      </c>
      <c r="I176" s="98">
        <v>6526.1411885039142</v>
      </c>
      <c r="J176" s="98">
        <v>6090.9863243720774</v>
      </c>
      <c r="K176" s="98">
        <v>3523.1636399532636</v>
      </c>
      <c r="L176" s="98">
        <v>2153.8040503553852</v>
      </c>
      <c r="M176" s="98">
        <v>9541.5637860080496</v>
      </c>
      <c r="N176" s="98">
        <v>6150.7784175730258</v>
      </c>
      <c r="O176" s="98">
        <v>4852.192814218105</v>
      </c>
      <c r="P176" s="98">
        <v>3119.896640826883</v>
      </c>
      <c r="Q176" s="98">
        <v>9365.9673659673172</v>
      </c>
      <c r="R176" s="98">
        <v>7596.2111536823704</v>
      </c>
      <c r="S176" s="98">
        <v>5114.8547469302366</v>
      </c>
      <c r="T176" s="98">
        <v>4972.901678657031</v>
      </c>
      <c r="U176" s="98">
        <v>5038.3017163505574</v>
      </c>
      <c r="V176" s="98">
        <v>5567.6096043550187</v>
      </c>
      <c r="W176" s="98">
        <v>5806.1214447397124</v>
      </c>
      <c r="DA176" s="63" t="s">
        <v>2265</v>
      </c>
    </row>
    <row r="177" spans="1:105" ht="12" customHeight="1" x14ac:dyDescent="0.25">
      <c r="A177" s="97" t="s">
        <v>53</v>
      </c>
      <c r="B177" s="98">
        <v>63.837629462779844</v>
      </c>
      <c r="C177" s="98">
        <v>65.850954712592923</v>
      </c>
      <c r="D177" s="98">
        <v>69.500613862193063</v>
      </c>
      <c r="E177" s="98">
        <v>68.684973546451033</v>
      </c>
      <c r="F177" s="98">
        <v>68.619894367486125</v>
      </c>
      <c r="G177" s="98">
        <v>66.484400251700492</v>
      </c>
      <c r="H177" s="98">
        <v>64.727307915347794</v>
      </c>
      <c r="I177" s="98">
        <v>62.104946030484179</v>
      </c>
      <c r="J177" s="98">
        <v>58.872491264400509</v>
      </c>
      <c r="K177" s="98">
        <v>35.898941375824059</v>
      </c>
      <c r="L177" s="98">
        <v>22.704241757669276</v>
      </c>
      <c r="M177" s="98">
        <v>103.22319647614837</v>
      </c>
      <c r="N177" s="98">
        <v>65.634745889112111</v>
      </c>
      <c r="O177" s="98">
        <v>53.688769012136241</v>
      </c>
      <c r="P177" s="98">
        <v>35.006478015965783</v>
      </c>
      <c r="Q177" s="98">
        <v>106.55867258802748</v>
      </c>
      <c r="R177" s="98">
        <v>85.931769039577162</v>
      </c>
      <c r="S177" s="98">
        <v>58.012608482546703</v>
      </c>
      <c r="T177" s="98">
        <v>56.111861975349193</v>
      </c>
      <c r="U177" s="98">
        <v>56.595436139553485</v>
      </c>
      <c r="V177" s="98">
        <v>62.815611666571144</v>
      </c>
      <c r="W177" s="98">
        <v>65.746677515617435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4.2586339263511617</v>
      </c>
      <c r="C178" s="122">
        <f t="shared" si="93"/>
        <v>3.9427944534621546</v>
      </c>
      <c r="D178" s="122">
        <f t="shared" si="93"/>
        <v>2.4342062274998248</v>
      </c>
      <c r="E178" s="122">
        <f t="shared" si="93"/>
        <v>3.1516410687132379</v>
      </c>
      <c r="F178" s="122">
        <f t="shared" si="93"/>
        <v>0</v>
      </c>
      <c r="G178" s="122">
        <f t="shared" si="93"/>
        <v>0</v>
      </c>
      <c r="H178" s="122">
        <f t="shared" si="93"/>
        <v>3.0427514640051676</v>
      </c>
      <c r="I178" s="122">
        <f t="shared" si="93"/>
        <v>6.2228638787439667</v>
      </c>
      <c r="J178" s="122">
        <f t="shared" si="93"/>
        <v>9.2759422143779524</v>
      </c>
      <c r="K178" s="122">
        <f t="shared" si="93"/>
        <v>12.27655484195151</v>
      </c>
      <c r="L178" s="122">
        <f t="shared" si="93"/>
        <v>23.824856379597151</v>
      </c>
      <c r="M178" s="122">
        <f t="shared" si="93"/>
        <v>16.208731444120293</v>
      </c>
      <c r="N178" s="122">
        <f t="shared" si="93"/>
        <v>59.102394635569937</v>
      </c>
      <c r="O178" s="122">
        <f t="shared" si="93"/>
        <v>22.013486090456883</v>
      </c>
      <c r="P178" s="122">
        <f t="shared" si="93"/>
        <v>27.153511872002952</v>
      </c>
      <c r="Q178" s="122">
        <f t="shared" si="93"/>
        <v>55.108083669212377</v>
      </c>
      <c r="R178" s="122">
        <f t="shared" si="93"/>
        <v>55.56864950940593</v>
      </c>
      <c r="S178" s="122">
        <f t="shared" si="93"/>
        <v>56.230523665647674</v>
      </c>
      <c r="T178" s="122">
        <f t="shared" si="93"/>
        <v>48.172274158431229</v>
      </c>
      <c r="U178" s="122">
        <f t="shared" si="93"/>
        <v>49.954432674870802</v>
      </c>
      <c r="V178" s="122">
        <f t="shared" si="93"/>
        <v>48.79188418826287</v>
      </c>
      <c r="W178" s="122">
        <f t="shared" si="93"/>
        <v>45.719642907904849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4.2586339263511617</v>
      </c>
      <c r="C179" s="98">
        <f>RES_hhdet_fech!C29</f>
        <v>3.9427944534621546</v>
      </c>
      <c r="D179" s="98">
        <f>RES_hhdet_fech!D29</f>
        <v>2.4342062274998248</v>
      </c>
      <c r="E179" s="98">
        <f>RES_hhdet_fech!E29</f>
        <v>3.1516410687132379</v>
      </c>
      <c r="F179" s="98">
        <f>RES_hhdet_fech!F29</f>
        <v>0</v>
      </c>
      <c r="G179" s="98">
        <f>RES_hhdet_fech!G29</f>
        <v>0</v>
      </c>
      <c r="H179" s="98">
        <f>RES_hhdet_fech!H29</f>
        <v>3.0427514640051676</v>
      </c>
      <c r="I179" s="98">
        <f>RES_hhdet_fech!I29</f>
        <v>6.2228638787439667</v>
      </c>
      <c r="J179" s="98">
        <f>RES_hhdet_fech!J29</f>
        <v>9.2759422143779524</v>
      </c>
      <c r="K179" s="98">
        <f>RES_hhdet_fech!K29</f>
        <v>12.27655484195151</v>
      </c>
      <c r="L179" s="98">
        <f>RES_hhdet_fech!L29</f>
        <v>23.824856379597151</v>
      </c>
      <c r="M179" s="98">
        <f>RES_hhdet_fech!M29</f>
        <v>16.208731444120293</v>
      </c>
      <c r="N179" s="98">
        <f>RES_hhdet_fech!N29</f>
        <v>59.102394635569937</v>
      </c>
      <c r="O179" s="98">
        <f>RES_hhdet_fech!O29</f>
        <v>22.013486090456883</v>
      </c>
      <c r="P179" s="98">
        <f>RES_hhdet_fech!P29</f>
        <v>27.153511872002952</v>
      </c>
      <c r="Q179" s="98">
        <f>RES_hhdet_fech!Q29</f>
        <v>55.108083669212377</v>
      </c>
      <c r="R179" s="98">
        <f>RES_hhdet_fech!R29</f>
        <v>55.56864950940593</v>
      </c>
      <c r="S179" s="98">
        <f>RES_hhdet_fech!S29</f>
        <v>56.230523665647674</v>
      </c>
      <c r="T179" s="98">
        <f>RES_hhdet_fech!T29</f>
        <v>48.172274158431229</v>
      </c>
      <c r="U179" s="98">
        <f>RES_hhdet_fech!U29</f>
        <v>49.954432674870802</v>
      </c>
      <c r="V179" s="98">
        <f>RES_hhdet_fech!V29</f>
        <v>48.79188418826287</v>
      </c>
      <c r="W179" s="98">
        <f>RES_hhdet_fech!W29</f>
        <v>45.719642907904849</v>
      </c>
      <c r="DA179" s="63" t="s">
        <v>2268</v>
      </c>
    </row>
    <row r="180" spans="1:105" ht="12" customHeight="1" x14ac:dyDescent="0.25">
      <c r="A180" s="121" t="s">
        <v>55</v>
      </c>
      <c r="B180" s="122">
        <v>1276.151306557058</v>
      </c>
      <c r="C180" s="122">
        <v>1185.4828036035149</v>
      </c>
      <c r="D180" s="122">
        <v>1334.2763706307512</v>
      </c>
      <c r="E180" s="122">
        <v>1289.8946944892652</v>
      </c>
      <c r="F180" s="122">
        <v>1248.3235822936363</v>
      </c>
      <c r="G180" s="122">
        <v>1310.2057210121682</v>
      </c>
      <c r="H180" s="122">
        <v>1336.9877640418085</v>
      </c>
      <c r="I180" s="122">
        <v>1309.115721958002</v>
      </c>
      <c r="J180" s="122">
        <v>1460.062201287727</v>
      </c>
      <c r="K180" s="122">
        <v>1499.7434659119974</v>
      </c>
      <c r="L180" s="122">
        <v>1480.7596508297981</v>
      </c>
      <c r="M180" s="122">
        <v>1563.1064241732884</v>
      </c>
      <c r="N180" s="122">
        <v>1442.20209003736</v>
      </c>
      <c r="O180" s="122">
        <v>1379.8571084397172</v>
      </c>
      <c r="P180" s="122">
        <v>1360.3121430494875</v>
      </c>
      <c r="Q180" s="122">
        <v>1317.5915932306111</v>
      </c>
      <c r="R180" s="122">
        <v>1342.1139190621248</v>
      </c>
      <c r="S180" s="122">
        <v>1408.904880667754</v>
      </c>
      <c r="T180" s="122">
        <v>1412.4168724311496</v>
      </c>
      <c r="U180" s="122">
        <v>1385.5354202789883</v>
      </c>
      <c r="V180" s="122">
        <v>1440.9867867582175</v>
      </c>
      <c r="W180" s="122">
        <v>1498.4338237402308</v>
      </c>
      <c r="DA180" s="130" t="s">
        <v>2269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1741.367802886117</v>
      </c>
      <c r="N181" s="98">
        <v>1679.1418369721428</v>
      </c>
      <c r="O181" s="98">
        <v>1516.5313516472681</v>
      </c>
      <c r="P181" s="98">
        <v>1504.3881967027683</v>
      </c>
      <c r="Q181" s="98">
        <v>1515.2987759077535</v>
      </c>
      <c r="R181" s="98">
        <v>1419.2548887560397</v>
      </c>
      <c r="S181" s="98">
        <v>1481.8247777544175</v>
      </c>
      <c r="T181" s="98">
        <v>1496.4246773815648</v>
      </c>
      <c r="U181" s="98">
        <v>1479.1393416167566</v>
      </c>
      <c r="V181" s="98">
        <v>1539.5718018541493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1276.151306557058</v>
      </c>
      <c r="C185" s="101">
        <v>1185.4828036035149</v>
      </c>
      <c r="D185" s="101">
        <v>1334.2763706307512</v>
      </c>
      <c r="E185" s="101">
        <v>1289.8946944892652</v>
      </c>
      <c r="F185" s="101">
        <v>1248.3235822936363</v>
      </c>
      <c r="G185" s="101">
        <v>1310.2057210121682</v>
      </c>
      <c r="H185" s="101">
        <v>1336.9877640418085</v>
      </c>
      <c r="I185" s="101">
        <v>1309.115721958002</v>
      </c>
      <c r="J185" s="101">
        <v>1460.062201287727</v>
      </c>
      <c r="K185" s="101">
        <v>1499.7434659119974</v>
      </c>
      <c r="L185" s="101">
        <v>1557.7065683351168</v>
      </c>
      <c r="M185" s="101">
        <v>1617.6666472728689</v>
      </c>
      <c r="N185" s="101">
        <v>1485.6424985862586</v>
      </c>
      <c r="O185" s="101">
        <v>1415.4668583649852</v>
      </c>
      <c r="P185" s="101">
        <v>1390.9785630629767</v>
      </c>
      <c r="Q185" s="101">
        <v>1343.4327506013678</v>
      </c>
      <c r="R185" s="101">
        <v>1367.1470863636671</v>
      </c>
      <c r="S185" s="101">
        <v>1433.9925654093606</v>
      </c>
      <c r="T185" s="101">
        <v>1438.0280751574085</v>
      </c>
      <c r="U185" s="101">
        <v>1411.7121597662376</v>
      </c>
      <c r="V185" s="101">
        <v>1466.6866349505531</v>
      </c>
      <c r="W185" s="101">
        <v>1523.4961314595014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1135.5383452653955</v>
      </c>
      <c r="M186" s="104">
        <v>1181.9687745092735</v>
      </c>
      <c r="N186" s="104">
        <v>1078.0362094369382</v>
      </c>
      <c r="O186" s="104">
        <v>1043.4660706875493</v>
      </c>
      <c r="P186" s="104">
        <v>1039.9845248878864</v>
      </c>
      <c r="Q186" s="104">
        <v>998.96937855615431</v>
      </c>
      <c r="R186" s="104">
        <v>1030.306306844137</v>
      </c>
      <c r="S186" s="104">
        <v>1093.797538082772</v>
      </c>
      <c r="T186" s="104">
        <v>1087.2951183321902</v>
      </c>
      <c r="U186" s="104">
        <v>1074.2155856530308</v>
      </c>
      <c r="V186" s="104">
        <v>1128.2060412638502</v>
      </c>
      <c r="W186" s="104">
        <v>1194.4804870983808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536.19279276453904</v>
      </c>
      <c r="M187" s="98">
        <v>543.6614833075206</v>
      </c>
      <c r="N187" s="98">
        <v>468.72489627112185</v>
      </c>
      <c r="O187" s="98">
        <v>465.42210043354362</v>
      </c>
      <c r="P187" s="98">
        <v>470.55981762189691</v>
      </c>
      <c r="Q187" s="98">
        <v>420.27982233094349</v>
      </c>
      <c r="R187" s="98">
        <v>456.96914296407789</v>
      </c>
      <c r="S187" s="98">
        <v>506.11056953310225</v>
      </c>
      <c r="T187" s="98">
        <v>467.70226396795198</v>
      </c>
      <c r="U187" s="98">
        <v>452.92152319265375</v>
      </c>
      <c r="V187" s="98">
        <v>475.69323889657392</v>
      </c>
      <c r="W187" s="98">
        <v>499.22866057651754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599.34555250085646</v>
      </c>
      <c r="M188" s="98">
        <v>638.30729120175329</v>
      </c>
      <c r="N188" s="98">
        <v>609.31131316581627</v>
      </c>
      <c r="O188" s="98">
        <v>578.04397025400556</v>
      </c>
      <c r="P188" s="98">
        <v>569.42470726598958</v>
      </c>
      <c r="Q188" s="98">
        <v>578.68955622521094</v>
      </c>
      <c r="R188" s="98">
        <v>573.33716388005894</v>
      </c>
      <c r="S188" s="98">
        <v>587.68696854966993</v>
      </c>
      <c r="T188" s="98">
        <v>619.59285436423818</v>
      </c>
      <c r="U188" s="98">
        <v>621.29406246037695</v>
      </c>
      <c r="V188" s="98">
        <v>652.51280236727621</v>
      </c>
      <c r="W188" s="98">
        <v>695.25182652186311</v>
      </c>
      <c r="DA188" s="63" t="s">
        <v>2277</v>
      </c>
    </row>
    <row r="189" spans="1:105" ht="12" customHeight="1" x14ac:dyDescent="0.25">
      <c r="A189" s="121" t="s">
        <v>54</v>
      </c>
      <c r="B189" s="122">
        <v>633.55871205421886</v>
      </c>
      <c r="C189" s="122">
        <v>648.98966289196437</v>
      </c>
      <c r="D189" s="122">
        <v>639.41947643340836</v>
      </c>
      <c r="E189" s="122">
        <v>664.71685895924065</v>
      </c>
      <c r="F189" s="122">
        <v>695.10592144770692</v>
      </c>
      <c r="G189" s="122">
        <v>695.38071950806909</v>
      </c>
      <c r="H189" s="122">
        <v>707.95480040198072</v>
      </c>
      <c r="I189" s="122">
        <v>717.17864492329204</v>
      </c>
      <c r="J189" s="122">
        <v>721.72094223086435</v>
      </c>
      <c r="K189" s="122">
        <v>735.11959397565545</v>
      </c>
      <c r="L189" s="122">
        <v>718.34530949149871</v>
      </c>
      <c r="M189" s="122">
        <v>777.60588256851315</v>
      </c>
      <c r="N189" s="122">
        <v>717.11604074111926</v>
      </c>
      <c r="O189" s="122">
        <v>685.46019912050645</v>
      </c>
      <c r="P189" s="122">
        <v>669.60648888476555</v>
      </c>
      <c r="Q189" s="122">
        <v>749.87998456955256</v>
      </c>
      <c r="R189" s="122">
        <v>733.07830853860469</v>
      </c>
      <c r="S189" s="122">
        <v>750.27658412239441</v>
      </c>
      <c r="T189" s="122">
        <v>735.18710895320714</v>
      </c>
      <c r="U189" s="122">
        <v>718.91161177396611</v>
      </c>
      <c r="V189" s="122">
        <v>747.09630037405896</v>
      </c>
      <c r="W189" s="122">
        <v>772.60071892637689</v>
      </c>
      <c r="DA189" s="130" t="s">
        <v>2278</v>
      </c>
    </row>
    <row r="190" spans="1:105" ht="12" customHeight="1" x14ac:dyDescent="0.25">
      <c r="A190" s="97" t="s">
        <v>50</v>
      </c>
      <c r="B190" s="98">
        <v>752.09401273987748</v>
      </c>
      <c r="C190" s="98">
        <v>801.04329459580902</v>
      </c>
      <c r="D190" s="98">
        <v>769.19645039474926</v>
      </c>
      <c r="E190" s="98">
        <v>885.68015753618079</v>
      </c>
      <c r="F190" s="98">
        <v>911.76328592433185</v>
      </c>
      <c r="G190" s="98">
        <v>897.65408852375981</v>
      </c>
      <c r="H190" s="98">
        <v>946.59077280440363</v>
      </c>
      <c r="I190" s="98">
        <v>894.76062630328181</v>
      </c>
      <c r="J190" s="98">
        <v>828.45701061903003</v>
      </c>
      <c r="K190" s="98">
        <v>921.50397445897534</v>
      </c>
      <c r="L190" s="98">
        <v>803.0426180667157</v>
      </c>
      <c r="M190" s="98">
        <v>1003.671911747561</v>
      </c>
      <c r="N190" s="98">
        <v>904.91118665299302</v>
      </c>
      <c r="O190" s="98">
        <v>856.9367901777797</v>
      </c>
      <c r="P190" s="98">
        <v>791.25653200156773</v>
      </c>
      <c r="Q190" s="98">
        <v>1133.7727681410079</v>
      </c>
      <c r="R190" s="98">
        <v>949.4534997531797</v>
      </c>
      <c r="S190" s="98">
        <v>929.9305925801682</v>
      </c>
      <c r="T190" s="98">
        <v>945.48080489864026</v>
      </c>
      <c r="U190" s="98">
        <v>910.44865433687789</v>
      </c>
      <c r="V190" s="98">
        <v>993.76952457157972</v>
      </c>
      <c r="W190" s="98">
        <v>1031.5363364060295</v>
      </c>
      <c r="DA190" s="63" t="s">
        <v>2279</v>
      </c>
    </row>
    <row r="191" spans="1:105" ht="12" customHeight="1" x14ac:dyDescent="0.25">
      <c r="A191" s="109" t="s">
        <v>120</v>
      </c>
      <c r="B191" s="33">
        <v>626.3014487469336</v>
      </c>
      <c r="C191" s="33">
        <v>634.08244409746987</v>
      </c>
      <c r="D191" s="33">
        <v>623.19735468824081</v>
      </c>
      <c r="E191" s="33">
        <v>631.09200917579312</v>
      </c>
      <c r="F191" s="33">
        <v>662.13632250561193</v>
      </c>
      <c r="G191" s="33">
        <v>665.25489859083848</v>
      </c>
      <c r="H191" s="33">
        <v>671.64063068856854</v>
      </c>
      <c r="I191" s="33">
        <v>691.80979044043636</v>
      </c>
      <c r="J191" s="33">
        <v>709.40524203222981</v>
      </c>
      <c r="K191" s="33">
        <v>710.14024401397342</v>
      </c>
      <c r="L191" s="33">
        <v>705.35197238052797</v>
      </c>
      <c r="M191" s="33">
        <v>741.33167731342223</v>
      </c>
      <c r="N191" s="33">
        <v>689.40177911976343</v>
      </c>
      <c r="O191" s="33">
        <v>660.60851925713359</v>
      </c>
      <c r="P191" s="33">
        <v>651.76448256096796</v>
      </c>
      <c r="Q191" s="33">
        <v>697.45531976102302</v>
      </c>
      <c r="R191" s="33">
        <v>704.44731794405118</v>
      </c>
      <c r="S191" s="33">
        <v>727.34202985118918</v>
      </c>
      <c r="T191" s="33">
        <v>709.7483554114209</v>
      </c>
      <c r="U191" s="33">
        <v>697.05140582928595</v>
      </c>
      <c r="V191" s="33">
        <v>721.35648567518729</v>
      </c>
      <c r="W191" s="33">
        <v>747.43690770386456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3987.3951969621012</v>
      </c>
      <c r="C193" s="117">
        <f t="shared" si="94"/>
        <v>4104.6585912157443</v>
      </c>
      <c r="D193" s="117">
        <f t="shared" si="94"/>
        <v>4363.0324227876799</v>
      </c>
      <c r="E193" s="117">
        <f t="shared" si="94"/>
        <v>4362.5918781815053</v>
      </c>
      <c r="F193" s="117">
        <f t="shared" si="94"/>
        <v>4399.8097587175371</v>
      </c>
      <c r="G193" s="117">
        <f t="shared" si="94"/>
        <v>4400.3095192214951</v>
      </c>
      <c r="H193" s="117">
        <f t="shared" si="94"/>
        <v>4384.1607367047436</v>
      </c>
      <c r="I193" s="117">
        <f t="shared" si="94"/>
        <v>4322.6874676508814</v>
      </c>
      <c r="J193" s="117">
        <f t="shared" si="94"/>
        <v>4283.4471334660966</v>
      </c>
      <c r="K193" s="117">
        <f t="shared" si="94"/>
        <v>3225.1307955961993</v>
      </c>
      <c r="L193" s="117">
        <f t="shared" si="94"/>
        <v>2631.2614358296482</v>
      </c>
      <c r="M193" s="117">
        <f t="shared" si="94"/>
        <v>6718.94216466739</v>
      </c>
      <c r="N193" s="117">
        <f t="shared" si="94"/>
        <v>4945.127038439985</v>
      </c>
      <c r="O193" s="117">
        <f t="shared" si="94"/>
        <v>4175.2035210717222</v>
      </c>
      <c r="P193" s="117">
        <f t="shared" si="94"/>
        <v>3251.3260299884805</v>
      </c>
      <c r="Q193" s="117">
        <f t="shared" si="94"/>
        <v>7110.3380472870112</v>
      </c>
      <c r="R193" s="117">
        <f t="shared" ref="R193:V193" si="95">R194+R197+R199+R208</f>
        <v>6082.8899515648654</v>
      </c>
      <c r="S193" s="117">
        <f t="shared" si="95"/>
        <v>4682.0726618497029</v>
      </c>
      <c r="T193" s="117">
        <f t="shared" si="95"/>
        <v>4579.6002906583535</v>
      </c>
      <c r="U193" s="117">
        <f t="shared" si="95"/>
        <v>4615.7380638800068</v>
      </c>
      <c r="V193" s="117">
        <f t="shared" si="95"/>
        <v>5013.0215199427776</v>
      </c>
      <c r="W193" s="117">
        <f t="shared" ref="W193" si="96">W194+W197+W199+W208</f>
        <v>5255.6118857462889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2820.4631928190847</v>
      </c>
      <c r="C194" s="122">
        <f t="shared" si="97"/>
        <v>2974.9991908382394</v>
      </c>
      <c r="D194" s="122">
        <f t="shared" si="97"/>
        <v>3157.623800339943</v>
      </c>
      <c r="E194" s="122">
        <f t="shared" si="97"/>
        <v>3161.9678113182463</v>
      </c>
      <c r="F194" s="122">
        <f t="shared" si="97"/>
        <v>3199.3017174966376</v>
      </c>
      <c r="G194" s="122">
        <f t="shared" si="97"/>
        <v>3155.4541558947139</v>
      </c>
      <c r="H194" s="122">
        <f t="shared" si="97"/>
        <v>3100.4624474643497</v>
      </c>
      <c r="I194" s="122">
        <f t="shared" si="97"/>
        <v>3032.9208495679536</v>
      </c>
      <c r="J194" s="122">
        <f t="shared" si="97"/>
        <v>2887.5364999144431</v>
      </c>
      <c r="K194" s="122">
        <f t="shared" si="97"/>
        <v>1781.1781599385702</v>
      </c>
      <c r="L194" s="122">
        <f t="shared" si="97"/>
        <v>1128.6295707423521</v>
      </c>
      <c r="M194" s="122">
        <f t="shared" si="97"/>
        <v>5150.9531761300887</v>
      </c>
      <c r="N194" s="122">
        <f t="shared" si="97"/>
        <v>3370.3941765924142</v>
      </c>
      <c r="O194" s="122">
        <f t="shared" si="97"/>
        <v>2751.4194701726633</v>
      </c>
      <c r="P194" s="122">
        <f t="shared" si="97"/>
        <v>1818.3828975571994</v>
      </c>
      <c r="Q194" s="122">
        <f t="shared" si="97"/>
        <v>5550.3611879359087</v>
      </c>
      <c r="R194" s="122">
        <f t="shared" ref="R194:V194" si="98">SUM(R195:R196)</f>
        <v>4507.5567411612874</v>
      </c>
      <c r="S194" s="122">
        <f t="shared" si="98"/>
        <v>3039.4088905854328</v>
      </c>
      <c r="T194" s="122">
        <f t="shared" si="98"/>
        <v>2956.3820568914061</v>
      </c>
      <c r="U194" s="122">
        <f t="shared" si="98"/>
        <v>2995.239571936173</v>
      </c>
      <c r="V194" s="122">
        <f t="shared" si="98"/>
        <v>3311.2781369630343</v>
      </c>
      <c r="W194" s="122">
        <f t="shared" ref="W194" si="99">SUM(W195:W196)</f>
        <v>3455.3032989753597</v>
      </c>
      <c r="DA194" s="130" t="s">
        <v>2432</v>
      </c>
    </row>
    <row r="195" spans="1:105" ht="12" customHeight="1" x14ac:dyDescent="0.25">
      <c r="A195" s="97" t="s">
        <v>74</v>
      </c>
      <c r="B195" s="98">
        <v>2756.6255633563051</v>
      </c>
      <c r="C195" s="98">
        <v>2909.1482361256467</v>
      </c>
      <c r="D195" s="98">
        <v>3088.1231864777501</v>
      </c>
      <c r="E195" s="98">
        <v>3093.2828377717951</v>
      </c>
      <c r="F195" s="98">
        <v>3130.6818231291513</v>
      </c>
      <c r="G195" s="98">
        <v>3088.9697556430133</v>
      </c>
      <c r="H195" s="98">
        <v>3035.7351395490018</v>
      </c>
      <c r="I195" s="98">
        <v>2970.8159035374692</v>
      </c>
      <c r="J195" s="98">
        <v>2828.6640086500424</v>
      </c>
      <c r="K195" s="98">
        <v>1745.2792185627461</v>
      </c>
      <c r="L195" s="98">
        <v>1105.9253289846829</v>
      </c>
      <c r="M195" s="98">
        <v>5047.7299796539401</v>
      </c>
      <c r="N195" s="98">
        <v>3304.7594307033019</v>
      </c>
      <c r="O195" s="98">
        <v>2697.7307011605271</v>
      </c>
      <c r="P195" s="98">
        <v>1783.3764195412336</v>
      </c>
      <c r="Q195" s="98">
        <v>5443.8025153478811</v>
      </c>
      <c r="R195" s="98">
        <v>4421.62497212171</v>
      </c>
      <c r="S195" s="98">
        <v>2981.3962821028863</v>
      </c>
      <c r="T195" s="98">
        <v>2900.2701949160569</v>
      </c>
      <c r="U195" s="98">
        <v>2938.6441357966196</v>
      </c>
      <c r="V195" s="98">
        <v>3248.4625252964634</v>
      </c>
      <c r="W195" s="98">
        <v>3389.556621459742</v>
      </c>
      <c r="DA195" s="63" t="s">
        <v>2433</v>
      </c>
    </row>
    <row r="196" spans="1:105" ht="12" customHeight="1" x14ac:dyDescent="0.25">
      <c r="A196" s="97" t="s">
        <v>53</v>
      </c>
      <c r="B196" s="98">
        <v>63.837629462779844</v>
      </c>
      <c r="C196" s="98">
        <v>65.850954712592923</v>
      </c>
      <c r="D196" s="98">
        <v>69.500613862193063</v>
      </c>
      <c r="E196" s="98">
        <v>68.684973546451033</v>
      </c>
      <c r="F196" s="98">
        <v>68.619894367486125</v>
      </c>
      <c r="G196" s="98">
        <v>66.484400251700492</v>
      </c>
      <c r="H196" s="98">
        <v>64.727307915347794</v>
      </c>
      <c r="I196" s="98">
        <v>62.104946030484179</v>
      </c>
      <c r="J196" s="98">
        <v>58.872491264400509</v>
      </c>
      <c r="K196" s="98">
        <v>35.898941375824059</v>
      </c>
      <c r="L196" s="98">
        <v>22.704241757669276</v>
      </c>
      <c r="M196" s="98">
        <v>103.22319647614837</v>
      </c>
      <c r="N196" s="98">
        <v>65.634745889112111</v>
      </c>
      <c r="O196" s="98">
        <v>53.688769012136241</v>
      </c>
      <c r="P196" s="98">
        <v>35.006478015965783</v>
      </c>
      <c r="Q196" s="98">
        <v>106.55867258802748</v>
      </c>
      <c r="R196" s="98">
        <v>85.931769039577162</v>
      </c>
      <c r="S196" s="98">
        <v>58.012608482546703</v>
      </c>
      <c r="T196" s="98">
        <v>56.111861975349193</v>
      </c>
      <c r="U196" s="98">
        <v>56.595436139553485</v>
      </c>
      <c r="V196" s="98">
        <v>62.815611666571144</v>
      </c>
      <c r="W196" s="98">
        <v>65.746677515617435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6.9323186290169234</v>
      </c>
      <c r="C197" s="122">
        <f t="shared" si="100"/>
        <v>6.4181866562875038</v>
      </c>
      <c r="D197" s="122">
        <f t="shared" si="100"/>
        <v>3.9624662437760745</v>
      </c>
      <c r="E197" s="122">
        <f t="shared" si="100"/>
        <v>5.130325937955253</v>
      </c>
      <c r="F197" s="122">
        <f t="shared" si="100"/>
        <v>0</v>
      </c>
      <c r="G197" s="122">
        <f t="shared" si="100"/>
        <v>0</v>
      </c>
      <c r="H197" s="122">
        <f t="shared" si="100"/>
        <v>7.3266536401930438</v>
      </c>
      <c r="I197" s="122">
        <f t="shared" si="100"/>
        <v>14.984059272988276</v>
      </c>
      <c r="J197" s="122">
        <f t="shared" si="100"/>
        <v>23.054712037731555</v>
      </c>
      <c r="K197" s="122">
        <f t="shared" si="100"/>
        <v>31.567010924044634</v>
      </c>
      <c r="L197" s="122">
        <f t="shared" si="100"/>
        <v>62.859435710174274</v>
      </c>
      <c r="M197" s="122">
        <f t="shared" si="100"/>
        <v>43.878214515138687</v>
      </c>
      <c r="N197" s="122">
        <f t="shared" si="100"/>
        <v>164.53686739728943</v>
      </c>
      <c r="O197" s="122">
        <f t="shared" si="100"/>
        <v>62.985119850436661</v>
      </c>
      <c r="P197" s="122">
        <f t="shared" si="100"/>
        <v>81.577053619882662</v>
      </c>
      <c r="Q197" s="122">
        <f t="shared" si="100"/>
        <v>170.01737433196661</v>
      </c>
      <c r="R197" s="122">
        <f t="shared" si="100"/>
        <v>173.33434417345623</v>
      </c>
      <c r="S197" s="122">
        <f t="shared" si="100"/>
        <v>176.32857390529938</v>
      </c>
      <c r="T197" s="122">
        <f t="shared" si="100"/>
        <v>152.46399315080021</v>
      </c>
      <c r="U197" s="122">
        <f t="shared" si="100"/>
        <v>159.84474231378044</v>
      </c>
      <c r="V197" s="122">
        <f t="shared" si="100"/>
        <v>158.51406650947101</v>
      </c>
      <c r="W197" s="122">
        <f t="shared" si="100"/>
        <v>150.94157663266935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6.9323186290169234</v>
      </c>
      <c r="C198" s="98">
        <f>RES_hhdet_tesh!C29</f>
        <v>6.4181866562875038</v>
      </c>
      <c r="D198" s="98">
        <f>RES_hhdet_tesh!D29</f>
        <v>3.9624662437760745</v>
      </c>
      <c r="E198" s="98">
        <f>RES_hhdet_tesh!E29</f>
        <v>5.130325937955253</v>
      </c>
      <c r="F198" s="98">
        <f>RES_hhdet_tesh!F29</f>
        <v>0</v>
      </c>
      <c r="G198" s="98">
        <f>RES_hhdet_tesh!G29</f>
        <v>0</v>
      </c>
      <c r="H198" s="98">
        <f>RES_hhdet_tesh!H29</f>
        <v>7.3266536401930438</v>
      </c>
      <c r="I198" s="98">
        <f>RES_hhdet_tesh!I29</f>
        <v>14.984059272988276</v>
      </c>
      <c r="J198" s="98">
        <f>RES_hhdet_tesh!J29</f>
        <v>23.054712037731555</v>
      </c>
      <c r="K198" s="98">
        <f>RES_hhdet_tesh!K29</f>
        <v>31.567010924044634</v>
      </c>
      <c r="L198" s="98">
        <f>RES_hhdet_tesh!L29</f>
        <v>62.859435710174274</v>
      </c>
      <c r="M198" s="98">
        <f>RES_hhdet_tesh!M29</f>
        <v>43.878214515138687</v>
      </c>
      <c r="N198" s="98">
        <f>RES_hhdet_tesh!N29</f>
        <v>164.53686739728943</v>
      </c>
      <c r="O198" s="98">
        <f>RES_hhdet_tesh!O29</f>
        <v>62.985119850436661</v>
      </c>
      <c r="P198" s="98">
        <f>RES_hhdet_tesh!P29</f>
        <v>81.577053619882662</v>
      </c>
      <c r="Q198" s="98">
        <f>RES_hhdet_tesh!Q29</f>
        <v>170.01737433196661</v>
      </c>
      <c r="R198" s="98">
        <f>RES_hhdet_tesh!R29</f>
        <v>173.33434417345623</v>
      </c>
      <c r="S198" s="98">
        <f>RES_hhdet_tesh!S29</f>
        <v>176.32857390529938</v>
      </c>
      <c r="T198" s="98">
        <f>RES_hhdet_tesh!T29</f>
        <v>152.46399315080021</v>
      </c>
      <c r="U198" s="98">
        <f>RES_hhdet_tesh!U29</f>
        <v>159.84474231378044</v>
      </c>
      <c r="V198" s="98">
        <f>RES_hhdet_tesh!V29</f>
        <v>158.51406650947101</v>
      </c>
      <c r="W198" s="98">
        <f>RES_hhdet_tesh!W29</f>
        <v>150.94157663266935</v>
      </c>
      <c r="DA198" s="63" t="s">
        <v>2436</v>
      </c>
    </row>
    <row r="199" spans="1:105" ht="12" customHeight="1" x14ac:dyDescent="0.25">
      <c r="A199" s="121" t="s">
        <v>55</v>
      </c>
      <c r="B199" s="122">
        <v>706.90203017094848</v>
      </c>
      <c r="C199" s="122">
        <v>661.6849079863797</v>
      </c>
      <c r="D199" s="122">
        <v>748.11594486010517</v>
      </c>
      <c r="E199" s="122">
        <v>727.33873642634364</v>
      </c>
      <c r="F199" s="122">
        <v>708.60461656638415</v>
      </c>
      <c r="G199" s="122">
        <v>750.10515792274919</v>
      </c>
      <c r="H199" s="122">
        <v>771.30686341928845</v>
      </c>
      <c r="I199" s="122">
        <v>759.13434470177333</v>
      </c>
      <c r="J199" s="122">
        <v>848.56271134066515</v>
      </c>
      <c r="K199" s="122">
        <v>878.9330043487796</v>
      </c>
      <c r="L199" s="122">
        <v>916.88105232243652</v>
      </c>
      <c r="M199" s="122">
        <v>960.19311479043233</v>
      </c>
      <c r="N199" s="122">
        <v>887.00570873833635</v>
      </c>
      <c r="O199" s="122">
        <v>857.75462459149844</v>
      </c>
      <c r="P199" s="122">
        <v>856.58513511470107</v>
      </c>
      <c r="Q199" s="122">
        <v>837.74469601776957</v>
      </c>
      <c r="R199" s="122">
        <v>856.72001079628888</v>
      </c>
      <c r="S199" s="122">
        <v>904.71161235832722</v>
      </c>
      <c r="T199" s="122">
        <v>916.66835269849264</v>
      </c>
      <c r="U199" s="122">
        <v>912.45033030773402</v>
      </c>
      <c r="V199" s="122">
        <v>965.06650027837804</v>
      </c>
      <c r="W199" s="122">
        <v>1033.8788383413983</v>
      </c>
      <c r="DA199" s="130" t="s">
        <v>2437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951.19936863529347</v>
      </c>
      <c r="N200" s="98">
        <v>917.20924926361658</v>
      </c>
      <c r="O200" s="98">
        <v>867.92359977845888</v>
      </c>
      <c r="P200" s="98">
        <v>876.04634035495508</v>
      </c>
      <c r="Q200" s="98">
        <v>882.39986865611388</v>
      </c>
      <c r="R200" s="98">
        <v>826.47088966177319</v>
      </c>
      <c r="S200" s="98">
        <v>862.90704516577341</v>
      </c>
      <c r="T200" s="98">
        <v>891.73547979042053</v>
      </c>
      <c r="U200" s="98">
        <v>881.4349632227968</v>
      </c>
      <c r="V200" s="98">
        <v>948.33036242469507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706.90203017094848</v>
      </c>
      <c r="C204" s="101">
        <v>661.6849079863797</v>
      </c>
      <c r="D204" s="101">
        <v>748.11594486010517</v>
      </c>
      <c r="E204" s="101">
        <v>727.33873642634364</v>
      </c>
      <c r="F204" s="101">
        <v>708.60461656638415</v>
      </c>
      <c r="G204" s="101">
        <v>750.10515792274919</v>
      </c>
      <c r="H204" s="101">
        <v>771.30686341928845</v>
      </c>
      <c r="I204" s="101">
        <v>759.13434470177333</v>
      </c>
      <c r="J204" s="101">
        <v>848.56271134066515</v>
      </c>
      <c r="K204" s="101">
        <v>878.9330043487796</v>
      </c>
      <c r="L204" s="101">
        <v>916.90941107999413</v>
      </c>
      <c r="M204" s="101">
        <v>960.11792522558687</v>
      </c>
      <c r="N204" s="101">
        <v>886.83070161553167</v>
      </c>
      <c r="O204" s="101">
        <v>857.63867766317708</v>
      </c>
      <c r="P204" s="101">
        <v>856.46780552882535</v>
      </c>
      <c r="Q204" s="101">
        <v>837.65389834345547</v>
      </c>
      <c r="R204" s="101">
        <v>856.82323279013895</v>
      </c>
      <c r="S204" s="101">
        <v>904.79150510030445</v>
      </c>
      <c r="T204" s="101">
        <v>916.47423155162073</v>
      </c>
      <c r="U204" s="101">
        <v>912.25559289965645</v>
      </c>
      <c r="V204" s="101">
        <v>964.94717477865845</v>
      </c>
      <c r="W204" s="101">
        <v>1033.8510275630538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916.7538211398811</v>
      </c>
      <c r="M205" s="104">
        <v>960.8898924874054</v>
      </c>
      <c r="N205" s="104">
        <v>887.91641881790906</v>
      </c>
      <c r="O205" s="104">
        <v>858.47085759609934</v>
      </c>
      <c r="P205" s="104">
        <v>857.10851628737942</v>
      </c>
      <c r="Q205" s="104">
        <v>837.35257218050299</v>
      </c>
      <c r="R205" s="104">
        <v>856.47933304778201</v>
      </c>
      <c r="S205" s="104">
        <v>905.23675065161024</v>
      </c>
      <c r="T205" s="104">
        <v>919.84721831079298</v>
      </c>
      <c r="U205" s="104">
        <v>915.71381061805334</v>
      </c>
      <c r="V205" s="104">
        <v>966.70586280777684</v>
      </c>
      <c r="W205" s="104">
        <v>1034.2161248741088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317.40826863902458</v>
      </c>
      <c r="M206" s="98">
        <v>322.58260128565217</v>
      </c>
      <c r="N206" s="98">
        <v>278.60510565209285</v>
      </c>
      <c r="O206" s="98">
        <v>280.42688734209378</v>
      </c>
      <c r="P206" s="98">
        <v>287.68380902138966</v>
      </c>
      <c r="Q206" s="98">
        <v>258.663015955292</v>
      </c>
      <c r="R206" s="98">
        <v>283.14216916772307</v>
      </c>
      <c r="S206" s="98">
        <v>317.54978210194042</v>
      </c>
      <c r="T206" s="98">
        <v>300.25436394655486</v>
      </c>
      <c r="U206" s="98">
        <v>294.41974815767628</v>
      </c>
      <c r="V206" s="98">
        <v>314.19306044050057</v>
      </c>
      <c r="W206" s="98">
        <v>338.96429835224581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599.34555250085646</v>
      </c>
      <c r="M207" s="98">
        <v>638.30729120175329</v>
      </c>
      <c r="N207" s="98">
        <v>609.31131316581627</v>
      </c>
      <c r="O207" s="98">
        <v>578.04397025400556</v>
      </c>
      <c r="P207" s="98">
        <v>569.42470726598958</v>
      </c>
      <c r="Q207" s="98">
        <v>578.68955622521094</v>
      </c>
      <c r="R207" s="98">
        <v>573.33716388005894</v>
      </c>
      <c r="S207" s="98">
        <v>587.68696854966993</v>
      </c>
      <c r="T207" s="98">
        <v>619.59285436423818</v>
      </c>
      <c r="U207" s="98">
        <v>621.29406246037695</v>
      </c>
      <c r="V207" s="98">
        <v>652.51280236727621</v>
      </c>
      <c r="W207" s="98">
        <v>695.25182652186311</v>
      </c>
      <c r="DA207" s="63" t="s">
        <v>2445</v>
      </c>
    </row>
    <row r="208" spans="1:105" ht="12" customHeight="1" x14ac:dyDescent="0.25">
      <c r="A208" s="121" t="s">
        <v>54</v>
      </c>
      <c r="B208" s="122">
        <v>453.09765534305086</v>
      </c>
      <c r="C208" s="122">
        <v>461.55630573483768</v>
      </c>
      <c r="D208" s="122">
        <v>453.33021134385621</v>
      </c>
      <c r="E208" s="122">
        <v>468.15500449896081</v>
      </c>
      <c r="F208" s="122">
        <v>491.90342465451522</v>
      </c>
      <c r="G208" s="122">
        <v>494.75020540403165</v>
      </c>
      <c r="H208" s="122">
        <v>505.06477218091271</v>
      </c>
      <c r="I208" s="122">
        <v>515.64821410816614</v>
      </c>
      <c r="J208" s="122">
        <v>524.29321017325708</v>
      </c>
      <c r="K208" s="122">
        <v>533.45262038480507</v>
      </c>
      <c r="L208" s="122">
        <v>522.89137705468545</v>
      </c>
      <c r="M208" s="122">
        <v>563.91765923172977</v>
      </c>
      <c r="N208" s="122">
        <v>523.19028571194519</v>
      </c>
      <c r="O208" s="122">
        <v>503.04430645712358</v>
      </c>
      <c r="P208" s="122">
        <v>494.78094369669719</v>
      </c>
      <c r="Q208" s="122">
        <v>552.21478900136697</v>
      </c>
      <c r="R208" s="122">
        <v>545.2788554338332</v>
      </c>
      <c r="S208" s="122">
        <v>561.62358500064363</v>
      </c>
      <c r="T208" s="122">
        <v>554.08588791765476</v>
      </c>
      <c r="U208" s="122">
        <v>548.20341932231918</v>
      </c>
      <c r="V208" s="122">
        <v>578.16281619189419</v>
      </c>
      <c r="W208" s="122">
        <v>615.48817179686228</v>
      </c>
      <c r="DA208" s="130" t="s">
        <v>2446</v>
      </c>
    </row>
    <row r="209" spans="1:105" ht="12" customHeight="1" x14ac:dyDescent="0.25">
      <c r="A209" s="97" t="s">
        <v>50</v>
      </c>
      <c r="B209" s="98">
        <v>425.58330528237497</v>
      </c>
      <c r="C209" s="98">
        <v>455.38834962950813</v>
      </c>
      <c r="D209" s="98">
        <v>438.87231073280788</v>
      </c>
      <c r="E209" s="98">
        <v>505.80134467572907</v>
      </c>
      <c r="F209" s="98">
        <v>521.91450345002249</v>
      </c>
      <c r="G209" s="98">
        <v>513.83807081769476</v>
      </c>
      <c r="H209" s="98">
        <v>543.35465853257551</v>
      </c>
      <c r="I209" s="98">
        <v>513.60352175530011</v>
      </c>
      <c r="J209" s="98">
        <v>476.59837731865281</v>
      </c>
      <c r="K209" s="98">
        <v>533.01974827715014</v>
      </c>
      <c r="L209" s="98">
        <v>465.40004007772126</v>
      </c>
      <c r="M209" s="98">
        <v>582.30802482101149</v>
      </c>
      <c r="N209" s="98">
        <v>525.11855787339709</v>
      </c>
      <c r="O209" s="98">
        <v>497.38537177551564</v>
      </c>
      <c r="P209" s="98">
        <v>459.3099526114579</v>
      </c>
      <c r="Q209" s="98">
        <v>658.18181595003716</v>
      </c>
      <c r="R209" s="98">
        <v>551.29121034203285</v>
      </c>
      <c r="S209" s="98">
        <v>540.09965642887971</v>
      </c>
      <c r="T209" s="98">
        <v>549.60787685301364</v>
      </c>
      <c r="U209" s="98">
        <v>530.32665237976778</v>
      </c>
      <c r="V209" s="98">
        <v>580.73787482474972</v>
      </c>
      <c r="W209" s="98">
        <v>610.55628650073368</v>
      </c>
      <c r="DA209" s="63" t="s">
        <v>2447</v>
      </c>
    </row>
    <row r="210" spans="1:105" ht="12" customHeight="1" x14ac:dyDescent="0.25">
      <c r="A210" s="109" t="s">
        <v>120</v>
      </c>
      <c r="B210" s="33">
        <v>454.78220738758199</v>
      </c>
      <c r="C210" s="33">
        <v>462.16100731379152</v>
      </c>
      <c r="D210" s="33">
        <v>455.13744892023715</v>
      </c>
      <c r="E210" s="33">
        <v>462.42621360249603</v>
      </c>
      <c r="F210" s="33">
        <v>487.33652135954674</v>
      </c>
      <c r="G210" s="33">
        <v>491.90733183178401</v>
      </c>
      <c r="H210" s="33">
        <v>499.23805034479022</v>
      </c>
      <c r="I210" s="33">
        <v>515.94031301571829</v>
      </c>
      <c r="J210" s="33">
        <v>529.79646011801913</v>
      </c>
      <c r="K210" s="33">
        <v>533.51063417242892</v>
      </c>
      <c r="L210" s="33">
        <v>531.71107079546971</v>
      </c>
      <c r="M210" s="33">
        <v>560.96676962428046</v>
      </c>
      <c r="N210" s="33">
        <v>522.90571691278819</v>
      </c>
      <c r="O210" s="33">
        <v>503.86444191822631</v>
      </c>
      <c r="P210" s="33">
        <v>499.98335572253239</v>
      </c>
      <c r="Q210" s="33">
        <v>537.74385829811649</v>
      </c>
      <c r="R210" s="33">
        <v>544.48329437222753</v>
      </c>
      <c r="S210" s="33">
        <v>564.37132056299652</v>
      </c>
      <c r="T210" s="33">
        <v>554.62758280450657</v>
      </c>
      <c r="U210" s="33">
        <v>550.24370250597985</v>
      </c>
      <c r="V210" s="33">
        <v>577.89411442150936</v>
      </c>
      <c r="W210" s="33">
        <v>615.96746094128684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1516.3305555143729</v>
      </c>
      <c r="C212" s="117">
        <f t="shared" si="101"/>
        <v>1578.4378695982696</v>
      </c>
      <c r="D212" s="117">
        <f t="shared" si="101"/>
        <v>1668.2020295579969</v>
      </c>
      <c r="E212" s="117">
        <f t="shared" si="101"/>
        <v>1663.9351672135865</v>
      </c>
      <c r="F212" s="117">
        <f t="shared" si="101"/>
        <v>1664.9484915350934</v>
      </c>
      <c r="G212" s="117">
        <f t="shared" si="101"/>
        <v>1618.1724351830421</v>
      </c>
      <c r="H212" s="117">
        <f t="shared" si="101"/>
        <v>1574.8992555216664</v>
      </c>
      <c r="I212" s="117">
        <f t="shared" si="101"/>
        <v>1507.8849603644312</v>
      </c>
      <c r="J212" s="117">
        <f t="shared" si="101"/>
        <v>1403.0966218442459</v>
      </c>
      <c r="K212" s="117">
        <f t="shared" si="101"/>
        <v>825.06071569628625</v>
      </c>
      <c r="L212" s="117">
        <f t="shared" si="101"/>
        <v>513.52077512425126</v>
      </c>
      <c r="M212" s="117">
        <f t="shared" si="101"/>
        <v>2199.9634551914846</v>
      </c>
      <c r="N212" s="117">
        <f t="shared" si="101"/>
        <v>1424.3776751351456</v>
      </c>
      <c r="O212" s="117">
        <f t="shared" si="101"/>
        <v>1128.0541306372406</v>
      </c>
      <c r="P212" s="117">
        <f t="shared" si="101"/>
        <v>732.76560455009189</v>
      </c>
      <c r="Q212" s="117">
        <f t="shared" si="101"/>
        <v>2159.393489790074</v>
      </c>
      <c r="R212" s="117">
        <f t="shared" ref="R212:V212" si="102">R213+R216+R218+R227</f>
        <v>1751.582554019044</v>
      </c>
      <c r="S212" s="117">
        <f t="shared" si="102"/>
        <v>1186.7120181125545</v>
      </c>
      <c r="T212" s="117">
        <f t="shared" si="102"/>
        <v>1153.5552060685211</v>
      </c>
      <c r="U212" s="117">
        <f t="shared" si="102"/>
        <v>1166.5063178331359</v>
      </c>
      <c r="V212" s="117">
        <f t="shared" si="102"/>
        <v>1286.3743789433884</v>
      </c>
      <c r="W212" s="117">
        <f t="shared" ref="W212" si="103">W213+W216+W218+W227</f>
        <v>1339.6735335853009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1506.4740742104889</v>
      </c>
      <c r="C213" s="122">
        <f t="shared" si="104"/>
        <v>1562.1909950625211</v>
      </c>
      <c r="D213" s="122">
        <f t="shared" si="104"/>
        <v>1648.7875111500334</v>
      </c>
      <c r="E213" s="122">
        <f t="shared" si="104"/>
        <v>1637.3627571739369</v>
      </c>
      <c r="F213" s="122">
        <f t="shared" si="104"/>
        <v>1637.5935285876594</v>
      </c>
      <c r="G213" s="122">
        <f t="shared" si="104"/>
        <v>1591.7395144563125</v>
      </c>
      <c r="H213" s="122">
        <f t="shared" si="104"/>
        <v>1546.499389113143</v>
      </c>
      <c r="I213" s="122">
        <f t="shared" si="104"/>
        <v>1482.4782323805496</v>
      </c>
      <c r="J213" s="122">
        <f t="shared" si="104"/>
        <v>1383.6284534443612</v>
      </c>
      <c r="K213" s="122">
        <f t="shared" si="104"/>
        <v>800.32185245178346</v>
      </c>
      <c r="L213" s="122">
        <f t="shared" si="104"/>
        <v>489.25812807872933</v>
      </c>
      <c r="M213" s="122">
        <f t="shared" si="104"/>
        <v>2167.4616296295885</v>
      </c>
      <c r="N213" s="122">
        <f t="shared" si="104"/>
        <v>1397.2108253358888</v>
      </c>
      <c r="O213" s="122">
        <f t="shared" si="104"/>
        <v>1102.224119677785</v>
      </c>
      <c r="P213" s="122">
        <f t="shared" si="104"/>
        <v>708.71572093023485</v>
      </c>
      <c r="Q213" s="122">
        <f t="shared" si="104"/>
        <v>2127.5731468531362</v>
      </c>
      <c r="R213" s="122">
        <f t="shared" ref="R213:V213" si="105">SUM(R214:R215)</f>
        <v>1725.5553256704877</v>
      </c>
      <c r="S213" s="122">
        <f t="shared" si="105"/>
        <v>1161.8904043126727</v>
      </c>
      <c r="T213" s="122">
        <f t="shared" si="105"/>
        <v>1129.6443453237312</v>
      </c>
      <c r="U213" s="122">
        <f t="shared" si="105"/>
        <v>1144.5006178861929</v>
      </c>
      <c r="V213" s="122">
        <f t="shared" si="105"/>
        <v>1264.7381977252865</v>
      </c>
      <c r="W213" s="122">
        <f t="shared" ref="W213" si="106">SUM(W214:W215)</f>
        <v>1318.918547387073</v>
      </c>
      <c r="DA213" s="130" t="s">
        <v>2600</v>
      </c>
    </row>
    <row r="214" spans="1:105" ht="12" customHeight="1" x14ac:dyDescent="0.25">
      <c r="A214" s="97" t="s">
        <v>74</v>
      </c>
      <c r="B214" s="98">
        <v>1506.4740742104889</v>
      </c>
      <c r="C214" s="98">
        <v>1562.1909950625211</v>
      </c>
      <c r="D214" s="98">
        <v>1648.7875111500334</v>
      </c>
      <c r="E214" s="98">
        <v>1637.3627571739369</v>
      </c>
      <c r="F214" s="98">
        <v>1637.5935285876594</v>
      </c>
      <c r="G214" s="98">
        <v>1591.7395144563125</v>
      </c>
      <c r="H214" s="98">
        <v>1546.499389113143</v>
      </c>
      <c r="I214" s="98">
        <v>1482.4782323805496</v>
      </c>
      <c r="J214" s="98">
        <v>1383.6284534443612</v>
      </c>
      <c r="K214" s="98">
        <v>800.32185245178346</v>
      </c>
      <c r="L214" s="98">
        <v>489.25812807872933</v>
      </c>
      <c r="M214" s="98">
        <v>2167.4616296295885</v>
      </c>
      <c r="N214" s="98">
        <v>1397.2108253358888</v>
      </c>
      <c r="O214" s="98">
        <v>1102.224119677785</v>
      </c>
      <c r="P214" s="98">
        <v>708.71572093023485</v>
      </c>
      <c r="Q214" s="98">
        <v>2127.5731468531362</v>
      </c>
      <c r="R214" s="98">
        <v>1725.5553256704877</v>
      </c>
      <c r="S214" s="98">
        <v>1161.8904043126727</v>
      </c>
      <c r="T214" s="98">
        <v>1129.6443453237312</v>
      </c>
      <c r="U214" s="98">
        <v>1144.5006178861929</v>
      </c>
      <c r="V214" s="98">
        <v>1264.7381977252865</v>
      </c>
      <c r="W214" s="98">
        <v>1318.918547387073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0.97671385210768003</v>
      </c>
      <c r="N218" s="122">
        <v>0.73211873260382343</v>
      </c>
      <c r="O218" s="122">
        <v>1.189281686444857</v>
      </c>
      <c r="P218" s="122">
        <v>1.0596490628310105</v>
      </c>
      <c r="Q218" s="122">
        <v>0.87530901445697484</v>
      </c>
      <c r="R218" s="122">
        <v>0.82349410097017117</v>
      </c>
      <c r="S218" s="122">
        <v>0.90730813076736805</v>
      </c>
      <c r="T218" s="122">
        <v>0.73365718643308564</v>
      </c>
      <c r="U218" s="122">
        <v>0.81951534839429874</v>
      </c>
      <c r="V218" s="122">
        <v>0.30597474235274591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395.5691101036104</v>
      </c>
      <c r="N219" s="98">
        <v>381.43385968659203</v>
      </c>
      <c r="O219" s="98">
        <v>344.49526184019356</v>
      </c>
      <c r="P219" s="98">
        <v>341.73682276300087</v>
      </c>
      <c r="Q219" s="98">
        <v>344.21526993520536</v>
      </c>
      <c r="R219" s="98">
        <v>322.39794052982199</v>
      </c>
      <c r="S219" s="98">
        <v>336.61131651469356</v>
      </c>
      <c r="T219" s="98">
        <v>339.92782971399635</v>
      </c>
      <c r="U219" s="98">
        <v>336.00129284166252</v>
      </c>
      <c r="V219" s="98">
        <v>349.72913050918856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9.8564813038840704</v>
      </c>
      <c r="C227" s="122">
        <v>16.246874535748571</v>
      </c>
      <c r="D227" s="122">
        <v>19.41451840796347</v>
      </c>
      <c r="E227" s="122">
        <v>26.572410039649665</v>
      </c>
      <c r="F227" s="122">
        <v>27.354962947433933</v>
      </c>
      <c r="G227" s="122">
        <v>26.432920726729655</v>
      </c>
      <c r="H227" s="122">
        <v>28.399866408523366</v>
      </c>
      <c r="I227" s="122">
        <v>25.406727983881691</v>
      </c>
      <c r="J227" s="122">
        <v>19.468168399884714</v>
      </c>
      <c r="K227" s="122">
        <v>24.738863244502831</v>
      </c>
      <c r="L227" s="122">
        <v>24.262647045521916</v>
      </c>
      <c r="M227" s="122">
        <v>31.52511170978828</v>
      </c>
      <c r="N227" s="122">
        <v>26.43473106665315</v>
      </c>
      <c r="O227" s="122">
        <v>24.640729273010692</v>
      </c>
      <c r="P227" s="122">
        <v>22.990234557026021</v>
      </c>
      <c r="Q227" s="122">
        <v>30.945033922480771</v>
      </c>
      <c r="R227" s="122">
        <v>25.203734247585967</v>
      </c>
      <c r="S227" s="122">
        <v>23.914305669114452</v>
      </c>
      <c r="T227" s="122">
        <v>23.177203558357029</v>
      </c>
      <c r="U227" s="122">
        <v>21.186184598548632</v>
      </c>
      <c r="V227" s="122">
        <v>21.330206475749296</v>
      </c>
      <c r="W227" s="122">
        <v>20.754986198227961</v>
      </c>
      <c r="DA227" s="130" t="s">
        <v>2614</v>
      </c>
    </row>
    <row r="228" spans="1:105" ht="12" customHeight="1" x14ac:dyDescent="0.25">
      <c r="A228" s="97" t="s">
        <v>50</v>
      </c>
      <c r="B228" s="98">
        <v>170.84567593399058</v>
      </c>
      <c r="C228" s="98">
        <v>181.96499480038401</v>
      </c>
      <c r="D228" s="98">
        <v>174.73066567167123</v>
      </c>
      <c r="E228" s="98">
        <v>201.19110458591891</v>
      </c>
      <c r="F228" s="98">
        <v>207.1161480305712</v>
      </c>
      <c r="G228" s="98">
        <v>203.91110274905733</v>
      </c>
      <c r="H228" s="98">
        <v>215.02755995024833</v>
      </c>
      <c r="I228" s="98">
        <v>203.25382387105353</v>
      </c>
      <c r="J228" s="98">
        <v>188.19229453221888</v>
      </c>
      <c r="K228" s="98">
        <v>209.32884283810088</v>
      </c>
      <c r="L228" s="98">
        <v>182.41916112003514</v>
      </c>
      <c r="M228" s="98">
        <v>227.99411147257595</v>
      </c>
      <c r="N228" s="98">
        <v>205.5596251600939</v>
      </c>
      <c r="O228" s="98">
        <v>194.66176125678447</v>
      </c>
      <c r="P228" s="98">
        <v>179.74183380947616</v>
      </c>
      <c r="Q228" s="98">
        <v>257.54782201091137</v>
      </c>
      <c r="R228" s="98">
        <v>215.67785700393239</v>
      </c>
      <c r="S228" s="98">
        <v>211.243033410511</v>
      </c>
      <c r="T228" s="98">
        <v>214.77541964077514</v>
      </c>
      <c r="U228" s="98">
        <v>206.81751631916521</v>
      </c>
      <c r="V228" s="98">
        <v>225.74468520168006</v>
      </c>
      <c r="W228" s="98">
        <v>234.3237941779937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114.31011438264254</v>
      </c>
      <c r="C231" s="118">
        <f t="shared" si="108"/>
        <v>116.9114447155421</v>
      </c>
      <c r="D231" s="118">
        <f t="shared" si="108"/>
        <v>124.21469499279884</v>
      </c>
      <c r="E231" s="118">
        <f t="shared" si="108"/>
        <v>123.63413199921575</v>
      </c>
      <c r="F231" s="118">
        <f t="shared" si="108"/>
        <v>123.80361330270857</v>
      </c>
      <c r="G231" s="118">
        <f t="shared" si="108"/>
        <v>122.24412287172321</v>
      </c>
      <c r="H231" s="118">
        <f t="shared" si="108"/>
        <v>120.44986071606195</v>
      </c>
      <c r="I231" s="118">
        <f t="shared" si="108"/>
        <v>116.72919400609008</v>
      </c>
      <c r="J231" s="118">
        <f t="shared" si="108"/>
        <v>113.25812114707435</v>
      </c>
      <c r="K231" s="118">
        <f t="shared" si="108"/>
        <v>79.060957227865572</v>
      </c>
      <c r="L231" s="118">
        <f t="shared" si="108"/>
        <v>60.071156900717149</v>
      </c>
      <c r="M231" s="118">
        <f t="shared" si="108"/>
        <v>164.31302752242897</v>
      </c>
      <c r="N231" s="118">
        <f t="shared" si="108"/>
        <v>115.43333499745808</v>
      </c>
      <c r="O231" s="118">
        <f t="shared" si="108"/>
        <v>95.668626911379633</v>
      </c>
      <c r="P231" s="118">
        <f t="shared" si="108"/>
        <v>71.269813644449883</v>
      </c>
      <c r="Q231" s="118">
        <f t="shared" si="108"/>
        <v>158.46747604797685</v>
      </c>
      <c r="R231" s="118">
        <f t="shared" ref="R231:V231" si="109">R232+R235+R237+R246</f>
        <v>134.06070263055122</v>
      </c>
      <c r="S231" s="118">
        <f t="shared" si="109"/>
        <v>100.89339509279635</v>
      </c>
      <c r="T231" s="118">
        <f t="shared" si="109"/>
        <v>98.605954465036262</v>
      </c>
      <c r="U231" s="118">
        <f t="shared" si="109"/>
        <v>98.860700654353309</v>
      </c>
      <c r="V231" s="118">
        <f t="shared" si="109"/>
        <v>107.17343533002084</v>
      </c>
      <c r="W231" s="118">
        <f t="shared" ref="W231" si="110">W232+W235+W237+W246</f>
        <v>111.37846528731021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88.898196992558695</v>
      </c>
      <c r="C232" s="123">
        <f t="shared" si="111"/>
        <v>92.435415757779978</v>
      </c>
      <c r="D232" s="123">
        <f t="shared" si="111"/>
        <v>97.831726320602016</v>
      </c>
      <c r="E232" s="123">
        <f t="shared" si="111"/>
        <v>97.42280876054879</v>
      </c>
      <c r="F232" s="123">
        <f t="shared" si="111"/>
        <v>97.710712289387786</v>
      </c>
      <c r="G232" s="123">
        <f t="shared" si="111"/>
        <v>95.240515861328461</v>
      </c>
      <c r="H232" s="123">
        <f t="shared" si="111"/>
        <v>92.797331870172329</v>
      </c>
      <c r="I232" s="123">
        <f t="shared" si="111"/>
        <v>89.207953937577173</v>
      </c>
      <c r="J232" s="123">
        <f t="shared" si="111"/>
        <v>83.506571220944579</v>
      </c>
      <c r="K232" s="123">
        <f t="shared" si="111"/>
        <v>48.462469099812154</v>
      </c>
      <c r="L232" s="123">
        <f t="shared" si="111"/>
        <v>29.718652218176803</v>
      </c>
      <c r="M232" s="123">
        <f t="shared" si="111"/>
        <v>132.04488445907091</v>
      </c>
      <c r="N232" s="123">
        <f t="shared" si="111"/>
        <v>85.073556829801561</v>
      </c>
      <c r="O232" s="123">
        <f t="shared" si="111"/>
        <v>67.113499428254826</v>
      </c>
      <c r="P232" s="123">
        <f t="shared" si="111"/>
        <v>43.14091031044893</v>
      </c>
      <c r="Q232" s="123">
        <f t="shared" si="111"/>
        <v>129.45869852013558</v>
      </c>
      <c r="R232" s="123">
        <f t="shared" ref="R232:V232" si="112">SUM(R233:R234)</f>
        <v>104.9509400006595</v>
      </c>
      <c r="S232" s="123">
        <f t="shared" si="112"/>
        <v>70.640013129094015</v>
      </c>
      <c r="T232" s="123">
        <f t="shared" si="112"/>
        <v>68.637385194815451</v>
      </c>
      <c r="U232" s="123">
        <f t="shared" si="112"/>
        <v>69.480528924650798</v>
      </c>
      <c r="V232" s="123">
        <f t="shared" si="112"/>
        <v>76.701282320545403</v>
      </c>
      <c r="W232" s="123">
        <f t="shared" ref="W232" si="113">SUM(W233:W234)</f>
        <v>79.866873234699511</v>
      </c>
      <c r="DA232" s="130" t="s">
        <v>2768</v>
      </c>
    </row>
    <row r="233" spans="1:105" ht="12" customHeight="1" x14ac:dyDescent="0.25">
      <c r="A233" s="97" t="s">
        <v>74</v>
      </c>
      <c r="B233" s="99">
        <v>88.050619596692727</v>
      </c>
      <c r="C233" s="99">
        <v>91.558698778391033</v>
      </c>
      <c r="D233" s="99">
        <v>96.90383571179801</v>
      </c>
      <c r="E233" s="99">
        <v>96.503226633196931</v>
      </c>
      <c r="F233" s="99">
        <v>96.78940688169051</v>
      </c>
      <c r="G233" s="99">
        <v>94.345356929034821</v>
      </c>
      <c r="H233" s="99">
        <v>91.923363812226299</v>
      </c>
      <c r="I233" s="99">
        <v>88.367023733749164</v>
      </c>
      <c r="J233" s="99">
        <v>82.70716426997113</v>
      </c>
      <c r="K233" s="99">
        <v>47.973646187209098</v>
      </c>
      <c r="L233" s="99">
        <v>29.408642158891197</v>
      </c>
      <c r="M233" s="99">
        <v>130.6316759478884</v>
      </c>
      <c r="N233" s="99">
        <v>84.175324820831108</v>
      </c>
      <c r="O233" s="99">
        <v>66.379025693561218</v>
      </c>
      <c r="P233" s="99">
        <v>42.662223240994514</v>
      </c>
      <c r="Q233" s="99">
        <v>128.00238718215343</v>
      </c>
      <c r="R233" s="99">
        <v>103.77696809889387</v>
      </c>
      <c r="S233" s="99">
        <v>69.847800388403499</v>
      </c>
      <c r="T233" s="99">
        <v>67.871554788259004</v>
      </c>
      <c r="U233" s="99">
        <v>68.708721227654294</v>
      </c>
      <c r="V233" s="99">
        <v>75.84556756016363</v>
      </c>
      <c r="W233" s="99">
        <v>78.972612422056187</v>
      </c>
      <c r="DA233" s="63" t="s">
        <v>2769</v>
      </c>
    </row>
    <row r="234" spans="1:105" ht="12" customHeight="1" x14ac:dyDescent="0.25">
      <c r="A234" s="97" t="s">
        <v>53</v>
      </c>
      <c r="B234" s="99">
        <v>0.84757739586597081</v>
      </c>
      <c r="C234" s="99">
        <v>0.87671697938895199</v>
      </c>
      <c r="D234" s="99">
        <v>0.92789060880400454</v>
      </c>
      <c r="E234" s="99">
        <v>0.91958212735186018</v>
      </c>
      <c r="F234" s="99">
        <v>0.92130540769728142</v>
      </c>
      <c r="G234" s="99">
        <v>0.89515893229364629</v>
      </c>
      <c r="H234" s="99">
        <v>0.87396805794603682</v>
      </c>
      <c r="I234" s="99">
        <v>0.84093020382801587</v>
      </c>
      <c r="J234" s="99">
        <v>0.79940695097344172</v>
      </c>
      <c r="K234" s="99">
        <v>0.48882291260305771</v>
      </c>
      <c r="L234" s="99">
        <v>0.31001005928560571</v>
      </c>
      <c r="M234" s="99">
        <v>1.4132085111825143</v>
      </c>
      <c r="N234" s="99">
        <v>0.89823200897045274</v>
      </c>
      <c r="O234" s="99">
        <v>0.7344737346936091</v>
      </c>
      <c r="P234" s="99">
        <v>0.47868706945441653</v>
      </c>
      <c r="Q234" s="99">
        <v>1.4563113379821493</v>
      </c>
      <c r="R234" s="99">
        <v>1.1739719017656212</v>
      </c>
      <c r="S234" s="99">
        <v>0.79221274069052139</v>
      </c>
      <c r="T234" s="99">
        <v>0.76583040655644463</v>
      </c>
      <c r="U234" s="99">
        <v>0.77180769699651086</v>
      </c>
      <c r="V234" s="99">
        <v>0.85571476038177507</v>
      </c>
      <c r="W234" s="99">
        <v>0.89426081264332502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5.654222883303809E-2</v>
      </c>
      <c r="C235" s="123">
        <f t="shared" si="114"/>
        <v>5.2493010293893486E-2</v>
      </c>
      <c r="D235" s="123">
        <f t="shared" si="114"/>
        <v>3.2498664009901451E-2</v>
      </c>
      <c r="E235" s="123">
        <f t="shared" si="114"/>
        <v>4.219544172433564E-2</v>
      </c>
      <c r="F235" s="123">
        <f t="shared" si="114"/>
        <v>0</v>
      </c>
      <c r="G235" s="123">
        <f t="shared" si="114"/>
        <v>0</v>
      </c>
      <c r="H235" s="123">
        <f t="shared" si="114"/>
        <v>4.108416792626262E-2</v>
      </c>
      <c r="I235" s="123">
        <f t="shared" si="114"/>
        <v>8.4260506198291341E-2</v>
      </c>
      <c r="J235" s="123">
        <f t="shared" si="114"/>
        <v>0.12595445723027571</v>
      </c>
      <c r="K235" s="123">
        <f t="shared" si="114"/>
        <v>0.16716541113981956</v>
      </c>
      <c r="L235" s="123">
        <f t="shared" si="114"/>
        <v>0.32531124437199282</v>
      </c>
      <c r="M235" s="123">
        <f t="shared" si="114"/>
        <v>0.22191055900497492</v>
      </c>
      <c r="N235" s="123">
        <f t="shared" si="114"/>
        <v>0.80883474064426897</v>
      </c>
      <c r="O235" s="123">
        <f t="shared" si="114"/>
        <v>0.30114915353765825</v>
      </c>
      <c r="P235" s="123">
        <f t="shared" si="114"/>
        <v>0.37130370605910845</v>
      </c>
      <c r="Q235" s="123">
        <f t="shared" si="114"/>
        <v>0.75314871246772641</v>
      </c>
      <c r="R235" s="123">
        <f t="shared" si="114"/>
        <v>0.7591608304148737</v>
      </c>
      <c r="S235" s="123">
        <f t="shared" si="114"/>
        <v>0.7678768190026819</v>
      </c>
      <c r="T235" s="123">
        <f t="shared" si="114"/>
        <v>0.65746868852270546</v>
      </c>
      <c r="U235" s="123">
        <f t="shared" si="114"/>
        <v>0.68124248645225605</v>
      </c>
      <c r="V235" s="123">
        <f t="shared" si="114"/>
        <v>0.66467450334411038</v>
      </c>
      <c r="W235" s="123">
        <f t="shared" si="114"/>
        <v>0.62186085389446111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5.654222883303809E-2</v>
      </c>
      <c r="C236" s="99">
        <f>RES_hhdet_fecs!C29</f>
        <v>5.2493010293893486E-2</v>
      </c>
      <c r="D236" s="99">
        <f>RES_hhdet_fecs!D29</f>
        <v>3.2498664009901451E-2</v>
      </c>
      <c r="E236" s="99">
        <f>RES_hhdet_fecs!E29</f>
        <v>4.219544172433564E-2</v>
      </c>
      <c r="F236" s="99">
        <f>RES_hhdet_fecs!F29</f>
        <v>0</v>
      </c>
      <c r="G236" s="99">
        <f>RES_hhdet_fecs!G29</f>
        <v>0</v>
      </c>
      <c r="H236" s="99">
        <f>RES_hhdet_fecs!H29</f>
        <v>4.108416792626262E-2</v>
      </c>
      <c r="I236" s="99">
        <f>RES_hhdet_fecs!I29</f>
        <v>8.4260506198291341E-2</v>
      </c>
      <c r="J236" s="99">
        <f>RES_hhdet_fecs!J29</f>
        <v>0.12595445723027571</v>
      </c>
      <c r="K236" s="99">
        <f>RES_hhdet_fecs!K29</f>
        <v>0.16716541113981956</v>
      </c>
      <c r="L236" s="99">
        <f>RES_hhdet_fecs!L29</f>
        <v>0.32531124437199282</v>
      </c>
      <c r="M236" s="99">
        <f>RES_hhdet_fecs!M29</f>
        <v>0.22191055900497492</v>
      </c>
      <c r="N236" s="99">
        <f>RES_hhdet_fecs!N29</f>
        <v>0.80883474064426897</v>
      </c>
      <c r="O236" s="99">
        <f>RES_hhdet_fecs!O29</f>
        <v>0.30114915353765825</v>
      </c>
      <c r="P236" s="99">
        <f>RES_hhdet_fecs!P29</f>
        <v>0.37130370605910845</v>
      </c>
      <c r="Q236" s="99">
        <f>RES_hhdet_fecs!Q29</f>
        <v>0.75314871246772641</v>
      </c>
      <c r="R236" s="99">
        <f>RES_hhdet_fecs!R29</f>
        <v>0.7591608304148737</v>
      </c>
      <c r="S236" s="99">
        <f>RES_hhdet_fecs!S29</f>
        <v>0.7678768190026819</v>
      </c>
      <c r="T236" s="99">
        <f>RES_hhdet_fecs!T29</f>
        <v>0.65746868852270546</v>
      </c>
      <c r="U236" s="99">
        <f>RES_hhdet_fecs!U29</f>
        <v>0.68124248645225605</v>
      </c>
      <c r="V236" s="99">
        <f>RES_hhdet_fecs!V29</f>
        <v>0.66467450334411038</v>
      </c>
      <c r="W236" s="99">
        <f>RES_hhdet_fecs!W29</f>
        <v>0.62186085389446111</v>
      </c>
      <c r="DA236" s="63" t="s">
        <v>2772</v>
      </c>
    </row>
    <row r="237" spans="1:105" ht="12" customHeight="1" x14ac:dyDescent="0.25">
      <c r="A237" s="121" t="s">
        <v>55</v>
      </c>
      <c r="B237" s="123">
        <v>16.943564638051441</v>
      </c>
      <c r="C237" s="123">
        <v>15.783110620476156</v>
      </c>
      <c r="D237" s="123">
        <v>17.813691779934715</v>
      </c>
      <c r="E237" s="123">
        <v>17.269630400543491</v>
      </c>
      <c r="F237" s="123">
        <v>16.760259943916651</v>
      </c>
      <c r="G237" s="123">
        <v>17.64086537392328</v>
      </c>
      <c r="H237" s="123">
        <v>18.052420798427313</v>
      </c>
      <c r="I237" s="123">
        <v>17.726043113542662</v>
      </c>
      <c r="J237" s="123">
        <v>19.82562394584405</v>
      </c>
      <c r="K237" s="123">
        <v>20.421464841807712</v>
      </c>
      <c r="L237" s="123">
        <v>20.21870591588533</v>
      </c>
      <c r="M237" s="123">
        <v>21.400183078385734</v>
      </c>
      <c r="N237" s="123">
        <v>19.736986303934756</v>
      </c>
      <c r="O237" s="123">
        <v>18.876737582680484</v>
      </c>
      <c r="P237" s="123">
        <v>18.601238119488425</v>
      </c>
      <c r="Q237" s="123">
        <v>18.007202318202442</v>
      </c>
      <c r="R237" s="123">
        <v>18.335524190381854</v>
      </c>
      <c r="S237" s="123">
        <v>19.239824343045214</v>
      </c>
      <c r="T237" s="123">
        <v>19.277061027066335</v>
      </c>
      <c r="U237" s="123">
        <v>18.894931725515203</v>
      </c>
      <c r="V237" s="123">
        <v>19.630051037142447</v>
      </c>
      <c r="W237" s="123">
        <v>20.381115815196637</v>
      </c>
      <c r="DA237" s="130" t="s">
        <v>2773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23.840724605990044</v>
      </c>
      <c r="N238" s="99">
        <v>22.979580786645865</v>
      </c>
      <c r="O238" s="99">
        <v>20.746470185832198</v>
      </c>
      <c r="P238" s="99">
        <v>20.571369015558332</v>
      </c>
      <c r="Q238" s="99">
        <v>20.709218069152968</v>
      </c>
      <c r="R238" s="99">
        <v>19.389399048397404</v>
      </c>
      <c r="S238" s="99">
        <v>20.235609104891875</v>
      </c>
      <c r="T238" s="99">
        <v>20.423623075699734</v>
      </c>
      <c r="U238" s="99">
        <v>20.171434424061513</v>
      </c>
      <c r="V238" s="99">
        <v>20.97303967216267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16.943564638051441</v>
      </c>
      <c r="C242" s="102">
        <v>15.783110620476156</v>
      </c>
      <c r="D242" s="102">
        <v>17.813691779934715</v>
      </c>
      <c r="E242" s="102">
        <v>17.269630400543491</v>
      </c>
      <c r="F242" s="102">
        <v>16.760259943916651</v>
      </c>
      <c r="G242" s="102">
        <v>17.64086537392328</v>
      </c>
      <c r="H242" s="102">
        <v>18.052420798427313</v>
      </c>
      <c r="I242" s="102">
        <v>17.726043113542662</v>
      </c>
      <c r="J242" s="102">
        <v>19.82562394584405</v>
      </c>
      <c r="K242" s="102">
        <v>20.421464841807712</v>
      </c>
      <c r="L242" s="102">
        <v>21.269360622273428</v>
      </c>
      <c r="M242" s="102">
        <v>22.147156377882041</v>
      </c>
      <c r="N242" s="102">
        <v>20.331481870464362</v>
      </c>
      <c r="O242" s="102">
        <v>19.363886506009401</v>
      </c>
      <c r="P242" s="102">
        <v>19.020578183353756</v>
      </c>
      <c r="Q242" s="102">
        <v>18.360367101055058</v>
      </c>
      <c r="R242" s="102">
        <v>18.67751918655927</v>
      </c>
      <c r="S242" s="102">
        <v>19.582418548108539</v>
      </c>
      <c r="T242" s="102">
        <v>19.62660989437833</v>
      </c>
      <c r="U242" s="102">
        <v>19.251911199420373</v>
      </c>
      <c r="V242" s="102">
        <v>19.980150938333981</v>
      </c>
      <c r="W242" s="102">
        <v>20.722003606255406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15.504957773711691</v>
      </c>
      <c r="M243" s="105">
        <v>16.182102367605335</v>
      </c>
      <c r="N243" s="105">
        <v>14.753262422641065</v>
      </c>
      <c r="O243" s="105">
        <v>14.274836917767793</v>
      </c>
      <c r="P243" s="105">
        <v>14.22100058936168</v>
      </c>
      <c r="Q243" s="105">
        <v>13.652670373558747</v>
      </c>
      <c r="R243" s="105">
        <v>14.075709926207251</v>
      </c>
      <c r="S243" s="105">
        <v>14.936758888643896</v>
      </c>
      <c r="T243" s="105">
        <v>14.839708275675997</v>
      </c>
      <c r="U243" s="105">
        <v>14.649376589240381</v>
      </c>
      <c r="V243" s="105">
        <v>15.369150067118422</v>
      </c>
      <c r="W243" s="105">
        <v>16.24686039572811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7.3213261754182986</v>
      </c>
      <c r="M244" s="99">
        <v>7.4431625995018482</v>
      </c>
      <c r="N244" s="99">
        <v>6.414646686427087</v>
      </c>
      <c r="O244" s="99">
        <v>6.3670729391671559</v>
      </c>
      <c r="P244" s="99">
        <v>6.4345490568259374</v>
      </c>
      <c r="Q244" s="99">
        <v>5.743861625904346</v>
      </c>
      <c r="R244" s="99">
        <v>6.242963921371917</v>
      </c>
      <c r="S244" s="99">
        <v>6.9113810233664292</v>
      </c>
      <c r="T244" s="99">
        <v>6.3833314802367545</v>
      </c>
      <c r="U244" s="99">
        <v>6.1766167306053701</v>
      </c>
      <c r="V244" s="99">
        <v>6.480199987517401</v>
      </c>
      <c r="W244" s="99">
        <v>6.7903146527206335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8.1836315982933936</v>
      </c>
      <c r="M245" s="99">
        <v>8.7389397681034922</v>
      </c>
      <c r="N245" s="99">
        <v>8.3386157362139759</v>
      </c>
      <c r="O245" s="99">
        <v>7.9077639786006353</v>
      </c>
      <c r="P245" s="99">
        <v>7.7864515325357431</v>
      </c>
      <c r="Q245" s="99">
        <v>7.9088087476544038</v>
      </c>
      <c r="R245" s="99">
        <v>7.8327460048353306</v>
      </c>
      <c r="S245" s="99">
        <v>8.0253778652774681</v>
      </c>
      <c r="T245" s="99">
        <v>8.4563767954392421</v>
      </c>
      <c r="U245" s="99">
        <v>8.4727598586350101</v>
      </c>
      <c r="V245" s="99">
        <v>8.8889500796010186</v>
      </c>
      <c r="W245" s="99">
        <v>9.4565457430074762</v>
      </c>
      <c r="DA245" s="63" t="s">
        <v>2781</v>
      </c>
    </row>
    <row r="246" spans="1:105" ht="12" customHeight="1" x14ac:dyDescent="0.25">
      <c r="A246" s="121" t="s">
        <v>54</v>
      </c>
      <c r="B246" s="123">
        <v>8.4118105231993638</v>
      </c>
      <c r="C246" s="123">
        <v>8.6404253269920943</v>
      </c>
      <c r="D246" s="123">
        <v>8.5367782282522047</v>
      </c>
      <c r="E246" s="123">
        <v>8.8994973963991431</v>
      </c>
      <c r="F246" s="123">
        <v>9.3326410694041293</v>
      </c>
      <c r="G246" s="123">
        <v>9.3627416364714726</v>
      </c>
      <c r="H246" s="123">
        <v>9.5590238795360634</v>
      </c>
      <c r="I246" s="123">
        <v>9.7109364487719585</v>
      </c>
      <c r="J246" s="123">
        <v>9.799971523055433</v>
      </c>
      <c r="K246" s="123">
        <v>10.00985787510589</v>
      </c>
      <c r="L246" s="123">
        <v>9.8084875222830235</v>
      </c>
      <c r="M246" s="123">
        <v>10.646049425967341</v>
      </c>
      <c r="N246" s="123">
        <v>9.8139571230774862</v>
      </c>
      <c r="O246" s="123">
        <v>9.3772407469066561</v>
      </c>
      <c r="P246" s="123">
        <v>9.1563615084534149</v>
      </c>
      <c r="Q246" s="123">
        <v>10.248426497171081</v>
      </c>
      <c r="R246" s="123">
        <v>10.01507760909498</v>
      </c>
      <c r="S246" s="123">
        <v>10.245680801654446</v>
      </c>
      <c r="T246" s="123">
        <v>10.034039554631763</v>
      </c>
      <c r="U246" s="123">
        <v>9.8039975177350431</v>
      </c>
      <c r="V246" s="123">
        <v>10.177427468988864</v>
      </c>
      <c r="W246" s="123">
        <v>10.50861538351959</v>
      </c>
      <c r="DA246" s="130" t="s">
        <v>2782</v>
      </c>
    </row>
    <row r="247" spans="1:105" ht="12" customHeight="1" x14ac:dyDescent="0.25">
      <c r="A247" s="97" t="s">
        <v>50</v>
      </c>
      <c r="B247" s="99">
        <v>9.9856133463746453</v>
      </c>
      <c r="C247" s="99">
        <v>10.664815121708644</v>
      </c>
      <c r="D247" s="99">
        <v>10.269408038062208</v>
      </c>
      <c r="E247" s="99">
        <v>11.857843155019092</v>
      </c>
      <c r="F247" s="99">
        <v>12.241529276675033</v>
      </c>
      <c r="G247" s="99">
        <v>12.086189728866549</v>
      </c>
      <c r="H247" s="99">
        <v>12.781160317364909</v>
      </c>
      <c r="I247" s="99">
        <v>12.11548006957725</v>
      </c>
      <c r="J247" s="99">
        <v>11.249299607472198</v>
      </c>
      <c r="K247" s="99">
        <v>12.547786634000428</v>
      </c>
      <c r="L247" s="99">
        <v>10.964968233375915</v>
      </c>
      <c r="M247" s="99">
        <v>13.74107503485639</v>
      </c>
      <c r="N247" s="99">
        <v>12.383992382638139</v>
      </c>
      <c r="O247" s="99">
        <v>11.723076841936038</v>
      </c>
      <c r="P247" s="99">
        <v>10.819833698144329</v>
      </c>
      <c r="Q247" s="99">
        <v>15.494995356433058</v>
      </c>
      <c r="R247" s="99">
        <v>12.971125151978482</v>
      </c>
      <c r="S247" s="99">
        <v>12.699012898575925</v>
      </c>
      <c r="T247" s="99">
        <v>12.904186810356405</v>
      </c>
      <c r="U247" s="99">
        <v>12.416041417272874</v>
      </c>
      <c r="V247" s="99">
        <v>13.537769163299128</v>
      </c>
      <c r="W247" s="99">
        <v>14.030557243694222</v>
      </c>
      <c r="DA247" s="63" t="s">
        <v>2783</v>
      </c>
    </row>
    <row r="248" spans="1:105" ht="12" customHeight="1" x14ac:dyDescent="0.25">
      <c r="A248" s="109" t="s">
        <v>120</v>
      </c>
      <c r="B248" s="110">
        <v>8.315455248311082</v>
      </c>
      <c r="C248" s="110">
        <v>8.4419557392747855</v>
      </c>
      <c r="D248" s="110">
        <v>8.3201995020259556</v>
      </c>
      <c r="E248" s="110">
        <v>8.4493143461743649</v>
      </c>
      <c r="F248" s="110">
        <v>8.8899841682976888</v>
      </c>
      <c r="G248" s="110">
        <v>8.957121707816885</v>
      </c>
      <c r="H248" s="110">
        <v>9.0686987694316734</v>
      </c>
      <c r="I248" s="110">
        <v>9.3674302172283443</v>
      </c>
      <c r="J248" s="110">
        <v>9.6327413594688824</v>
      </c>
      <c r="K248" s="110">
        <v>9.6697230929860023</v>
      </c>
      <c r="L248" s="110">
        <v>9.6310728677403645</v>
      </c>
      <c r="M248" s="110">
        <v>10.149426405629841</v>
      </c>
      <c r="N248" s="110">
        <v>9.4346787918207387</v>
      </c>
      <c r="O248" s="110">
        <v>9.037264501250224</v>
      </c>
      <c r="P248" s="110">
        <v>8.9123855872987487</v>
      </c>
      <c r="Q248" s="110">
        <v>9.5319514145117523</v>
      </c>
      <c r="R248" s="110">
        <v>9.6239303203403281</v>
      </c>
      <c r="S248" s="110">
        <v>9.9324894701325537</v>
      </c>
      <c r="T248" s="110">
        <v>9.6868443220844274</v>
      </c>
      <c r="U248" s="110">
        <v>9.5058838118095288</v>
      </c>
      <c r="V248" s="110">
        <v>9.826783118278227</v>
      </c>
      <c r="W248" s="110">
        <v>10.166346981170259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52.940970173400451</v>
      </c>
      <c r="C250" s="118">
        <f t="shared" si="115"/>
        <v>54.648013794481869</v>
      </c>
      <c r="D250" s="118">
        <f t="shared" si="115"/>
        <v>58.250087100515948</v>
      </c>
      <c r="E250" s="118">
        <f t="shared" si="115"/>
        <v>58.408139553158279</v>
      </c>
      <c r="F250" s="118">
        <f t="shared" si="115"/>
        <v>59.072788743120292</v>
      </c>
      <c r="G250" s="118">
        <f t="shared" si="115"/>
        <v>59.246625615565094</v>
      </c>
      <c r="H250" s="118">
        <f t="shared" si="115"/>
        <v>59.196289297126455</v>
      </c>
      <c r="I250" s="118">
        <f t="shared" si="115"/>
        <v>58.531223124679777</v>
      </c>
      <c r="J250" s="118">
        <f t="shared" si="115"/>
        <v>58.163283718395057</v>
      </c>
      <c r="K250" s="118">
        <f t="shared" si="115"/>
        <v>43.915440640008626</v>
      </c>
      <c r="L250" s="118">
        <f t="shared" si="115"/>
        <v>35.927978675699912</v>
      </c>
      <c r="M250" s="118">
        <f t="shared" si="115"/>
        <v>91.987717658453619</v>
      </c>
      <c r="N250" s="118">
        <f t="shared" si="115"/>
        <v>67.675608919953135</v>
      </c>
      <c r="O250" s="118">
        <f t="shared" si="115"/>
        <v>57.117668735043281</v>
      </c>
      <c r="P250" s="118">
        <f t="shared" si="115"/>
        <v>44.459420579991466</v>
      </c>
      <c r="Q250" s="118">
        <f t="shared" si="115"/>
        <v>97.175252503223859</v>
      </c>
      <c r="R250" s="118">
        <f t="shared" ref="R250:V250" si="116">R251+R254+R256+R265</f>
        <v>83.102465647840106</v>
      </c>
      <c r="S250" s="118">
        <f t="shared" si="116"/>
        <v>63.937783743546767</v>
      </c>
      <c r="T250" s="118">
        <f t="shared" si="116"/>
        <v>62.503667299468063</v>
      </c>
      <c r="U250" s="118">
        <f t="shared" si="116"/>
        <v>62.946103220019609</v>
      </c>
      <c r="V250" s="118">
        <f t="shared" si="116"/>
        <v>68.290611122225087</v>
      </c>
      <c r="W250" s="118">
        <f t="shared" ref="W250" si="117">W251+W254+W256+W265</f>
        <v>71.484794874524056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37.447519092155886</v>
      </c>
      <c r="C251" s="123">
        <f t="shared" si="118"/>
        <v>39.608116779170949</v>
      </c>
      <c r="D251" s="123">
        <f t="shared" si="118"/>
        <v>42.156886215148482</v>
      </c>
      <c r="E251" s="123">
        <f t="shared" si="118"/>
        <v>42.333700319236407</v>
      </c>
      <c r="F251" s="123">
        <f t="shared" si="118"/>
        <v>42.954510500987745</v>
      </c>
      <c r="G251" s="123">
        <f t="shared" si="118"/>
        <v>42.485650203635764</v>
      </c>
      <c r="H251" s="123">
        <f t="shared" si="118"/>
        <v>41.863399409239499</v>
      </c>
      <c r="I251" s="123">
        <f t="shared" si="118"/>
        <v>41.067175985782498</v>
      </c>
      <c r="J251" s="123">
        <f t="shared" si="118"/>
        <v>39.208749275689989</v>
      </c>
      <c r="K251" s="123">
        <f t="shared" si="118"/>
        <v>24.253659373712953</v>
      </c>
      <c r="L251" s="123">
        <f t="shared" si="118"/>
        <v>15.410623436439403</v>
      </c>
      <c r="M251" s="123">
        <f t="shared" si="118"/>
        <v>70.520688350236071</v>
      </c>
      <c r="N251" s="123">
        <f t="shared" si="118"/>
        <v>46.124897586677818</v>
      </c>
      <c r="O251" s="123">
        <f t="shared" si="118"/>
        <v>37.640001273071086</v>
      </c>
      <c r="P251" s="123">
        <f t="shared" si="118"/>
        <v>24.865008698695622</v>
      </c>
      <c r="Q251" s="123">
        <f t="shared" si="118"/>
        <v>75.855429985858464</v>
      </c>
      <c r="R251" s="123">
        <f t="shared" ref="R251:V251" si="119">SUM(R252:R253)</f>
        <v>61.580775292783386</v>
      </c>
      <c r="S251" s="123">
        <f t="shared" si="119"/>
        <v>41.505777972632202</v>
      </c>
      <c r="T251" s="123">
        <f t="shared" si="119"/>
        <v>40.349530257255978</v>
      </c>
      <c r="U251" s="123">
        <f t="shared" si="119"/>
        <v>40.846914763030419</v>
      </c>
      <c r="V251" s="123">
        <f t="shared" si="119"/>
        <v>45.108365617279411</v>
      </c>
      <c r="W251" s="123">
        <f t="shared" ref="W251" si="120">SUM(W252:W253)</f>
        <v>46.99769559209868</v>
      </c>
      <c r="DA251" s="130" t="s">
        <v>2936</v>
      </c>
    </row>
    <row r="252" spans="1:105" ht="12" customHeight="1" x14ac:dyDescent="0.25">
      <c r="A252" s="97" t="s">
        <v>74</v>
      </c>
      <c r="B252" s="99">
        <v>36.599941696289918</v>
      </c>
      <c r="C252" s="99">
        <v>38.731399799781997</v>
      </c>
      <c r="D252" s="99">
        <v>41.228995606344476</v>
      </c>
      <c r="E252" s="99">
        <v>41.414118191884548</v>
      </c>
      <c r="F252" s="99">
        <v>42.033205093290462</v>
      </c>
      <c r="G252" s="99">
        <v>41.590491271342117</v>
      </c>
      <c r="H252" s="99">
        <v>40.989431351293462</v>
      </c>
      <c r="I252" s="99">
        <v>40.226245781954482</v>
      </c>
      <c r="J252" s="99">
        <v>38.409342324716548</v>
      </c>
      <c r="K252" s="99">
        <v>23.764836461109894</v>
      </c>
      <c r="L252" s="99">
        <v>15.100613377153797</v>
      </c>
      <c r="M252" s="99">
        <v>69.107479839053553</v>
      </c>
      <c r="N252" s="99">
        <v>45.226665577707365</v>
      </c>
      <c r="O252" s="99">
        <v>36.905527538377477</v>
      </c>
      <c r="P252" s="99">
        <v>24.386321629241205</v>
      </c>
      <c r="Q252" s="99">
        <v>74.399118647876321</v>
      </c>
      <c r="R252" s="99">
        <v>60.406803391017768</v>
      </c>
      <c r="S252" s="99">
        <v>40.713565231941679</v>
      </c>
      <c r="T252" s="99">
        <v>39.583699850699531</v>
      </c>
      <c r="U252" s="99">
        <v>40.075107066033908</v>
      </c>
      <c r="V252" s="99">
        <v>44.252650856897638</v>
      </c>
      <c r="W252" s="99">
        <v>46.103434779455355</v>
      </c>
      <c r="DA252" s="63" t="s">
        <v>2937</v>
      </c>
    </row>
    <row r="253" spans="1:105" ht="12" customHeight="1" x14ac:dyDescent="0.25">
      <c r="A253" s="97" t="s">
        <v>53</v>
      </c>
      <c r="B253" s="99">
        <v>0.84757739586597081</v>
      </c>
      <c r="C253" s="99">
        <v>0.87671697938895199</v>
      </c>
      <c r="D253" s="99">
        <v>0.92789060880400454</v>
      </c>
      <c r="E253" s="99">
        <v>0.91958212735186018</v>
      </c>
      <c r="F253" s="99">
        <v>0.92130540769728142</v>
      </c>
      <c r="G253" s="99">
        <v>0.89515893229364629</v>
      </c>
      <c r="H253" s="99">
        <v>0.87396805794603682</v>
      </c>
      <c r="I253" s="99">
        <v>0.84093020382801587</v>
      </c>
      <c r="J253" s="99">
        <v>0.79940695097344172</v>
      </c>
      <c r="K253" s="99">
        <v>0.48882291260305771</v>
      </c>
      <c r="L253" s="99">
        <v>0.31001005928560571</v>
      </c>
      <c r="M253" s="99">
        <v>1.4132085111825143</v>
      </c>
      <c r="N253" s="99">
        <v>0.89823200897045274</v>
      </c>
      <c r="O253" s="99">
        <v>0.7344737346936091</v>
      </c>
      <c r="P253" s="99">
        <v>0.47868706945441653</v>
      </c>
      <c r="Q253" s="99">
        <v>1.4563113379821493</v>
      </c>
      <c r="R253" s="99">
        <v>1.1739719017656212</v>
      </c>
      <c r="S253" s="99">
        <v>0.79221274069052139</v>
      </c>
      <c r="T253" s="99">
        <v>0.76583040655644463</v>
      </c>
      <c r="U253" s="99">
        <v>0.77180769699651086</v>
      </c>
      <c r="V253" s="99">
        <v>0.85571476038177507</v>
      </c>
      <c r="W253" s="99">
        <v>0.89426081264332502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9.2040957979511132E-2</v>
      </c>
      <c r="C254" s="123">
        <f t="shared" si="121"/>
        <v>8.5449531339578277E-2</v>
      </c>
      <c r="D254" s="123">
        <f t="shared" si="121"/>
        <v>5.2902197707102104E-2</v>
      </c>
      <c r="E254" s="123">
        <f t="shared" si="121"/>
        <v>6.868687278219221E-2</v>
      </c>
      <c r="F254" s="123">
        <f t="shared" si="121"/>
        <v>0</v>
      </c>
      <c r="G254" s="123">
        <f t="shared" si="121"/>
        <v>0</v>
      </c>
      <c r="H254" s="123">
        <f t="shared" si="121"/>
        <v>9.892673524344843E-2</v>
      </c>
      <c r="I254" s="123">
        <f t="shared" si="121"/>
        <v>0.20289121598173726</v>
      </c>
      <c r="J254" s="123">
        <f t="shared" si="121"/>
        <v>0.3130510814105491</v>
      </c>
      <c r="K254" s="123">
        <f t="shared" si="121"/>
        <v>0.42983658098775424</v>
      </c>
      <c r="L254" s="123">
        <f t="shared" si="121"/>
        <v>0.85830029468340663</v>
      </c>
      <c r="M254" s="123">
        <f t="shared" si="121"/>
        <v>0.6007280177824611</v>
      </c>
      <c r="N254" s="123">
        <f t="shared" si="121"/>
        <v>2.2517384496568753</v>
      </c>
      <c r="O254" s="123">
        <f t="shared" si="121"/>
        <v>0.86164978370462553</v>
      </c>
      <c r="P254" s="123">
        <f t="shared" si="121"/>
        <v>1.1155044136178891</v>
      </c>
      <c r="Q254" s="123">
        <f t="shared" si="121"/>
        <v>2.3235859069946541</v>
      </c>
      <c r="R254" s="123">
        <f t="shared" si="121"/>
        <v>2.3680374783962486</v>
      </c>
      <c r="S254" s="123">
        <f t="shared" si="121"/>
        <v>2.4079203891959886</v>
      </c>
      <c r="T254" s="123">
        <f t="shared" si="121"/>
        <v>2.0808712765794772</v>
      </c>
      <c r="U254" s="123">
        <f t="shared" si="121"/>
        <v>2.1798471901160781</v>
      </c>
      <c r="V254" s="123">
        <f t="shared" si="121"/>
        <v>2.1593808106222481</v>
      </c>
      <c r="W254" s="123">
        <f t="shared" si="121"/>
        <v>2.0530487939733875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9.2040957979511132E-2</v>
      </c>
      <c r="C255" s="99">
        <f>RES_hhdet_tess!C29</f>
        <v>8.5449531339578277E-2</v>
      </c>
      <c r="D255" s="99">
        <f>RES_hhdet_tess!D29</f>
        <v>5.2902197707102104E-2</v>
      </c>
      <c r="E255" s="99">
        <f>RES_hhdet_tess!E29</f>
        <v>6.868687278219221E-2</v>
      </c>
      <c r="F255" s="99">
        <f>RES_hhdet_tess!F29</f>
        <v>0</v>
      </c>
      <c r="G255" s="99">
        <f>RES_hhdet_tess!G29</f>
        <v>0</v>
      </c>
      <c r="H255" s="99">
        <f>RES_hhdet_tess!H29</f>
        <v>9.892673524344843E-2</v>
      </c>
      <c r="I255" s="99">
        <f>RES_hhdet_tess!I29</f>
        <v>0.20289121598173726</v>
      </c>
      <c r="J255" s="99">
        <f>RES_hhdet_tess!J29</f>
        <v>0.3130510814105491</v>
      </c>
      <c r="K255" s="99">
        <f>RES_hhdet_tess!K29</f>
        <v>0.42983658098775424</v>
      </c>
      <c r="L255" s="99">
        <f>RES_hhdet_tess!L29</f>
        <v>0.85830029468340663</v>
      </c>
      <c r="M255" s="99">
        <f>RES_hhdet_tess!M29</f>
        <v>0.6007280177824611</v>
      </c>
      <c r="N255" s="99">
        <f>RES_hhdet_tess!N29</f>
        <v>2.2517384496568753</v>
      </c>
      <c r="O255" s="99">
        <f>RES_hhdet_tess!O29</f>
        <v>0.86164978370462553</v>
      </c>
      <c r="P255" s="99">
        <f>RES_hhdet_tess!P29</f>
        <v>1.1155044136178891</v>
      </c>
      <c r="Q255" s="99">
        <f>RES_hhdet_tess!Q29</f>
        <v>2.3235859069946541</v>
      </c>
      <c r="R255" s="99">
        <f>RES_hhdet_tess!R29</f>
        <v>2.3680374783962486</v>
      </c>
      <c r="S255" s="99">
        <f>RES_hhdet_tess!S29</f>
        <v>2.4079203891959886</v>
      </c>
      <c r="T255" s="99">
        <f>RES_hhdet_tess!T29</f>
        <v>2.0808712765794772</v>
      </c>
      <c r="U255" s="99">
        <f>RES_hhdet_tess!U29</f>
        <v>2.1798471901160781</v>
      </c>
      <c r="V255" s="99">
        <f>RES_hhdet_tess!V29</f>
        <v>2.1593808106222481</v>
      </c>
      <c r="W255" s="99">
        <f>RES_hhdet_tess!W29</f>
        <v>2.0530487939733875</v>
      </c>
      <c r="DA255" s="63" t="s">
        <v>2940</v>
      </c>
    </row>
    <row r="256" spans="1:105" ht="12" customHeight="1" x14ac:dyDescent="0.25">
      <c r="A256" s="121" t="s">
        <v>55</v>
      </c>
      <c r="B256" s="123">
        <v>9.3855957200602784</v>
      </c>
      <c r="C256" s="123">
        <v>8.8094454570776151</v>
      </c>
      <c r="D256" s="123">
        <v>9.9879658747854663</v>
      </c>
      <c r="E256" s="123">
        <v>9.7379043481179366</v>
      </c>
      <c r="F256" s="123">
        <v>9.5138774429708448</v>
      </c>
      <c r="G256" s="123">
        <v>10.099562148895384</v>
      </c>
      <c r="H256" s="123">
        <v>10.414422957071046</v>
      </c>
      <c r="I256" s="123">
        <v>10.279036373521064</v>
      </c>
      <c r="J256" s="123">
        <v>11.522307196685357</v>
      </c>
      <c r="K256" s="123">
        <v>11.968113117064417</v>
      </c>
      <c r="L256" s="123">
        <v>12.519350014950961</v>
      </c>
      <c r="M256" s="123">
        <v>13.145815364419924</v>
      </c>
      <c r="N256" s="123">
        <v>12.138950321745112</v>
      </c>
      <c r="O256" s="123">
        <v>11.734264989983709</v>
      </c>
      <c r="P256" s="123">
        <v>11.713152859286845</v>
      </c>
      <c r="Q256" s="123">
        <v>11.449252036592688</v>
      </c>
      <c r="R256" s="123">
        <v>11.704230363184569</v>
      </c>
      <c r="S256" s="123">
        <v>12.35462573927459</v>
      </c>
      <c r="T256" s="123">
        <v>12.510946393704025</v>
      </c>
      <c r="U256" s="123">
        <v>12.443338828982721</v>
      </c>
      <c r="V256" s="123">
        <v>13.146758061064485</v>
      </c>
      <c r="W256" s="123">
        <v>14.062419046655199</v>
      </c>
      <c r="DA256" s="130" t="s">
        <v>2941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13.022683752071588</v>
      </c>
      <c r="N257" s="99">
        <v>12.552295212725232</v>
      </c>
      <c r="O257" s="99">
        <v>11.873378724960295</v>
      </c>
      <c r="P257" s="99">
        <v>11.979270099080559</v>
      </c>
      <c r="Q257" s="99">
        <v>12.05954336843195</v>
      </c>
      <c r="R257" s="99">
        <v>11.290976700867079</v>
      </c>
      <c r="S257" s="99">
        <v>11.783747931582875</v>
      </c>
      <c r="T257" s="99">
        <v>12.170655561719203</v>
      </c>
      <c r="U257" s="99">
        <v>12.020373645318431</v>
      </c>
      <c r="V257" s="99">
        <v>12.918767601157809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9.3855957200602784</v>
      </c>
      <c r="C261" s="102">
        <v>8.8094454570776151</v>
      </c>
      <c r="D261" s="102">
        <v>9.9879658747854663</v>
      </c>
      <c r="E261" s="102">
        <v>9.7379043481179366</v>
      </c>
      <c r="F261" s="102">
        <v>9.5138774429708448</v>
      </c>
      <c r="G261" s="102">
        <v>10.099562148895384</v>
      </c>
      <c r="H261" s="102">
        <v>10.414422957071046</v>
      </c>
      <c r="I261" s="102">
        <v>10.279036373521064</v>
      </c>
      <c r="J261" s="102">
        <v>11.522307196685357</v>
      </c>
      <c r="K261" s="102">
        <v>11.968113117064417</v>
      </c>
      <c r="L261" s="102">
        <v>12.519737233348541</v>
      </c>
      <c r="M261" s="102">
        <v>13.144785958853936</v>
      </c>
      <c r="N261" s="102">
        <v>12.136555294578152</v>
      </c>
      <c r="O261" s="102">
        <v>11.732678811439531</v>
      </c>
      <c r="P261" s="102">
        <v>11.711548466077179</v>
      </c>
      <c r="Q261" s="102">
        <v>11.448011126966522</v>
      </c>
      <c r="R261" s="102">
        <v>11.705640548518568</v>
      </c>
      <c r="S261" s="102">
        <v>12.35571674431192</v>
      </c>
      <c r="T261" s="102">
        <v>12.508296973927232</v>
      </c>
      <c r="U261" s="102">
        <v>12.440683140808911</v>
      </c>
      <c r="V261" s="102">
        <v>13.14513253217619</v>
      </c>
      <c r="W261" s="102">
        <v>14.062040775232484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12.517612764842898</v>
      </c>
      <c r="M262" s="105">
        <v>13.155354811030572</v>
      </c>
      <c r="N262" s="105">
        <v>12.151413673789566</v>
      </c>
      <c r="O262" s="105">
        <v>11.744063209229175</v>
      </c>
      <c r="P262" s="105">
        <v>11.720309700361881</v>
      </c>
      <c r="Q262" s="105">
        <v>11.443892975934039</v>
      </c>
      <c r="R262" s="105">
        <v>11.700942302002016</v>
      </c>
      <c r="S262" s="105">
        <v>12.361796960452974</v>
      </c>
      <c r="T262" s="105">
        <v>12.554332441832775</v>
      </c>
      <c r="U262" s="105">
        <v>12.487843817269942</v>
      </c>
      <c r="V262" s="105">
        <v>13.169090514363987</v>
      </c>
      <c r="W262" s="105">
        <v>14.067006687281809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4.3339811665495045</v>
      </c>
      <c r="M263" s="99">
        <v>4.4164150429270785</v>
      </c>
      <c r="N263" s="99">
        <v>3.8127979375755903</v>
      </c>
      <c r="O263" s="99">
        <v>3.8362992306285388</v>
      </c>
      <c r="P263" s="99">
        <v>3.933858167826136</v>
      </c>
      <c r="Q263" s="99">
        <v>3.5350842282796342</v>
      </c>
      <c r="R263" s="99">
        <v>3.8681962971666839</v>
      </c>
      <c r="S263" s="99">
        <v>4.3364190951755068</v>
      </c>
      <c r="T263" s="99">
        <v>4.0979556463935332</v>
      </c>
      <c r="U263" s="99">
        <v>4.0150839586349312</v>
      </c>
      <c r="V263" s="99">
        <v>4.2801404347629672</v>
      </c>
      <c r="W263" s="99">
        <v>4.6104609442743358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8.1836315982933936</v>
      </c>
      <c r="M264" s="99">
        <v>8.7389397681034922</v>
      </c>
      <c r="N264" s="99">
        <v>8.3386157362139759</v>
      </c>
      <c r="O264" s="99">
        <v>7.9077639786006353</v>
      </c>
      <c r="P264" s="99">
        <v>7.7864515325357431</v>
      </c>
      <c r="Q264" s="99">
        <v>7.9088087476544038</v>
      </c>
      <c r="R264" s="99">
        <v>7.8327460048353306</v>
      </c>
      <c r="S264" s="99">
        <v>8.0253778652774681</v>
      </c>
      <c r="T264" s="99">
        <v>8.4563767954392421</v>
      </c>
      <c r="U264" s="99">
        <v>8.4727598586350101</v>
      </c>
      <c r="V264" s="99">
        <v>8.8889500796010186</v>
      </c>
      <c r="W264" s="99">
        <v>9.4565457430074762</v>
      </c>
      <c r="DA264" s="63" t="s">
        <v>2949</v>
      </c>
    </row>
    <row r="265" spans="1:105" ht="12" customHeight="1" x14ac:dyDescent="0.25">
      <c r="A265" s="121" t="s">
        <v>54</v>
      </c>
      <c r="B265" s="123">
        <v>6.0158144032047707</v>
      </c>
      <c r="C265" s="123">
        <v>6.1450020268937271</v>
      </c>
      <c r="D265" s="123">
        <v>6.0523328128748934</v>
      </c>
      <c r="E265" s="123">
        <v>6.2678480130217427</v>
      </c>
      <c r="F265" s="123">
        <v>6.6044007991617049</v>
      </c>
      <c r="G265" s="123">
        <v>6.6614132630339471</v>
      </c>
      <c r="H265" s="123">
        <v>6.8195401955724613</v>
      </c>
      <c r="I265" s="123">
        <v>6.9821195493944765</v>
      </c>
      <c r="J265" s="123">
        <v>7.1191761646091631</v>
      </c>
      <c r="K265" s="123">
        <v>7.2638315682435044</v>
      </c>
      <c r="L265" s="123">
        <v>7.1397049296261423</v>
      </c>
      <c r="M265" s="123">
        <v>7.7204859260151606</v>
      </c>
      <c r="N265" s="123">
        <v>7.1600225618733333</v>
      </c>
      <c r="O265" s="123">
        <v>6.8817526882838642</v>
      </c>
      <c r="P265" s="123">
        <v>6.765754608391112</v>
      </c>
      <c r="Q265" s="123">
        <v>7.5469845737780661</v>
      </c>
      <c r="R265" s="123">
        <v>7.4494225134759109</v>
      </c>
      <c r="S265" s="123">
        <v>7.6694596424439911</v>
      </c>
      <c r="T265" s="123">
        <v>7.5623193719285844</v>
      </c>
      <c r="U265" s="123">
        <v>7.4760024378903891</v>
      </c>
      <c r="V265" s="123">
        <v>7.8761066332589449</v>
      </c>
      <c r="W265" s="123">
        <v>8.371631441796783</v>
      </c>
      <c r="DA265" s="130" t="s">
        <v>2950</v>
      </c>
    </row>
    <row r="266" spans="1:105" ht="12" customHeight="1" x14ac:dyDescent="0.25">
      <c r="A266" s="97" t="s">
        <v>50</v>
      </c>
      <c r="B266" s="99">
        <v>5.6505041407526022</v>
      </c>
      <c r="C266" s="99">
        <v>6.0628839791103735</v>
      </c>
      <c r="D266" s="99">
        <v>5.8593078961941059</v>
      </c>
      <c r="E266" s="99">
        <v>6.771872398549851</v>
      </c>
      <c r="F266" s="99">
        <v>7.0073359747400428</v>
      </c>
      <c r="G266" s="99">
        <v>6.9184160059145592</v>
      </c>
      <c r="H266" s="99">
        <v>7.3365420405665791</v>
      </c>
      <c r="I266" s="99">
        <v>6.9544334524414699</v>
      </c>
      <c r="J266" s="99">
        <v>6.4715463447964856</v>
      </c>
      <c r="K266" s="99">
        <v>7.2579373051722538</v>
      </c>
      <c r="L266" s="99">
        <v>6.3547021545998854</v>
      </c>
      <c r="M266" s="99">
        <v>7.9722648096552957</v>
      </c>
      <c r="N266" s="99">
        <v>7.1864115690060633</v>
      </c>
      <c r="O266" s="99">
        <v>6.8043372629265004</v>
      </c>
      <c r="P266" s="99">
        <v>6.2807156745831207</v>
      </c>
      <c r="Q266" s="99">
        <v>8.9952100353905386</v>
      </c>
      <c r="R266" s="99">
        <v>7.5315613522843874</v>
      </c>
      <c r="S266" s="99">
        <v>7.3755316345456023</v>
      </c>
      <c r="T266" s="99">
        <v>7.5012022228362065</v>
      </c>
      <c r="U266" s="99">
        <v>7.2322119970913796</v>
      </c>
      <c r="V266" s="99">
        <v>7.9111857421384286</v>
      </c>
      <c r="W266" s="99">
        <v>8.3045498504611306</v>
      </c>
      <c r="DA266" s="63" t="s">
        <v>2951</v>
      </c>
    </row>
    <row r="267" spans="1:105" ht="12" customHeight="1" x14ac:dyDescent="0.25">
      <c r="A267" s="109" t="s">
        <v>120</v>
      </c>
      <c r="B267" s="110">
        <v>6.0381803376406173</v>
      </c>
      <c r="C267" s="110">
        <v>6.1530528158920941</v>
      </c>
      <c r="D267" s="110">
        <v>6.0764609274599906</v>
      </c>
      <c r="E267" s="110">
        <v>6.1911486500065953</v>
      </c>
      <c r="F267" s="110">
        <v>6.5430845767910881</v>
      </c>
      <c r="G267" s="110">
        <v>6.6231362587751335</v>
      </c>
      <c r="H267" s="110">
        <v>6.7408660017690094</v>
      </c>
      <c r="I267" s="110">
        <v>6.9860747061020474</v>
      </c>
      <c r="J267" s="110">
        <v>7.1939026822798571</v>
      </c>
      <c r="K267" s="110">
        <v>7.2646215210262497</v>
      </c>
      <c r="L267" s="110">
        <v>7.2601314917040334</v>
      </c>
      <c r="M267" s="110">
        <v>7.6800858759181745</v>
      </c>
      <c r="N267" s="110">
        <v>7.1561281489264319</v>
      </c>
      <c r="O267" s="110">
        <v>6.8929723151472517</v>
      </c>
      <c r="P267" s="110">
        <v>6.8368936520162853</v>
      </c>
      <c r="Q267" s="110">
        <v>7.3492139001908141</v>
      </c>
      <c r="R267" s="110">
        <v>7.438553816800602</v>
      </c>
      <c r="S267" s="110">
        <v>7.7069823668565514</v>
      </c>
      <c r="T267" s="110">
        <v>7.5697125754478245</v>
      </c>
      <c r="U267" s="110">
        <v>7.5038263468946234</v>
      </c>
      <c r="V267" s="110">
        <v>7.8724462045063044</v>
      </c>
      <c r="W267" s="110">
        <v>8.3781505468828534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20.132444051109477</v>
      </c>
      <c r="C269" s="118">
        <f t="shared" si="122"/>
        <v>21.014779318342821</v>
      </c>
      <c r="D269" s="118">
        <f t="shared" si="122"/>
        <v>22.271875179172728</v>
      </c>
      <c r="E269" s="118">
        <f t="shared" si="122"/>
        <v>22.27743510459436</v>
      </c>
      <c r="F269" s="118">
        <f t="shared" si="122"/>
        <v>22.353955262215131</v>
      </c>
      <c r="G269" s="118">
        <f t="shared" si="122"/>
        <v>21.787389280215582</v>
      </c>
      <c r="H269" s="118">
        <f t="shared" si="122"/>
        <v>21.264775071582463</v>
      </c>
      <c r="I269" s="118">
        <f t="shared" si="122"/>
        <v>20.417472167934111</v>
      </c>
      <c r="J269" s="118">
        <f t="shared" si="122"/>
        <v>19.052110218204579</v>
      </c>
      <c r="K269" s="118">
        <f t="shared" si="122"/>
        <v>11.234553629278549</v>
      </c>
      <c r="L269" s="118">
        <f t="shared" si="122"/>
        <v>7.0117561132330799</v>
      </c>
      <c r="M269" s="118">
        <f t="shared" si="122"/>
        <v>30.119267619129495</v>
      </c>
      <c r="N269" s="118">
        <f t="shared" si="122"/>
        <v>19.493053615699957</v>
      </c>
      <c r="O269" s="118">
        <f t="shared" si="122"/>
        <v>15.432019498871352</v>
      </c>
      <c r="P269" s="118">
        <f t="shared" si="122"/>
        <v>10.020014572134334</v>
      </c>
      <c r="Q269" s="118">
        <f t="shared" si="122"/>
        <v>29.511903123119961</v>
      </c>
      <c r="R269" s="118">
        <f t="shared" ref="R269:V269" si="123">R270+R273+R275+R284</f>
        <v>23.929551608487859</v>
      </c>
      <c r="S269" s="118">
        <f t="shared" si="123"/>
        <v>16.20558711063936</v>
      </c>
      <c r="T269" s="118">
        <f t="shared" si="123"/>
        <v>15.744044509463297</v>
      </c>
      <c r="U269" s="118">
        <f t="shared" si="123"/>
        <v>15.90797096215779</v>
      </c>
      <c r="V269" s="118">
        <f t="shared" si="123"/>
        <v>17.523821136722255</v>
      </c>
      <c r="W269" s="118">
        <f t="shared" ref="W269" si="124">W270+W273+W275+W284</f>
        <v>18.221719911795841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20.00157874758472</v>
      </c>
      <c r="C270" s="123">
        <f t="shared" si="125"/>
        <v>20.798474014499309</v>
      </c>
      <c r="D270" s="123">
        <f t="shared" si="125"/>
        <v>22.012675320292036</v>
      </c>
      <c r="E270" s="123">
        <f t="shared" si="125"/>
        <v>21.921672961997022</v>
      </c>
      <c r="F270" s="123">
        <f t="shared" si="125"/>
        <v>21.98668166724482</v>
      </c>
      <c r="G270" s="123">
        <f t="shared" si="125"/>
        <v>21.431491279999559</v>
      </c>
      <c r="H270" s="123">
        <f t="shared" si="125"/>
        <v>20.881311323585326</v>
      </c>
      <c r="I270" s="123">
        <f t="shared" si="125"/>
        <v>20.073453111358464</v>
      </c>
      <c r="J270" s="123">
        <f t="shared" si="125"/>
        <v>18.787759435566642</v>
      </c>
      <c r="K270" s="123">
        <f t="shared" si="125"/>
        <v>10.897693467886421</v>
      </c>
      <c r="L270" s="123">
        <f t="shared" si="125"/>
        <v>6.6804671528137245</v>
      </c>
      <c r="M270" s="123">
        <f t="shared" si="125"/>
        <v>29.674291508322327</v>
      </c>
      <c r="N270" s="123">
        <f t="shared" si="125"/>
        <v>19.121266786299998</v>
      </c>
      <c r="O270" s="123">
        <f t="shared" si="125"/>
        <v>15.078659476549371</v>
      </c>
      <c r="P270" s="123">
        <f t="shared" si="125"/>
        <v>9.6911506314243159</v>
      </c>
      <c r="Q270" s="123">
        <f t="shared" si="125"/>
        <v>29.077022272297977</v>
      </c>
      <c r="R270" s="123">
        <f t="shared" ref="R270:V270" si="126">SUM(R271:R272)</f>
        <v>23.573976073344738</v>
      </c>
      <c r="S270" s="123">
        <f t="shared" si="126"/>
        <v>15.866626336229741</v>
      </c>
      <c r="T270" s="123">
        <f t="shared" si="126"/>
        <v>15.417702385700915</v>
      </c>
      <c r="U270" s="123">
        <f t="shared" si="126"/>
        <v>15.607873114073954</v>
      </c>
      <c r="V270" s="123">
        <f t="shared" si="126"/>
        <v>17.229079126966774</v>
      </c>
      <c r="W270" s="123">
        <f t="shared" ref="W270" si="127">SUM(W271:W272)</f>
        <v>17.939418637794283</v>
      </c>
      <c r="DA270" s="130" t="s">
        <v>3104</v>
      </c>
    </row>
    <row r="271" spans="1:105" ht="12" customHeight="1" x14ac:dyDescent="0.25">
      <c r="A271" s="97" t="s">
        <v>74</v>
      </c>
      <c r="B271" s="99">
        <v>20.00157874758472</v>
      </c>
      <c r="C271" s="99">
        <v>20.798474014499309</v>
      </c>
      <c r="D271" s="99">
        <v>22.012675320292036</v>
      </c>
      <c r="E271" s="99">
        <v>21.921672961997022</v>
      </c>
      <c r="F271" s="99">
        <v>21.98668166724482</v>
      </c>
      <c r="G271" s="99">
        <v>21.431491279999559</v>
      </c>
      <c r="H271" s="99">
        <v>20.881311323585326</v>
      </c>
      <c r="I271" s="99">
        <v>20.073453111358464</v>
      </c>
      <c r="J271" s="99">
        <v>18.787759435566642</v>
      </c>
      <c r="K271" s="99">
        <v>10.897693467886421</v>
      </c>
      <c r="L271" s="99">
        <v>6.6804671528137245</v>
      </c>
      <c r="M271" s="99">
        <v>29.674291508322327</v>
      </c>
      <c r="N271" s="99">
        <v>19.121266786299998</v>
      </c>
      <c r="O271" s="99">
        <v>15.078659476549371</v>
      </c>
      <c r="P271" s="99">
        <v>9.6911506314243159</v>
      </c>
      <c r="Q271" s="99">
        <v>29.077022272297977</v>
      </c>
      <c r="R271" s="99">
        <v>23.573976073344738</v>
      </c>
      <c r="S271" s="99">
        <v>15.866626336229741</v>
      </c>
      <c r="T271" s="99">
        <v>15.417702385700915</v>
      </c>
      <c r="U271" s="99">
        <v>15.607873114073954</v>
      </c>
      <c r="V271" s="99">
        <v>17.229079126966774</v>
      </c>
      <c r="W271" s="99">
        <v>17.939418637794283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1.3371997534559752E-2</v>
      </c>
      <c r="N275" s="123">
        <v>1.0019273649701487E-2</v>
      </c>
      <c r="O275" s="123">
        <v>1.6269625434109244E-2</v>
      </c>
      <c r="P275" s="123">
        <v>1.4489898249842578E-2</v>
      </c>
      <c r="Q275" s="123">
        <v>1.1962634396919998E-2</v>
      </c>
      <c r="R275" s="123">
        <v>1.125030878118507E-2</v>
      </c>
      <c r="S275" s="123">
        <v>1.2390083461636765E-2</v>
      </c>
      <c r="T275" s="123">
        <v>1.0013158743617164E-2</v>
      </c>
      <c r="U275" s="123">
        <v>1.117595864334101E-2</v>
      </c>
      <c r="V275" s="123">
        <v>4.1681852072865027E-3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5.4156590014966994</v>
      </c>
      <c r="N276" s="99">
        <v>5.2200415714944759</v>
      </c>
      <c r="O276" s="99">
        <v>4.7127681674136435</v>
      </c>
      <c r="P276" s="99">
        <v>4.6729921855742313</v>
      </c>
      <c r="Q276" s="99">
        <v>4.7043059765887891</v>
      </c>
      <c r="R276" s="99">
        <v>4.4044958878339546</v>
      </c>
      <c r="S276" s="99">
        <v>4.5967209642672398</v>
      </c>
      <c r="T276" s="99">
        <v>4.6394302178759528</v>
      </c>
      <c r="U276" s="99">
        <v>4.5821430437698147</v>
      </c>
      <c r="V276" s="99">
        <v>4.764235691928473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0.13086530352475753</v>
      </c>
      <c r="C284" s="123">
        <v>0.21630530384351213</v>
      </c>
      <c r="D284" s="123">
        <v>0.25919985888069014</v>
      </c>
      <c r="E284" s="123">
        <v>0.35576214259733896</v>
      </c>
      <c r="F284" s="123">
        <v>0.36727359497031131</v>
      </c>
      <c r="G284" s="123">
        <v>0.35589800021602375</v>
      </c>
      <c r="H284" s="123">
        <v>0.38346374799713756</v>
      </c>
      <c r="I284" s="123">
        <v>0.34401905657564608</v>
      </c>
      <c r="J284" s="123">
        <v>0.26435078263793638</v>
      </c>
      <c r="K284" s="123">
        <v>0.33686016139212716</v>
      </c>
      <c r="L284" s="123">
        <v>0.33128896041935552</v>
      </c>
      <c r="M284" s="123">
        <v>0.43160411327260922</v>
      </c>
      <c r="N284" s="123">
        <v>0.36176755575025976</v>
      </c>
      <c r="O284" s="123">
        <v>0.33709039688787229</v>
      </c>
      <c r="P284" s="123">
        <v>0.31437404246017592</v>
      </c>
      <c r="Q284" s="123">
        <v>0.42291821642506433</v>
      </c>
      <c r="R284" s="123">
        <v>0.34432522636193374</v>
      </c>
      <c r="S284" s="123">
        <v>0.32657069094798191</v>
      </c>
      <c r="T284" s="123">
        <v>0.31632896501876556</v>
      </c>
      <c r="U284" s="123">
        <v>0.28892188944049679</v>
      </c>
      <c r="V284" s="123">
        <v>0.29057382454819181</v>
      </c>
      <c r="W284" s="123">
        <v>0.28230127400155713</v>
      </c>
      <c r="DA284" s="130" t="s">
        <v>3118</v>
      </c>
    </row>
    <row r="285" spans="1:105" ht="12" customHeight="1" x14ac:dyDescent="0.25">
      <c r="A285" s="97" t="s">
        <v>50</v>
      </c>
      <c r="B285" s="99">
        <v>2.2683319277624645</v>
      </c>
      <c r="C285" s="99">
        <v>2.422619403047336</v>
      </c>
      <c r="D285" s="99">
        <v>2.332798729926211</v>
      </c>
      <c r="E285" s="99">
        <v>2.6936276510941379</v>
      </c>
      <c r="F285" s="99">
        <v>2.7807857904894999</v>
      </c>
      <c r="G285" s="99">
        <v>2.7454988588093259</v>
      </c>
      <c r="H285" s="99">
        <v>2.9033683776926127</v>
      </c>
      <c r="I285" s="99">
        <v>2.7521524526051686</v>
      </c>
      <c r="J285" s="99">
        <v>2.5553908988333847</v>
      </c>
      <c r="K285" s="99">
        <v>2.8503552117795379</v>
      </c>
      <c r="L285" s="99">
        <v>2.4908021838936727</v>
      </c>
      <c r="M285" s="99">
        <v>3.1214226049179774</v>
      </c>
      <c r="N285" s="99">
        <v>2.8131477096400799</v>
      </c>
      <c r="O285" s="99">
        <v>2.663014135414191</v>
      </c>
      <c r="P285" s="99">
        <v>2.4578334228704661</v>
      </c>
      <c r="Q285" s="99">
        <v>3.519843145167334</v>
      </c>
      <c r="R285" s="99">
        <v>2.9465207895234329</v>
      </c>
      <c r="S285" s="99">
        <v>2.884707770040507</v>
      </c>
      <c r="T285" s="99">
        <v>2.9313150758405611</v>
      </c>
      <c r="U285" s="99">
        <v>2.8204279683477065</v>
      </c>
      <c r="V285" s="99">
        <v>3.0752396431350304</v>
      </c>
      <c r="W285" s="99">
        <v>3.1871813834775802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1.2723446446826444E-3</v>
      </c>
      <c r="D290" s="117">
        <f t="shared" si="129"/>
        <v>0</v>
      </c>
      <c r="E290" s="117">
        <f t="shared" si="129"/>
        <v>6.5249004809567255E-4</v>
      </c>
      <c r="F290" s="117">
        <f t="shared" si="129"/>
        <v>6.464449042512091E-4</v>
      </c>
      <c r="G290" s="117">
        <f t="shared" si="129"/>
        <v>6.3401187072664104E-4</v>
      </c>
      <c r="H290" s="117">
        <f t="shared" si="129"/>
        <v>6.18346664568685E-4</v>
      </c>
      <c r="I290" s="117">
        <f t="shared" si="129"/>
        <v>1.2057375921011439E-3</v>
      </c>
      <c r="J290" s="117">
        <f t="shared" si="129"/>
        <v>1.1671072420642084E-3</v>
      </c>
      <c r="K290" s="117">
        <f t="shared" si="129"/>
        <v>7.386395202246954E-3</v>
      </c>
      <c r="L290" s="117">
        <f t="shared" si="129"/>
        <v>8.5805752590596904E-3</v>
      </c>
      <c r="M290" s="117">
        <f t="shared" si="129"/>
        <v>4.7853807136384111E-2</v>
      </c>
      <c r="N290" s="117">
        <f t="shared" si="129"/>
        <v>3.1708970560636034E-2</v>
      </c>
      <c r="O290" s="117">
        <f t="shared" si="129"/>
        <v>7.0488604869768628E-2</v>
      </c>
      <c r="P290" s="117">
        <f t="shared" si="129"/>
        <v>0.1107909154323055</v>
      </c>
      <c r="Q290" s="117">
        <f t="shared" si="129"/>
        <v>0.16952831932245369</v>
      </c>
      <c r="R290" s="117">
        <f t="shared" ref="R290:V290" si="130">R291+R294+R296+R305</f>
        <v>1.9277664792853187E-3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9.6719813117016474E-4</v>
      </c>
      <c r="D291" s="122">
        <f t="shared" si="132"/>
        <v>0</v>
      </c>
      <c r="E291" s="122">
        <f t="shared" si="132"/>
        <v>4.9138554713841487E-4</v>
      </c>
      <c r="F291" s="122">
        <f t="shared" si="132"/>
        <v>4.8591839361535435E-4</v>
      </c>
      <c r="G291" s="122">
        <f t="shared" si="132"/>
        <v>4.6761737404568693E-4</v>
      </c>
      <c r="H291" s="122">
        <f t="shared" si="132"/>
        <v>4.4883278215473586E-4</v>
      </c>
      <c r="I291" s="122">
        <f t="shared" si="132"/>
        <v>8.680880014908549E-4</v>
      </c>
      <c r="J291" s="122">
        <f t="shared" si="132"/>
        <v>7.9365967104330691E-4</v>
      </c>
      <c r="K291" s="122">
        <f t="shared" si="132"/>
        <v>4.0987359183076088E-3</v>
      </c>
      <c r="L291" s="122">
        <f t="shared" si="132"/>
        <v>3.8387969699540283E-3</v>
      </c>
      <c r="M291" s="122">
        <f t="shared" si="132"/>
        <v>3.6586165470442245E-2</v>
      </c>
      <c r="N291" s="122">
        <f t="shared" si="132"/>
        <v>2.2061647130714981E-2</v>
      </c>
      <c r="O291" s="122">
        <f t="shared" si="132"/>
        <v>4.6337072520037471E-2</v>
      </c>
      <c r="P291" s="122">
        <f t="shared" si="132"/>
        <v>6.1441146756250301E-2</v>
      </c>
      <c r="Q291" s="122">
        <f t="shared" si="132"/>
        <v>0.13245803348680232</v>
      </c>
      <c r="R291" s="122">
        <f t="shared" ref="R291:V291" si="133">SUM(R292:R293)</f>
        <v>1.4143463359707412E-3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9.569173744666047E-4</v>
      </c>
      <c r="D292" s="98">
        <v>0</v>
      </c>
      <c r="E292" s="98">
        <v>4.8614133843538144E-4</v>
      </c>
      <c r="F292" s="98">
        <v>4.8073959953957873E-4</v>
      </c>
      <c r="G292" s="98">
        <v>4.6266518931317637E-4</v>
      </c>
      <c r="H292" s="98">
        <v>4.4406772164541002E-4</v>
      </c>
      <c r="I292" s="98">
        <v>8.5894120676853914E-4</v>
      </c>
      <c r="J292" s="98">
        <v>7.8522867229308872E-4</v>
      </c>
      <c r="K292" s="98">
        <v>4.0551225479481152E-3</v>
      </c>
      <c r="L292" s="98">
        <v>3.797446857620393E-3</v>
      </c>
      <c r="M292" s="98">
        <v>3.6184795943238597E-2</v>
      </c>
      <c r="N292" s="98">
        <v>2.1818934586169379E-2</v>
      </c>
      <c r="O292" s="98">
        <v>4.5804631733202261E-2</v>
      </c>
      <c r="P292" s="98">
        <v>6.0712308312460425E-2</v>
      </c>
      <c r="Q292" s="98">
        <v>0.13083355520970721</v>
      </c>
      <c r="R292" s="98">
        <v>1.3968252092756198E-3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1.0280756703560079E-5</v>
      </c>
      <c r="D293" s="98">
        <v>0</v>
      </c>
      <c r="E293" s="98">
        <v>5.2442087030334447E-6</v>
      </c>
      <c r="F293" s="98">
        <v>5.1787940757756154E-6</v>
      </c>
      <c r="G293" s="98">
        <v>4.9521847325105388E-6</v>
      </c>
      <c r="H293" s="98">
        <v>4.7650605093258639E-6</v>
      </c>
      <c r="I293" s="98">
        <v>9.1467947223157505E-6</v>
      </c>
      <c r="J293" s="98">
        <v>8.4309987502181713E-6</v>
      </c>
      <c r="K293" s="98">
        <v>4.3613370359493152E-5</v>
      </c>
      <c r="L293" s="98">
        <v>4.1350112333635323E-5</v>
      </c>
      <c r="M293" s="98">
        <v>4.0136952720364651E-4</v>
      </c>
      <c r="N293" s="98">
        <v>2.4271254454560069E-4</v>
      </c>
      <c r="O293" s="98">
        <v>5.3244078683521235E-4</v>
      </c>
      <c r="P293" s="98">
        <v>7.2883844378987192E-4</v>
      </c>
      <c r="Q293" s="98">
        <v>1.6244782770951135E-3</v>
      </c>
      <c r="R293" s="98">
        <v>1.7521126695121246E-5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8.7736687737959895E-6</v>
      </c>
      <c r="K294" s="122">
        <f t="shared" si="135"/>
        <v>6.6060082628553916E-5</v>
      </c>
      <c r="L294" s="122">
        <f t="shared" si="135"/>
        <v>1.0539974599685793E-4</v>
      </c>
      <c r="M294" s="122">
        <f t="shared" si="135"/>
        <v>1.4697362439026023E-4</v>
      </c>
      <c r="N294" s="122">
        <f t="shared" si="135"/>
        <v>3.8945680504698057E-4</v>
      </c>
      <c r="O294" s="122">
        <f t="shared" si="135"/>
        <v>3.1296480050035968E-4</v>
      </c>
      <c r="P294" s="122">
        <f t="shared" si="135"/>
        <v>9.5289408760237731E-4</v>
      </c>
      <c r="Q294" s="122">
        <f t="shared" si="135"/>
        <v>3.6412931051410692E-4</v>
      </c>
      <c r="R294" s="122">
        <f t="shared" si="135"/>
        <v>1.6244377874236844E-5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8.7736687737959895E-6</v>
      </c>
      <c r="K295" s="98">
        <v>6.6060082628553916E-5</v>
      </c>
      <c r="L295" s="98">
        <v>1.0539974599685793E-4</v>
      </c>
      <c r="M295" s="98">
        <v>1.4697362439026023E-4</v>
      </c>
      <c r="N295" s="98">
        <v>3.8945680504698057E-4</v>
      </c>
      <c r="O295" s="98">
        <v>3.1296480050035968E-4</v>
      </c>
      <c r="P295" s="98">
        <v>9.5289408760237731E-4</v>
      </c>
      <c r="Q295" s="98">
        <v>3.6412931051410692E-4</v>
      </c>
      <c r="R295" s="98">
        <v>1.6244377874236844E-5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1.9778252028753013E-4</v>
      </c>
      <c r="D296" s="122">
        <v>0</v>
      </c>
      <c r="E296" s="122">
        <v>1.0761726677087593E-4</v>
      </c>
      <c r="F296" s="122">
        <v>1.0427882266848961E-4</v>
      </c>
      <c r="G296" s="122">
        <v>1.0974465902969541E-4</v>
      </c>
      <c r="H296" s="122">
        <v>1.1215011102446137E-4</v>
      </c>
      <c r="I296" s="122">
        <v>2.193609778538215E-4</v>
      </c>
      <c r="J296" s="122">
        <v>2.43508365875581E-4</v>
      </c>
      <c r="K296" s="122">
        <v>2.1324523553010294E-3</v>
      </c>
      <c r="L296" s="122">
        <v>3.0301726524310578E-3</v>
      </c>
      <c r="M296" s="122">
        <v>7.3803507225507752E-3</v>
      </c>
      <c r="N296" s="122">
        <v>6.157898526199428E-3</v>
      </c>
      <c r="O296" s="122">
        <v>1.5687908796895585E-2</v>
      </c>
      <c r="P296" s="122">
        <v>3.1888307772255944E-2</v>
      </c>
      <c r="Q296" s="122">
        <v>2.2981807951453066E-2</v>
      </c>
      <c r="R296" s="122">
        <v>3.2069920861212267E-4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1.2309918017657418E-4</v>
      </c>
      <c r="P297" s="98">
        <v>1.1872984512857688E-4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1.9778252028753013E-4</v>
      </c>
      <c r="D301" s="101">
        <v>0</v>
      </c>
      <c r="E301" s="101">
        <v>1.0761726677087593E-4</v>
      </c>
      <c r="F301" s="101">
        <v>1.0427882266848961E-4</v>
      </c>
      <c r="G301" s="101">
        <v>1.0974465902969541E-4</v>
      </c>
      <c r="H301" s="101">
        <v>1.1215011102446137E-4</v>
      </c>
      <c r="I301" s="101">
        <v>2.193609778538215E-4</v>
      </c>
      <c r="J301" s="101">
        <v>2.43508365875581E-4</v>
      </c>
      <c r="K301" s="101">
        <v>2.1324523553010294E-3</v>
      </c>
      <c r="L301" s="101">
        <v>2.0767716886637821E-3</v>
      </c>
      <c r="M301" s="101">
        <v>6.9863146974080553E-3</v>
      </c>
      <c r="N301" s="101">
        <v>5.9799479887012444E-3</v>
      </c>
      <c r="O301" s="101">
        <v>1.4537322966984793E-2</v>
      </c>
      <c r="P301" s="101">
        <v>2.981364231276433E-2</v>
      </c>
      <c r="Q301" s="101">
        <v>2.2172510450318181E-2</v>
      </c>
      <c r="R301" s="101">
        <v>3.2069920861212267E-4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9.534009637672757E-4</v>
      </c>
      <c r="M302" s="104">
        <v>3.9403602514272005E-4</v>
      </c>
      <c r="N302" s="104">
        <v>1.7795053749818405E-4</v>
      </c>
      <c r="O302" s="104">
        <v>1.0274866497342171E-3</v>
      </c>
      <c r="P302" s="104">
        <v>1.955935614363042E-3</v>
      </c>
      <c r="Q302" s="104">
        <v>8.0929750113488256E-4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4.5018887078384002E-4</v>
      </c>
      <c r="M303" s="98">
        <v>1.8063363468392212E-4</v>
      </c>
      <c r="N303" s="98">
        <v>7.6579845611189252E-5</v>
      </c>
      <c r="O303" s="98">
        <v>4.5198198122453344E-4</v>
      </c>
      <c r="P303" s="98">
        <v>8.674895413265638E-4</v>
      </c>
      <c r="Q303" s="98">
        <v>3.2982411893410751E-4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5.0321209298343568E-4</v>
      </c>
      <c r="M304" s="98">
        <v>2.1340239045879793E-4</v>
      </c>
      <c r="N304" s="98">
        <v>1.0137069188699479E-4</v>
      </c>
      <c r="O304" s="98">
        <v>5.7550466850968382E-4</v>
      </c>
      <c r="P304" s="98">
        <v>1.0884460730364782E-3</v>
      </c>
      <c r="Q304" s="98">
        <v>4.7947338220077511E-4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1.0736399322494959E-4</v>
      </c>
      <c r="D305" s="122">
        <v>0</v>
      </c>
      <c r="E305" s="122">
        <v>5.3487234186381772E-5</v>
      </c>
      <c r="F305" s="122">
        <v>5.624768796736519E-5</v>
      </c>
      <c r="G305" s="122">
        <v>5.6649837651258611E-5</v>
      </c>
      <c r="H305" s="122">
        <v>5.7363771389487672E-5</v>
      </c>
      <c r="I305" s="122">
        <v>1.182886127564674E-4</v>
      </c>
      <c r="J305" s="122">
        <v>1.2116553637152448E-4</v>
      </c>
      <c r="K305" s="122">
        <v>1.0891468460097614E-3</v>
      </c>
      <c r="L305" s="122">
        <v>1.6062058906777463E-3</v>
      </c>
      <c r="M305" s="122">
        <v>3.7403173190008231E-3</v>
      </c>
      <c r="N305" s="122">
        <v>3.0999680986746434E-3</v>
      </c>
      <c r="O305" s="122">
        <v>8.1506587523352183E-3</v>
      </c>
      <c r="P305" s="122">
        <v>1.6508566816196873E-2</v>
      </c>
      <c r="Q305" s="122">
        <v>1.3724348573684172E-2</v>
      </c>
      <c r="R305" s="122">
        <v>1.7647655682821807E-4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2.3730431197541526E-4</v>
      </c>
      <c r="L306" s="98">
        <v>2.7590138830568416E-4</v>
      </c>
      <c r="M306" s="98">
        <v>6.8992500027416695E-4</v>
      </c>
      <c r="N306" s="98">
        <v>3.8885392882930626E-4</v>
      </c>
      <c r="O306" s="98">
        <v>1.3259423248445773E-3</v>
      </c>
      <c r="P306" s="98">
        <v>2.5849287266378729E-3</v>
      </c>
      <c r="Q306" s="98">
        <v>2.3394633262491613E-3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1.0736399322494959E-4</v>
      </c>
      <c r="D307" s="33">
        <v>0</v>
      </c>
      <c r="E307" s="33">
        <v>5.3487234186381772E-5</v>
      </c>
      <c r="F307" s="33">
        <v>5.624768796736519E-5</v>
      </c>
      <c r="G307" s="33">
        <v>5.6649837651258611E-5</v>
      </c>
      <c r="H307" s="33">
        <v>5.7363771389487672E-5</v>
      </c>
      <c r="I307" s="33">
        <v>1.182886127564674E-4</v>
      </c>
      <c r="J307" s="33">
        <v>1.2116553637152448E-4</v>
      </c>
      <c r="K307" s="33">
        <v>8.5184253403434616E-4</v>
      </c>
      <c r="L307" s="33">
        <v>1.3303045023720622E-3</v>
      </c>
      <c r="M307" s="33">
        <v>3.050392318726656E-3</v>
      </c>
      <c r="N307" s="33">
        <v>2.7111141698453372E-3</v>
      </c>
      <c r="O307" s="33">
        <v>6.8247164274906416E-3</v>
      </c>
      <c r="P307" s="33">
        <v>1.3923638089559001E-2</v>
      </c>
      <c r="Q307" s="33">
        <v>1.1384885247435011E-2</v>
      </c>
      <c r="R307" s="33">
        <v>1.7647655682821807E-4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6.5750888979023087E-4</v>
      </c>
      <c r="D309" s="117">
        <f t="shared" si="136"/>
        <v>0</v>
      </c>
      <c r="E309" s="117">
        <f t="shared" si="136"/>
        <v>3.4331416517868697E-4</v>
      </c>
      <c r="F309" s="117">
        <f t="shared" si="136"/>
        <v>3.4373129903153131E-4</v>
      </c>
      <c r="G309" s="117">
        <f t="shared" si="136"/>
        <v>3.4106471358273069E-4</v>
      </c>
      <c r="H309" s="117">
        <f t="shared" si="136"/>
        <v>3.3650773835656284E-4</v>
      </c>
      <c r="I309" s="117">
        <f t="shared" si="136"/>
        <v>6.6363120076642348E-4</v>
      </c>
      <c r="J309" s="117">
        <f t="shared" si="136"/>
        <v>6.6978644813239536E-4</v>
      </c>
      <c r="K309" s="117">
        <f t="shared" si="136"/>
        <v>4.3724731205657301E-3</v>
      </c>
      <c r="L309" s="117">
        <f t="shared" si="136"/>
        <v>5.5031108153792167E-3</v>
      </c>
      <c r="M309" s="117">
        <f t="shared" si="136"/>
        <v>2.764357241911684E-2</v>
      </c>
      <c r="N309" s="117">
        <f t="shared" si="136"/>
        <v>1.9641769506136129E-2</v>
      </c>
      <c r="O309" s="117">
        <f t="shared" si="136"/>
        <v>4.414112334563889E-2</v>
      </c>
      <c r="P309" s="117">
        <f t="shared" si="136"/>
        <v>7.3736701720899689E-2</v>
      </c>
      <c r="Q309" s="117">
        <f t="shared" si="136"/>
        <v>0.11117676267792441</v>
      </c>
      <c r="R309" s="117">
        <f t="shared" ref="R309:V309" si="137">R310+R313+R315+R324</f>
        <v>1.3253036550380413E-3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4.6446164687794742E-4</v>
      </c>
      <c r="D310" s="122">
        <f t="shared" si="139"/>
        <v>0</v>
      </c>
      <c r="E310" s="122">
        <f t="shared" si="139"/>
        <v>2.4142135111419226E-4</v>
      </c>
      <c r="F310" s="122">
        <f t="shared" si="139"/>
        <v>2.4145366200156861E-4</v>
      </c>
      <c r="G310" s="122">
        <f t="shared" si="139"/>
        <v>2.3503847272141176E-4</v>
      </c>
      <c r="H310" s="122">
        <f t="shared" si="139"/>
        <v>2.2824819453918745E-4</v>
      </c>
      <c r="I310" s="122">
        <f t="shared" si="139"/>
        <v>4.4668752157698763E-4</v>
      </c>
      <c r="J310" s="122">
        <f t="shared" si="139"/>
        <v>4.1351769050597387E-4</v>
      </c>
      <c r="K310" s="122">
        <f t="shared" si="139"/>
        <v>2.1639407678455025E-3</v>
      </c>
      <c r="L310" s="122">
        <f t="shared" si="139"/>
        <v>2.0555172038500048E-3</v>
      </c>
      <c r="M310" s="122">
        <f t="shared" si="139"/>
        <v>2.0028789182373108E-2</v>
      </c>
      <c r="N310" s="122">
        <f t="shared" si="139"/>
        <v>1.2463473967042824E-2</v>
      </c>
      <c r="O310" s="122">
        <f t="shared" si="139"/>
        <v>2.7286301671049742E-2</v>
      </c>
      <c r="P310" s="122">
        <f t="shared" si="139"/>
        <v>3.7858917445658488E-2</v>
      </c>
      <c r="Q310" s="122">
        <f t="shared" si="139"/>
        <v>8.461480385264078E-2</v>
      </c>
      <c r="R310" s="122">
        <f t="shared" ref="R310:V310" si="140">SUM(R311:R312)</f>
        <v>9.1907188261142994E-4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4.5418089017438732E-4</v>
      </c>
      <c r="D311" s="98">
        <v>0</v>
      </c>
      <c r="E311" s="98">
        <v>2.3617714241115883E-4</v>
      </c>
      <c r="F311" s="98">
        <v>2.36274867925793E-4</v>
      </c>
      <c r="G311" s="98">
        <v>2.3008628798890123E-4</v>
      </c>
      <c r="H311" s="98">
        <v>2.2348313402986158E-4</v>
      </c>
      <c r="I311" s="98">
        <v>4.3754072685467187E-4</v>
      </c>
      <c r="J311" s="98">
        <v>4.0508669175575568E-4</v>
      </c>
      <c r="K311" s="98">
        <v>2.1203273974860094E-3</v>
      </c>
      <c r="L311" s="98">
        <v>2.0141670915163694E-3</v>
      </c>
      <c r="M311" s="98">
        <v>1.962741965516946E-2</v>
      </c>
      <c r="N311" s="98">
        <v>1.2220761422497223E-2</v>
      </c>
      <c r="O311" s="98">
        <v>2.6753860884214529E-2</v>
      </c>
      <c r="P311" s="98">
        <v>3.713007900186862E-2</v>
      </c>
      <c r="Q311" s="98">
        <v>8.299032557554567E-2</v>
      </c>
      <c r="R311" s="98">
        <v>9.015507559163087E-4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1.0280756703560079E-5</v>
      </c>
      <c r="D312" s="98">
        <v>0</v>
      </c>
      <c r="E312" s="98">
        <v>5.2442087030334447E-6</v>
      </c>
      <c r="F312" s="98">
        <v>5.1787940757756154E-6</v>
      </c>
      <c r="G312" s="98">
        <v>4.9521847325105388E-6</v>
      </c>
      <c r="H312" s="98">
        <v>4.7650605093258639E-6</v>
      </c>
      <c r="I312" s="98">
        <v>9.1467947223157505E-6</v>
      </c>
      <c r="J312" s="98">
        <v>8.4309987502181713E-6</v>
      </c>
      <c r="K312" s="98">
        <v>4.3613370359493152E-5</v>
      </c>
      <c r="L312" s="98">
        <v>4.1350112333635323E-5</v>
      </c>
      <c r="M312" s="98">
        <v>4.0136952720364651E-4</v>
      </c>
      <c r="N312" s="98">
        <v>2.4271254454560069E-4</v>
      </c>
      <c r="O312" s="98">
        <v>5.3244078683521235E-4</v>
      </c>
      <c r="P312" s="98">
        <v>7.2883844378987192E-4</v>
      </c>
      <c r="Q312" s="98">
        <v>1.6244782770951135E-3</v>
      </c>
      <c r="R312" s="98">
        <v>1.7521126695121246E-5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2.22982242913784E-5</v>
      </c>
      <c r="K313" s="122">
        <f t="shared" si="142"/>
        <v>1.7245395044236805E-4</v>
      </c>
      <c r="L313" s="122">
        <f t="shared" si="142"/>
        <v>2.8261995929726658E-4</v>
      </c>
      <c r="M313" s="122">
        <f t="shared" si="142"/>
        <v>4.0653369624663965E-4</v>
      </c>
      <c r="N313" s="122">
        <f t="shared" si="142"/>
        <v>1.1170989479350325E-3</v>
      </c>
      <c r="O313" s="122">
        <f t="shared" si="142"/>
        <v>9.3593352320740135E-4</v>
      </c>
      <c r="P313" s="122">
        <f t="shared" si="142"/>
        <v>2.9759353392071288E-3</v>
      </c>
      <c r="Q313" s="122">
        <f t="shared" si="142"/>
        <v>1.1786598140027089E-3</v>
      </c>
      <c r="R313" s="122">
        <f t="shared" si="142"/>
        <v>5.3742383372562044E-5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2.22982242913784E-5</v>
      </c>
      <c r="K314" s="98">
        <v>1.7245395044236805E-4</v>
      </c>
      <c r="L314" s="98">
        <v>2.8261995929726658E-4</v>
      </c>
      <c r="M314" s="98">
        <v>4.0653369624663965E-4</v>
      </c>
      <c r="N314" s="98">
        <v>1.1170989479350325E-3</v>
      </c>
      <c r="O314" s="98">
        <v>9.3593352320740135E-4</v>
      </c>
      <c r="P314" s="98">
        <v>2.9759353392071288E-3</v>
      </c>
      <c r="Q314" s="98">
        <v>1.1786598140027089E-3</v>
      </c>
      <c r="R314" s="98">
        <v>5.3742383372562044E-5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1.1356985558403047E-4</v>
      </c>
      <c r="D315" s="122">
        <v>0</v>
      </c>
      <c r="E315" s="122">
        <v>6.2131316764194077E-5</v>
      </c>
      <c r="F315" s="122">
        <v>6.0374238804722201E-5</v>
      </c>
      <c r="G315" s="122">
        <v>6.3729823678878358E-5</v>
      </c>
      <c r="H315" s="122">
        <v>6.5332798301916221E-5</v>
      </c>
      <c r="I315" s="122">
        <v>1.2821791598810855E-4</v>
      </c>
      <c r="J315" s="122">
        <v>1.4286194174123069E-4</v>
      </c>
      <c r="K315" s="122">
        <v>1.2563528542773907E-3</v>
      </c>
      <c r="L315" s="122">
        <v>1.9990885518182547E-3</v>
      </c>
      <c r="M315" s="122">
        <v>4.4924396401932595E-3</v>
      </c>
      <c r="N315" s="122">
        <v>3.7671935157192978E-3</v>
      </c>
      <c r="O315" s="122">
        <v>9.9068043883495226E-3</v>
      </c>
      <c r="P315" s="122">
        <v>2.0610395755845681E-2</v>
      </c>
      <c r="Q315" s="122">
        <v>1.5101189962756629E-2</v>
      </c>
      <c r="R315" s="122">
        <v>2.1203798035957945E-4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7.2216216934387989E-5</v>
      </c>
      <c r="P316" s="98">
        <v>7.3134047353822532E-5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1.1356985558403047E-4</v>
      </c>
      <c r="D320" s="101">
        <v>0</v>
      </c>
      <c r="E320" s="101">
        <v>6.2131316764194077E-5</v>
      </c>
      <c r="F320" s="101">
        <v>6.0374238804722201E-5</v>
      </c>
      <c r="G320" s="101">
        <v>6.3729823678878358E-5</v>
      </c>
      <c r="H320" s="101">
        <v>6.5332798301916221E-5</v>
      </c>
      <c r="I320" s="101">
        <v>1.2821791598810855E-4</v>
      </c>
      <c r="J320" s="101">
        <v>1.4286194174123069E-4</v>
      </c>
      <c r="K320" s="101">
        <v>1.2563528542773907E-3</v>
      </c>
      <c r="L320" s="101">
        <v>1.2293796465607945E-3</v>
      </c>
      <c r="M320" s="101">
        <v>4.1711896672555438E-3</v>
      </c>
      <c r="N320" s="101">
        <v>3.619471489607993E-3</v>
      </c>
      <c r="O320" s="101">
        <v>8.9798885088462656E-3</v>
      </c>
      <c r="P320" s="101">
        <v>1.8898912710257513E-2</v>
      </c>
      <c r="Q320" s="101">
        <v>1.4407401271464513E-2</v>
      </c>
      <c r="R320" s="101">
        <v>2.1203798035957945E-4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7.6970890525746005E-4</v>
      </c>
      <c r="M321" s="104">
        <v>3.2124997293771538E-4</v>
      </c>
      <c r="N321" s="104">
        <v>1.4772202611130472E-4</v>
      </c>
      <c r="O321" s="104">
        <v>8.5469966256886771E-4</v>
      </c>
      <c r="P321" s="104">
        <v>1.6383489982343467E-3</v>
      </c>
      <c r="Q321" s="104">
        <v>6.9378869129211587E-4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2.6649681227402437E-4</v>
      </c>
      <c r="M322" s="98">
        <v>1.0784758247891746E-4</v>
      </c>
      <c r="N322" s="98">
        <v>4.6351334224309928E-5</v>
      </c>
      <c r="O322" s="98">
        <v>2.791949940591839E-4</v>
      </c>
      <c r="P322" s="98">
        <v>5.4990292519786863E-4</v>
      </c>
      <c r="Q322" s="98">
        <v>2.1431530909134071E-4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5.0321209298343568E-4</v>
      </c>
      <c r="M323" s="98">
        <v>2.1340239045879793E-4</v>
      </c>
      <c r="N323" s="98">
        <v>1.0137069188699479E-4</v>
      </c>
      <c r="O323" s="98">
        <v>5.7550466850968382E-4</v>
      </c>
      <c r="P323" s="98">
        <v>1.0884460730364782E-3</v>
      </c>
      <c r="Q323" s="98">
        <v>4.7947338220077511E-4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7.9477387328253047E-5</v>
      </c>
      <c r="D324" s="122">
        <v>0</v>
      </c>
      <c r="E324" s="122">
        <v>3.9761497300300604E-5</v>
      </c>
      <c r="F324" s="122">
        <v>4.1903398225240471E-5</v>
      </c>
      <c r="G324" s="122">
        <v>4.2296417182440587E-5</v>
      </c>
      <c r="H324" s="122">
        <v>4.2926745515459162E-5</v>
      </c>
      <c r="I324" s="122">
        <v>8.8725763201327347E-5</v>
      </c>
      <c r="J324" s="122">
        <v>9.1108591593812372E-5</v>
      </c>
      <c r="K324" s="122">
        <v>7.7972554800046932E-4</v>
      </c>
      <c r="L324" s="122">
        <v>1.1658851004136908E-3</v>
      </c>
      <c r="M324" s="122">
        <v>2.7158099003038298E-3</v>
      </c>
      <c r="N324" s="122">
        <v>2.2940030754389721E-3</v>
      </c>
      <c r="O324" s="122">
        <v>6.0120837630322195E-3</v>
      </c>
      <c r="P324" s="122">
        <v>1.22914531801884E-2</v>
      </c>
      <c r="Q324" s="122">
        <v>1.0282109048524288E-2</v>
      </c>
      <c r="R324" s="122">
        <v>1.4045140869446975E-4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1.3749434607321159E-4</v>
      </c>
      <c r="L325" s="98">
        <v>1.6006880140248368E-4</v>
      </c>
      <c r="M325" s="98">
        <v>4.0055582102907071E-4</v>
      </c>
      <c r="N325" s="98">
        <v>2.2576034302381647E-4</v>
      </c>
      <c r="O325" s="98">
        <v>7.6981398899048006E-4</v>
      </c>
      <c r="P325" s="98">
        <v>1.5007547892721762E-3</v>
      </c>
      <c r="Q325" s="98">
        <v>1.3582427844196809E-3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7.9477387328253047E-5</v>
      </c>
      <c r="D326" s="33">
        <v>0</v>
      </c>
      <c r="E326" s="33">
        <v>3.9761497300300604E-5</v>
      </c>
      <c r="F326" s="33">
        <v>4.1903398225240471E-5</v>
      </c>
      <c r="G326" s="33">
        <v>4.2296417182440587E-5</v>
      </c>
      <c r="H326" s="33">
        <v>4.2926745515459162E-5</v>
      </c>
      <c r="I326" s="33">
        <v>8.8725763201327347E-5</v>
      </c>
      <c r="J326" s="33">
        <v>9.1108591593812372E-5</v>
      </c>
      <c r="K326" s="33">
        <v>6.4223120192725774E-4</v>
      </c>
      <c r="L326" s="33">
        <v>1.0058162990112072E-3</v>
      </c>
      <c r="M326" s="33">
        <v>2.3152540792747592E-3</v>
      </c>
      <c r="N326" s="33">
        <v>2.0682427324151555E-3</v>
      </c>
      <c r="O326" s="33">
        <v>5.2422697740417395E-3</v>
      </c>
      <c r="P326" s="33">
        <v>1.0790698390916223E-2</v>
      </c>
      <c r="Q326" s="33">
        <v>8.923866264104607E-3</v>
      </c>
      <c r="R326" s="33">
        <v>1.4045140869446975E-4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0.51676948736969808</v>
      </c>
      <c r="D328" s="119" t="str">
        <f t="shared" si="143"/>
        <v/>
      </c>
      <c r="E328" s="119">
        <f t="shared" si="143"/>
        <v>0.52616000225699677</v>
      </c>
      <c r="F328" s="119">
        <f t="shared" si="143"/>
        <v>0.5317255914170792</v>
      </c>
      <c r="G328" s="119">
        <f t="shared" si="143"/>
        <v>0.5379468892149234</v>
      </c>
      <c r="H328" s="119">
        <f t="shared" si="143"/>
        <v>0.5442056335684885</v>
      </c>
      <c r="I328" s="119">
        <f t="shared" si="143"/>
        <v>0.55039438524095918</v>
      </c>
      <c r="J328" s="119">
        <f t="shared" si="143"/>
        <v>0.57388594980164387</v>
      </c>
      <c r="K328" s="119">
        <f t="shared" si="143"/>
        <v>0.59196306193251291</v>
      </c>
      <c r="L328" s="119">
        <f t="shared" si="143"/>
        <v>0.64134520696253172</v>
      </c>
      <c r="M328" s="119">
        <f t="shared" si="143"/>
        <v>0.5776671507103337</v>
      </c>
      <c r="N328" s="119">
        <f t="shared" si="143"/>
        <v>0.61943888933813895</v>
      </c>
      <c r="O328" s="119">
        <f t="shared" si="143"/>
        <v>0.6262164420361549</v>
      </c>
      <c r="P328" s="119">
        <f t="shared" si="143"/>
        <v>0.66554826659911159</v>
      </c>
      <c r="Q328" s="119">
        <f t="shared" si="143"/>
        <v>0.65580053599457389</v>
      </c>
      <c r="R328" s="119">
        <f t="shared" ref="R328:V328" si="144">IF(R309=0,"",R309/R290)</f>
        <v>0.68748142956058211</v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0.48021354871314575</v>
      </c>
      <c r="D329" s="124" t="str">
        <f t="shared" si="146"/>
        <v/>
      </c>
      <c r="E329" s="124">
        <f t="shared" si="146"/>
        <v>0.49130739094812653</v>
      </c>
      <c r="F329" s="124">
        <f t="shared" si="146"/>
        <v>0.49690167150309539</v>
      </c>
      <c r="G329" s="124">
        <f t="shared" si="146"/>
        <v>0.50262989736229979</v>
      </c>
      <c r="H329" s="124">
        <f t="shared" si="146"/>
        <v>0.50853726290540535</v>
      </c>
      <c r="I329" s="124">
        <f t="shared" si="146"/>
        <v>0.51456479159929203</v>
      </c>
      <c r="J329" s="124">
        <f t="shared" si="146"/>
        <v>0.52102646208844572</v>
      </c>
      <c r="K329" s="124">
        <f t="shared" si="146"/>
        <v>0.52795320581156291</v>
      </c>
      <c r="L329" s="124">
        <f t="shared" si="146"/>
        <v>0.53545869186059625</v>
      </c>
      <c r="M329" s="124">
        <f t="shared" si="146"/>
        <v>0.54744160599596736</v>
      </c>
      <c r="N329" s="124">
        <f t="shared" si="146"/>
        <v>0.56493850586934413</v>
      </c>
      <c r="O329" s="124">
        <f t="shared" si="146"/>
        <v>0.58886546316128119</v>
      </c>
      <c r="P329" s="124">
        <f t="shared" si="146"/>
        <v>0.61618181698093333</v>
      </c>
      <c r="Q329" s="124">
        <f t="shared" si="146"/>
        <v>0.63880462079388722</v>
      </c>
      <c r="R329" s="124">
        <f t="shared" ref="R329:V329" si="147">IF(R310=0,"",R310/R291)</f>
        <v>0.64982095208004476</v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0.47462916056629473</v>
      </c>
      <c r="D330" s="111" t="str">
        <f t="shared" si="149"/>
        <v/>
      </c>
      <c r="E330" s="111">
        <f t="shared" si="149"/>
        <v>0.4858199123145579</v>
      </c>
      <c r="F330" s="111">
        <f t="shared" si="149"/>
        <v>0.49148201677598802</v>
      </c>
      <c r="G330" s="111">
        <f t="shared" si="149"/>
        <v>0.49730624499859805</v>
      </c>
      <c r="H330" s="111">
        <f t="shared" si="149"/>
        <v>0.50326363105561145</v>
      </c>
      <c r="I330" s="111">
        <f t="shared" si="149"/>
        <v>0.50939543173247359</v>
      </c>
      <c r="J330" s="111">
        <f t="shared" si="149"/>
        <v>0.51588372412941641</v>
      </c>
      <c r="K330" s="111">
        <f t="shared" si="149"/>
        <v>0.5228762811518215</v>
      </c>
      <c r="L330" s="111">
        <f t="shared" si="149"/>
        <v>0.53040033660366059</v>
      </c>
      <c r="M330" s="111">
        <f t="shared" si="149"/>
        <v>0.54242173110380609</v>
      </c>
      <c r="N330" s="111">
        <f t="shared" si="149"/>
        <v>0.5600989074069519</v>
      </c>
      <c r="O330" s="111">
        <f t="shared" si="149"/>
        <v>0.58408636576421902</v>
      </c>
      <c r="P330" s="111">
        <f t="shared" si="149"/>
        <v>0.61157416072497028</v>
      </c>
      <c r="Q330" s="111">
        <f t="shared" si="149"/>
        <v>0.63431988408878914</v>
      </c>
      <c r="R330" s="111">
        <f t="shared" ref="R330:V330" si="150">IF(R311=0,"",R311/R292)</f>
        <v>0.64542846873721893</v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>
        <f t="shared" si="155"/>
        <v>2.5414937429568494</v>
      </c>
      <c r="K332" s="124">
        <f t="shared" si="155"/>
        <v>2.6105621364728098</v>
      </c>
      <c r="L332" s="124">
        <f t="shared" si="155"/>
        <v>2.681410250321588</v>
      </c>
      <c r="M332" s="124">
        <f t="shared" si="155"/>
        <v>2.7660316463800845</v>
      </c>
      <c r="N332" s="124">
        <f t="shared" si="155"/>
        <v>2.868351338219076</v>
      </c>
      <c r="O332" s="124">
        <f t="shared" si="155"/>
        <v>2.9905392610001384</v>
      </c>
      <c r="P332" s="124">
        <f t="shared" si="155"/>
        <v>3.1230494321724915</v>
      </c>
      <c r="Q332" s="124">
        <f t="shared" si="155"/>
        <v>3.2369264982777204</v>
      </c>
      <c r="R332" s="124">
        <f t="shared" ref="R332:V332" si="156">IF(R313=0,"",R313/R294)</f>
        <v>3.308368211367211</v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>
        <f t="shared" si="158"/>
        <v>2.5414937429568494</v>
      </c>
      <c r="K333" s="111">
        <f t="shared" si="158"/>
        <v>2.6105621364728098</v>
      </c>
      <c r="L333" s="111">
        <f t="shared" si="158"/>
        <v>2.681410250321588</v>
      </c>
      <c r="M333" s="111">
        <f t="shared" si="158"/>
        <v>2.7660316463800845</v>
      </c>
      <c r="N333" s="111">
        <f t="shared" si="158"/>
        <v>2.868351338219076</v>
      </c>
      <c r="O333" s="111">
        <f t="shared" si="158"/>
        <v>2.9905392610001384</v>
      </c>
      <c r="P333" s="111">
        <f t="shared" si="158"/>
        <v>3.1230494321724915</v>
      </c>
      <c r="Q333" s="111">
        <f t="shared" si="158"/>
        <v>3.2369264982777204</v>
      </c>
      <c r="R333" s="111">
        <f t="shared" ref="R333:V333" si="159">IF(R314=0,"",R314/R295)</f>
        <v>3.308368211367211</v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0.57421583777437013</v>
      </c>
      <c r="D334" s="124" t="str">
        <f t="shared" si="161"/>
        <v/>
      </c>
      <c r="E334" s="124">
        <f t="shared" si="161"/>
        <v>0.57733594829606327</v>
      </c>
      <c r="F334" s="124">
        <f t="shared" si="161"/>
        <v>0.57896931764042392</v>
      </c>
      <c r="G334" s="124">
        <f t="shared" si="161"/>
        <v>0.58071002491004087</v>
      </c>
      <c r="H334" s="124">
        <f t="shared" si="161"/>
        <v>0.58254778087260484</v>
      </c>
      <c r="I334" s="124">
        <f t="shared" si="161"/>
        <v>0.58450649355488749</v>
      </c>
      <c r="J334" s="124">
        <f t="shared" si="161"/>
        <v>0.58668186297231806</v>
      </c>
      <c r="K334" s="124">
        <f t="shared" si="161"/>
        <v>0.58915869850702318</v>
      </c>
      <c r="L334" s="124">
        <f t="shared" si="161"/>
        <v>0.65972760668089947</v>
      </c>
      <c r="M334" s="124">
        <f t="shared" si="161"/>
        <v>0.60870273095105643</v>
      </c>
      <c r="N334" s="124">
        <f t="shared" si="161"/>
        <v>0.61176609190479125</v>
      </c>
      <c r="O334" s="124">
        <f t="shared" si="161"/>
        <v>0.63149298715389901</v>
      </c>
      <c r="P334" s="124">
        <f t="shared" si="161"/>
        <v>0.64633080886711458</v>
      </c>
      <c r="Q334" s="124">
        <f t="shared" si="161"/>
        <v>0.65709321018853217</v>
      </c>
      <c r="R334" s="124">
        <f t="shared" ref="R334:V334" si="162">IF(R315=0,"",R315/R296)</f>
        <v>0.66117400562729123</v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>
        <f t="shared" si="164"/>
        <v>0.58665067330912057</v>
      </c>
      <c r="P335" s="111">
        <f t="shared" si="164"/>
        <v>0.6159702076139576</v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0.57421583777437013</v>
      </c>
      <c r="D339" s="112" t="str">
        <f t="shared" si="176"/>
        <v/>
      </c>
      <c r="E339" s="112">
        <f t="shared" si="176"/>
        <v>0.57733594829606327</v>
      </c>
      <c r="F339" s="112">
        <f t="shared" si="176"/>
        <v>0.57896931764042392</v>
      </c>
      <c r="G339" s="112">
        <f t="shared" si="176"/>
        <v>0.58071002491004087</v>
      </c>
      <c r="H339" s="112">
        <f t="shared" si="176"/>
        <v>0.58254778087260484</v>
      </c>
      <c r="I339" s="112">
        <f t="shared" si="176"/>
        <v>0.58450649355488749</v>
      </c>
      <c r="J339" s="112">
        <f t="shared" si="176"/>
        <v>0.58668186297231806</v>
      </c>
      <c r="K339" s="112">
        <f t="shared" si="176"/>
        <v>0.58915869850702318</v>
      </c>
      <c r="L339" s="112">
        <f t="shared" si="176"/>
        <v>0.59196668236159899</v>
      </c>
      <c r="M339" s="112">
        <f t="shared" si="176"/>
        <v>0.59705149967021498</v>
      </c>
      <c r="N339" s="112">
        <f t="shared" si="176"/>
        <v>0.60526805524843508</v>
      </c>
      <c r="O339" s="112">
        <f t="shared" si="176"/>
        <v>0.6177126647898088</v>
      </c>
      <c r="P339" s="112">
        <f t="shared" si="176"/>
        <v>0.63390150428437197</v>
      </c>
      <c r="Q339" s="112">
        <f t="shared" si="176"/>
        <v>0.649786649272174</v>
      </c>
      <c r="R339" s="112">
        <f t="shared" ref="R339:V339" si="177">IF(R320=0,"",R320/R301)</f>
        <v>0.66117400562729123</v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0.80732969076937633</v>
      </c>
      <c r="M340" s="113">
        <f t="shared" si="179"/>
        <v>0.81528071658259793</v>
      </c>
      <c r="N340" s="113">
        <f t="shared" si="179"/>
        <v>0.83012969889350396</v>
      </c>
      <c r="O340" s="113">
        <f t="shared" si="179"/>
        <v>0.83183529712036186</v>
      </c>
      <c r="P340" s="113">
        <f t="shared" si="179"/>
        <v>0.83762930957616488</v>
      </c>
      <c r="Q340" s="113">
        <f t="shared" si="179"/>
        <v>0.85727274620175153</v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0.59196668236159899</v>
      </c>
      <c r="M341" s="111">
        <f t="shared" si="182"/>
        <v>0.59705149967021498</v>
      </c>
      <c r="N341" s="111">
        <f t="shared" si="182"/>
        <v>0.60526805524843508</v>
      </c>
      <c r="O341" s="111">
        <f t="shared" si="182"/>
        <v>0.6177126647898088</v>
      </c>
      <c r="P341" s="111">
        <f t="shared" si="182"/>
        <v>0.63390150428437197</v>
      </c>
      <c r="Q341" s="111">
        <f t="shared" si="182"/>
        <v>0.649786649272174</v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0.74026109630378234</v>
      </c>
      <c r="D343" s="124" t="str">
        <f t="shared" si="188"/>
        <v/>
      </c>
      <c r="E343" s="124">
        <f t="shared" si="188"/>
        <v>0.74338293809972633</v>
      </c>
      <c r="F343" s="124">
        <f t="shared" si="188"/>
        <v>0.74497992254459866</v>
      </c>
      <c r="G343" s="124">
        <f t="shared" si="188"/>
        <v>0.7466290979123551</v>
      </c>
      <c r="H343" s="124">
        <f t="shared" si="188"/>
        <v>0.74832502249539679</v>
      </c>
      <c r="I343" s="124">
        <f t="shared" si="188"/>
        <v>0.75007865198314527</v>
      </c>
      <c r="J343" s="124">
        <f t="shared" si="188"/>
        <v>0.75193486796815034</v>
      </c>
      <c r="K343" s="124">
        <f t="shared" si="188"/>
        <v>0.71590488542210873</v>
      </c>
      <c r="L343" s="124">
        <f t="shared" si="188"/>
        <v>0.72586279703017398</v>
      </c>
      <c r="M343" s="124">
        <f t="shared" si="188"/>
        <v>0.72609077484081563</v>
      </c>
      <c r="N343" s="124">
        <f t="shared" si="188"/>
        <v>0.74000860732074869</v>
      </c>
      <c r="O343" s="124">
        <f t="shared" si="188"/>
        <v>0.73761936865651712</v>
      </c>
      <c r="P343" s="124">
        <f t="shared" si="188"/>
        <v>0.74454998529181937</v>
      </c>
      <c r="Q343" s="124">
        <f t="shared" si="188"/>
        <v>0.74918740174231468</v>
      </c>
      <c r="R343" s="124">
        <f t="shared" ref="R343:V343" si="189">IF(R324=0,"",R324/R305)</f>
        <v>0.79586439818850774</v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>
        <f t="shared" si="191"/>
        <v>0.57940095958920468</v>
      </c>
      <c r="L344" s="111">
        <f t="shared" si="191"/>
        <v>0.58016671240934792</v>
      </c>
      <c r="M344" s="111">
        <f t="shared" si="191"/>
        <v>0.58057878881022607</v>
      </c>
      <c r="N344" s="111">
        <f t="shared" si="191"/>
        <v>0.58057878881022607</v>
      </c>
      <c r="O344" s="111">
        <f t="shared" si="191"/>
        <v>0.58057878881022607</v>
      </c>
      <c r="P344" s="111">
        <f t="shared" si="191"/>
        <v>0.58057878881022607</v>
      </c>
      <c r="Q344" s="111">
        <f t="shared" si="191"/>
        <v>0.58057878881022607</v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0.74026109630378234</v>
      </c>
      <c r="D345" s="45" t="str">
        <f t="shared" si="194"/>
        <v/>
      </c>
      <c r="E345" s="45">
        <f t="shared" si="194"/>
        <v>0.74338293809972633</v>
      </c>
      <c r="F345" s="45">
        <f t="shared" si="194"/>
        <v>0.74497992254459866</v>
      </c>
      <c r="G345" s="45">
        <f t="shared" si="194"/>
        <v>0.7466290979123551</v>
      </c>
      <c r="H345" s="45">
        <f t="shared" si="194"/>
        <v>0.74832502249539679</v>
      </c>
      <c r="I345" s="45">
        <f t="shared" si="194"/>
        <v>0.75007865198314527</v>
      </c>
      <c r="J345" s="45">
        <f t="shared" si="194"/>
        <v>0.75193486796815034</v>
      </c>
      <c r="K345" s="45">
        <f t="shared" si="194"/>
        <v>0.75393183160934185</v>
      </c>
      <c r="L345" s="45">
        <f t="shared" si="194"/>
        <v>0.75607975258126159</v>
      </c>
      <c r="M345" s="45">
        <f t="shared" si="194"/>
        <v>0.75900206837697182</v>
      </c>
      <c r="N345" s="45">
        <f t="shared" si="194"/>
        <v>0.76287555700140208</v>
      </c>
      <c r="O345" s="45">
        <f t="shared" si="194"/>
        <v>0.76813005049196648</v>
      </c>
      <c r="P345" s="45">
        <f t="shared" si="194"/>
        <v>0.77499130051418863</v>
      </c>
      <c r="Q345" s="45">
        <f t="shared" si="194"/>
        <v>0.78383453764851374</v>
      </c>
      <c r="R345" s="45">
        <f t="shared" ref="R345:V345" si="195">IF(R326=0,"",R326/R307)</f>
        <v>0.79586439818850774</v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2.528052069615989E-3</v>
      </c>
      <c r="D347" s="117">
        <f t="shared" si="197"/>
        <v>0</v>
      </c>
      <c r="E347" s="117">
        <f t="shared" si="197"/>
        <v>1.2843226066853522E-3</v>
      </c>
      <c r="F347" s="117">
        <f t="shared" si="197"/>
        <v>1.2700519104273066E-3</v>
      </c>
      <c r="G347" s="117">
        <f t="shared" si="197"/>
        <v>1.2223016538229529E-3</v>
      </c>
      <c r="H347" s="117">
        <f t="shared" si="197"/>
        <v>1.173169547037537E-3</v>
      </c>
      <c r="I347" s="117">
        <f t="shared" si="197"/>
        <v>2.2692116930785665E-3</v>
      </c>
      <c r="J347" s="117">
        <f t="shared" si="197"/>
        <v>2.0744727006538803E-3</v>
      </c>
      <c r="K347" s="117">
        <f t="shared" si="197"/>
        <v>1.1340037182367667E-2</v>
      </c>
      <c r="L347" s="117">
        <f t="shared" si="197"/>
        <v>1.0761259789143324E-2</v>
      </c>
      <c r="M347" s="117">
        <f t="shared" si="197"/>
        <v>9.741824851881481E-2</v>
      </c>
      <c r="N347" s="117">
        <f t="shared" si="197"/>
        <v>5.8670108010350393E-2</v>
      </c>
      <c r="O347" s="117">
        <f t="shared" si="197"/>
        <v>0.12483809952080389</v>
      </c>
      <c r="P347" s="117">
        <f t="shared" si="197"/>
        <v>0.16753679116520598</v>
      </c>
      <c r="Q347" s="117">
        <f t="shared" si="197"/>
        <v>0.35182590901800198</v>
      </c>
      <c r="R347" s="117">
        <f t="shared" ref="R347:V347" si="198">R348+R351+R353+R362</f>
        <v>3.6902317330891497E-3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2.528052069615989E-3</v>
      </c>
      <c r="D348" s="122">
        <f t="shared" si="200"/>
        <v>0</v>
      </c>
      <c r="E348" s="122">
        <f t="shared" si="200"/>
        <v>1.2843226066853522E-3</v>
      </c>
      <c r="F348" s="122">
        <f t="shared" si="200"/>
        <v>1.2700519104273066E-3</v>
      </c>
      <c r="G348" s="122">
        <f t="shared" si="200"/>
        <v>1.2223016538229529E-3</v>
      </c>
      <c r="H348" s="122">
        <f t="shared" si="200"/>
        <v>1.173169547037537E-3</v>
      </c>
      <c r="I348" s="122">
        <f t="shared" si="200"/>
        <v>2.2692116930785665E-3</v>
      </c>
      <c r="J348" s="122">
        <f t="shared" si="200"/>
        <v>2.0744727006538803E-3</v>
      </c>
      <c r="K348" s="122">
        <f t="shared" si="200"/>
        <v>1.0713109849845727E-2</v>
      </c>
      <c r="L348" s="122">
        <f t="shared" si="200"/>
        <v>1.0032363967699076E-2</v>
      </c>
      <c r="M348" s="122">
        <f t="shared" si="200"/>
        <v>9.5595555806400501E-2</v>
      </c>
      <c r="N348" s="122">
        <f t="shared" si="200"/>
        <v>5.7642806170310971E-2</v>
      </c>
      <c r="O348" s="122">
        <f t="shared" si="200"/>
        <v>0.12100991908070047</v>
      </c>
      <c r="P348" s="122">
        <f t="shared" si="200"/>
        <v>0.16039407453128648</v>
      </c>
      <c r="Q348" s="122">
        <f t="shared" si="200"/>
        <v>0.34564534916871342</v>
      </c>
      <c r="R348" s="122">
        <f t="shared" ref="R348:V348" si="201">SUM(R349:R350)</f>
        <v>3.6902317330891497E-3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2.528052069615989E-3</v>
      </c>
      <c r="D349" s="98">
        <v>0</v>
      </c>
      <c r="E349" s="98">
        <v>1.2843226066853522E-3</v>
      </c>
      <c r="F349" s="98">
        <v>1.2700519104273066E-3</v>
      </c>
      <c r="G349" s="98">
        <v>1.2223016538229529E-3</v>
      </c>
      <c r="H349" s="98">
        <v>1.173169547037537E-3</v>
      </c>
      <c r="I349" s="98">
        <v>2.2692116930785665E-3</v>
      </c>
      <c r="J349" s="98">
        <v>2.0744727006538803E-3</v>
      </c>
      <c r="K349" s="98">
        <v>1.0713109849845727E-2</v>
      </c>
      <c r="L349" s="98">
        <v>1.0032363967699076E-2</v>
      </c>
      <c r="M349" s="98">
        <v>9.5595555806400501E-2</v>
      </c>
      <c r="N349" s="98">
        <v>5.7642806170310971E-2</v>
      </c>
      <c r="O349" s="98">
        <v>0.12100991908070047</v>
      </c>
      <c r="P349" s="98">
        <v>0.16039407453128648</v>
      </c>
      <c r="Q349" s="98">
        <v>0.34564534916871342</v>
      </c>
      <c r="R349" s="98">
        <v>3.6902317330891497E-3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3.2521212961243023E-4</v>
      </c>
      <c r="P353" s="122">
        <v>3.1366891093370956E-4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3.2521212961243023E-4</v>
      </c>
      <c r="P354" s="98">
        <v>3.1366891093370956E-4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6.2692733252193999E-4</v>
      </c>
      <c r="L362" s="122">
        <v>7.2889582144424858E-4</v>
      </c>
      <c r="M362" s="122">
        <v>1.8226927124143136E-3</v>
      </c>
      <c r="N362" s="122">
        <v>1.0273018400394226E-3</v>
      </c>
      <c r="O362" s="122">
        <v>3.502968310491004E-3</v>
      </c>
      <c r="P362" s="122">
        <v>6.8290477229857793E-3</v>
      </c>
      <c r="Q362" s="122">
        <v>6.180559849288534E-3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6.2692733252193999E-4</v>
      </c>
      <c r="L363" s="98">
        <v>7.2889582144424858E-4</v>
      </c>
      <c r="M363" s="98">
        <v>1.8226927124143136E-3</v>
      </c>
      <c r="N363" s="98">
        <v>1.0273018400394226E-3</v>
      </c>
      <c r="O363" s="98">
        <v>3.502968310491004E-3</v>
      </c>
      <c r="P363" s="98">
        <v>6.8290477229857793E-3</v>
      </c>
      <c r="Q363" s="98">
        <v>6.180559849288534E-3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7398.6841088295778</v>
      </c>
      <c r="D366" s="117">
        <f t="shared" si="204"/>
        <v>0</v>
      </c>
      <c r="E366" s="117">
        <f t="shared" si="204"/>
        <v>7588.4592593526731</v>
      </c>
      <c r="F366" s="117">
        <f t="shared" si="204"/>
        <v>7518.1542364415627</v>
      </c>
      <c r="G366" s="117">
        <f t="shared" si="204"/>
        <v>7373.5580565508344</v>
      </c>
      <c r="H366" s="117">
        <f t="shared" si="204"/>
        <v>7191.3717089338061</v>
      </c>
      <c r="I366" s="117">
        <f t="shared" si="204"/>
        <v>7011.3640980681512</v>
      </c>
      <c r="J366" s="117">
        <f t="shared" si="204"/>
        <v>6786.7286126033714</v>
      </c>
      <c r="K366" s="117">
        <f t="shared" si="204"/>
        <v>5053.1633060077675</v>
      </c>
      <c r="L366" s="117">
        <f t="shared" si="204"/>
        <v>3838.1573178024687</v>
      </c>
      <c r="M366" s="117">
        <f t="shared" si="204"/>
        <v>9938.2103035026284</v>
      </c>
      <c r="N366" s="117">
        <f t="shared" si="204"/>
        <v>7230.8887768666082</v>
      </c>
      <c r="O366" s="117">
        <f t="shared" si="204"/>
        <v>5897.7156448590595</v>
      </c>
      <c r="P366" s="117">
        <f t="shared" si="204"/>
        <v>4458.4717871201137</v>
      </c>
      <c r="Q366" s="117">
        <f t="shared" si="204"/>
        <v>9085.7804318900289</v>
      </c>
      <c r="R366" s="117">
        <f t="shared" ref="R366:V366" si="205">R367+R370+R372+R381</f>
        <v>7473.3080513627519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5624.2571327545083</v>
      </c>
      <c r="D367" s="122">
        <f t="shared" si="207"/>
        <v>0</v>
      </c>
      <c r="E367" s="122">
        <f t="shared" si="207"/>
        <v>5714.8139132197657</v>
      </c>
      <c r="F367" s="122">
        <f t="shared" si="207"/>
        <v>5651.2309177465713</v>
      </c>
      <c r="G367" s="122">
        <f t="shared" si="207"/>
        <v>5438.3900601513387</v>
      </c>
      <c r="H367" s="122">
        <f t="shared" si="207"/>
        <v>5219.9252564595781</v>
      </c>
      <c r="I367" s="122">
        <f t="shared" si="207"/>
        <v>5047.9317286693213</v>
      </c>
      <c r="J367" s="122">
        <f t="shared" si="207"/>
        <v>4615.1309871168296</v>
      </c>
      <c r="K367" s="122">
        <f t="shared" si="207"/>
        <v>2804.0175723480875</v>
      </c>
      <c r="L367" s="122">
        <f t="shared" si="207"/>
        <v>1717.1234138678979</v>
      </c>
      <c r="M367" s="122">
        <f t="shared" si="207"/>
        <v>7598.1625789507734</v>
      </c>
      <c r="N367" s="122">
        <f t="shared" si="207"/>
        <v>5030.9207084355921</v>
      </c>
      <c r="O367" s="122">
        <f t="shared" si="207"/>
        <v>3876.9795209211211</v>
      </c>
      <c r="P367" s="122">
        <f t="shared" si="207"/>
        <v>2472.5278089106951</v>
      </c>
      <c r="Q367" s="122">
        <f t="shared" si="207"/>
        <v>7099.0181080714801</v>
      </c>
      <c r="R367" s="122">
        <f t="shared" ref="R367:V367" si="208">SUM(R368:R369)</f>
        <v>5482.9492957799066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5564.4745325233062</v>
      </c>
      <c r="D368" s="98">
        <v>0</v>
      </c>
      <c r="E368" s="98">
        <v>5653.8237660034865</v>
      </c>
      <c r="F368" s="98">
        <v>5591.001542645301</v>
      </c>
      <c r="G368" s="98">
        <v>5380.7961517122412</v>
      </c>
      <c r="H368" s="98">
        <v>5164.5076027361183</v>
      </c>
      <c r="I368" s="98">
        <v>4994.7431173590548</v>
      </c>
      <c r="J368" s="98">
        <v>4566.1047293843112</v>
      </c>
      <c r="K368" s="98">
        <v>2774.180896037446</v>
      </c>
      <c r="L368" s="98">
        <v>1698.6271905432757</v>
      </c>
      <c r="M368" s="98">
        <v>7514.8067289261589</v>
      </c>
      <c r="N368" s="98">
        <v>4975.572730140193</v>
      </c>
      <c r="O368" s="98">
        <v>3832.4306982528224</v>
      </c>
      <c r="P368" s="98">
        <v>2443.1977358958984</v>
      </c>
      <c r="Q368" s="98">
        <v>7011.9550557091934</v>
      </c>
      <c r="R368" s="98">
        <v>5415.0257279584866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59.782600231201855</v>
      </c>
      <c r="D369" s="98">
        <v>0</v>
      </c>
      <c r="E369" s="98">
        <v>60.990147216278963</v>
      </c>
      <c r="F369" s="98">
        <v>60.229375101270406</v>
      </c>
      <c r="G369" s="98">
        <v>57.593908439097568</v>
      </c>
      <c r="H369" s="98">
        <v>55.4176537234598</v>
      </c>
      <c r="I369" s="98">
        <v>53.18861131026609</v>
      </c>
      <c r="J369" s="98">
        <v>49.026257732518665</v>
      </c>
      <c r="K369" s="98">
        <v>29.83667631064149</v>
      </c>
      <c r="L369" s="98">
        <v>18.49622332462226</v>
      </c>
      <c r="M369" s="98">
        <v>83.355850024614455</v>
      </c>
      <c r="N369" s="98">
        <v>55.34797829539874</v>
      </c>
      <c r="O369" s="98">
        <v>44.548822668298705</v>
      </c>
      <c r="P369" s="98">
        <v>29.330073014796579</v>
      </c>
      <c r="Q369" s="98">
        <v>87.063052362286498</v>
      </c>
      <c r="R369" s="98">
        <v>67.923567821420036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51.018883919623676</v>
      </c>
      <c r="K370" s="122">
        <f t="shared" si="210"/>
        <v>45.192868292357765</v>
      </c>
      <c r="L370" s="122">
        <f t="shared" si="210"/>
        <v>47.146117151671447</v>
      </c>
      <c r="M370" s="122">
        <f t="shared" si="210"/>
        <v>30.523272351048689</v>
      </c>
      <c r="N370" s="122">
        <f t="shared" si="210"/>
        <v>88.811424366595773</v>
      </c>
      <c r="O370" s="122">
        <f t="shared" si="210"/>
        <v>26.185472156972541</v>
      </c>
      <c r="P370" s="122">
        <f t="shared" si="210"/>
        <v>38.346568300400165</v>
      </c>
      <c r="Q370" s="122">
        <f t="shared" si="210"/>
        <v>19.51531742524914</v>
      </c>
      <c r="R370" s="122">
        <f t="shared" si="210"/>
        <v>62.974038225791496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51.018883919623676</v>
      </c>
      <c r="K371" s="98">
        <f>RES_hhdet_in_fech!K29</f>
        <v>45.192868292357765</v>
      </c>
      <c r="L371" s="98">
        <f>RES_hhdet_in_fech!L29</f>
        <v>47.146117151671447</v>
      </c>
      <c r="M371" s="98">
        <f>RES_hhdet_in_fech!M29</f>
        <v>30.523272351048689</v>
      </c>
      <c r="N371" s="98">
        <f>RES_hhdet_in_fech!N29</f>
        <v>88.811424366595773</v>
      </c>
      <c r="O371" s="98">
        <f>RES_hhdet_in_fech!O29</f>
        <v>26.185472156972541</v>
      </c>
      <c r="P371" s="98">
        <f>RES_hhdet_in_fech!P29</f>
        <v>38.346568300400165</v>
      </c>
      <c r="Q371" s="98">
        <f>RES_hhdet_in_fech!Q29</f>
        <v>19.51531742524914</v>
      </c>
      <c r="R371" s="98">
        <f>RES_hhdet_in_fech!R29</f>
        <v>62.974038225791496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1150.1053554719879</v>
      </c>
      <c r="D372" s="122">
        <v>0</v>
      </c>
      <c r="E372" s="122">
        <v>1251.5888125452873</v>
      </c>
      <c r="F372" s="122">
        <v>1212.7627076345343</v>
      </c>
      <c r="G372" s="122">
        <v>1276.3303845153575</v>
      </c>
      <c r="H372" s="122">
        <v>1304.3057912144857</v>
      </c>
      <c r="I372" s="122">
        <v>1275.5840862199721</v>
      </c>
      <c r="J372" s="122">
        <v>1416.0011475665035</v>
      </c>
      <c r="K372" s="122">
        <v>1458.8482877735864</v>
      </c>
      <c r="L372" s="122">
        <v>1355.4195364528155</v>
      </c>
      <c r="M372" s="122">
        <v>1532.7406947011698</v>
      </c>
      <c r="N372" s="122">
        <v>1404.2423501901831</v>
      </c>
      <c r="O372" s="122">
        <v>1312.5926568913355</v>
      </c>
      <c r="P372" s="122">
        <v>1283.2561224613726</v>
      </c>
      <c r="Q372" s="122">
        <v>1231.6978178589823</v>
      </c>
      <c r="R372" s="122">
        <v>1243.2439320529954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1431.6434654535576</v>
      </c>
      <c r="P373" s="98">
        <v>1380.8280988453491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1150.1053554719879</v>
      </c>
      <c r="D377" s="101">
        <v>0</v>
      </c>
      <c r="E377" s="101">
        <v>1251.5888125452873</v>
      </c>
      <c r="F377" s="101">
        <v>1212.7627076345343</v>
      </c>
      <c r="G377" s="101">
        <v>1276.3303845153575</v>
      </c>
      <c r="H377" s="101">
        <v>1304.3057912144857</v>
      </c>
      <c r="I377" s="101">
        <v>1275.5840862199721</v>
      </c>
      <c r="J377" s="101">
        <v>1416.0011475665035</v>
      </c>
      <c r="K377" s="101">
        <v>1458.8482877735864</v>
      </c>
      <c r="L377" s="101">
        <v>1509.5534211974866</v>
      </c>
      <c r="M377" s="101">
        <v>1562.5161525164553</v>
      </c>
      <c r="N377" s="101">
        <v>1419.3223491550095</v>
      </c>
      <c r="O377" s="101">
        <v>1341.8179849685171</v>
      </c>
      <c r="P377" s="101">
        <v>1308.4251324432043</v>
      </c>
      <c r="Q377" s="101">
        <v>1245.7309011458958</v>
      </c>
      <c r="R377" s="101">
        <v>1243.2439320529954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1108.8053208613417</v>
      </c>
      <c r="M378" s="104">
        <v>1145.6597431024586</v>
      </c>
      <c r="N378" s="104">
        <v>1034.7823755519403</v>
      </c>
      <c r="O378" s="104">
        <v>995.80581136741205</v>
      </c>
      <c r="P378" s="104">
        <v>989.02309543661647</v>
      </c>
      <c r="Q378" s="104">
        <v>941.2129938198683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523.56965672160595</v>
      </c>
      <c r="M379" s="98">
        <v>525.19229284350354</v>
      </c>
      <c r="N379" s="98">
        <v>445.31180222906551</v>
      </c>
      <c r="O379" s="98">
        <v>438.04587013677701</v>
      </c>
      <c r="P379" s="98">
        <v>438.64797241860595</v>
      </c>
      <c r="Q379" s="98">
        <v>383.58545032036699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585.23566413973572</v>
      </c>
      <c r="M380" s="98">
        <v>620.46745025895495</v>
      </c>
      <c r="N380" s="98">
        <v>589.47057332287466</v>
      </c>
      <c r="O380" s="98">
        <v>557.75994123063526</v>
      </c>
      <c r="P380" s="98">
        <v>550.37512301801053</v>
      </c>
      <c r="Q380" s="98">
        <v>557.62754349950137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624.32162060308178</v>
      </c>
      <c r="D381" s="122">
        <v>0</v>
      </c>
      <c r="E381" s="122">
        <v>622.05653358762004</v>
      </c>
      <c r="F381" s="122">
        <v>654.1606110604572</v>
      </c>
      <c r="G381" s="122">
        <v>658.83761188413757</v>
      </c>
      <c r="H381" s="122">
        <v>667.14066125974159</v>
      </c>
      <c r="I381" s="122">
        <v>687.84828317885797</v>
      </c>
      <c r="J381" s="122">
        <v>704.57759400041482</v>
      </c>
      <c r="K381" s="122">
        <v>745.10457759373685</v>
      </c>
      <c r="L381" s="122">
        <v>718.46825033008417</v>
      </c>
      <c r="M381" s="122">
        <v>776.78375749963527</v>
      </c>
      <c r="N381" s="122">
        <v>706.91429387423739</v>
      </c>
      <c r="O381" s="122">
        <v>681.95799488963019</v>
      </c>
      <c r="P381" s="122">
        <v>664.34128744764575</v>
      </c>
      <c r="Q381" s="122">
        <v>735.54918853431752</v>
      </c>
      <c r="R381" s="122">
        <v>684.14078530405868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919.94971609135985</v>
      </c>
      <c r="L382" s="98">
        <v>802.18328649877674</v>
      </c>
      <c r="M382" s="98">
        <v>1002.9784691485702</v>
      </c>
      <c r="N382" s="98">
        <v>904.47423845696653</v>
      </c>
      <c r="O382" s="98">
        <v>856.70606877457965</v>
      </c>
      <c r="P382" s="98">
        <v>791.12423923153847</v>
      </c>
      <c r="Q382" s="98">
        <v>1133.6649368449062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624.32162060308178</v>
      </c>
      <c r="D383" s="33">
        <v>0</v>
      </c>
      <c r="E383" s="33">
        <v>622.05653358762004</v>
      </c>
      <c r="F383" s="33">
        <v>654.1606110604572</v>
      </c>
      <c r="G383" s="33">
        <v>658.83761188413757</v>
      </c>
      <c r="H383" s="33">
        <v>667.14066125974159</v>
      </c>
      <c r="I383" s="33">
        <v>687.84828317885797</v>
      </c>
      <c r="J383" s="33">
        <v>704.57759400041482</v>
      </c>
      <c r="K383" s="33">
        <v>707.63776220138891</v>
      </c>
      <c r="L383" s="33">
        <v>703.24733466304917</v>
      </c>
      <c r="M383" s="33">
        <v>739.08463889147936</v>
      </c>
      <c r="N383" s="33">
        <v>685.44038685437545</v>
      </c>
      <c r="O383" s="33">
        <v>655.96241365054675</v>
      </c>
      <c r="P383" s="33">
        <v>645.14705570347087</v>
      </c>
      <c r="Q383" s="33">
        <v>686.04256698274185</v>
      </c>
      <c r="R383" s="33">
        <v>684.14078530405868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3823.4141941301928</v>
      </c>
      <c r="D385" s="117">
        <f t="shared" si="211"/>
        <v>0</v>
      </c>
      <c r="E385" s="117">
        <f t="shared" si="211"/>
        <v>3992.7437410281295</v>
      </c>
      <c r="F385" s="117">
        <f t="shared" si="211"/>
        <v>3997.5950077367088</v>
      </c>
      <c r="G385" s="117">
        <f t="shared" si="211"/>
        <v>3966.5826189671584</v>
      </c>
      <c r="H385" s="117">
        <f t="shared" si="211"/>
        <v>3913.5849970868258</v>
      </c>
      <c r="I385" s="117">
        <f t="shared" si="211"/>
        <v>3859.0154324567525</v>
      </c>
      <c r="J385" s="117">
        <f t="shared" si="211"/>
        <v>3894.8081958898788</v>
      </c>
      <c r="K385" s="117">
        <f t="shared" si="211"/>
        <v>2991.2860230693791</v>
      </c>
      <c r="L385" s="117">
        <f t="shared" si="211"/>
        <v>2461.5837993407804</v>
      </c>
      <c r="M385" s="117">
        <f t="shared" si="211"/>
        <v>5740.9776291844419</v>
      </c>
      <c r="N385" s="117">
        <f t="shared" si="211"/>
        <v>4479.0937128698661</v>
      </c>
      <c r="O385" s="117">
        <f t="shared" si="211"/>
        <v>3693.246507264606</v>
      </c>
      <c r="P385" s="117">
        <f t="shared" si="211"/>
        <v>2967.3281695988358</v>
      </c>
      <c r="Q385" s="117">
        <f t="shared" si="211"/>
        <v>5958.4596771624929</v>
      </c>
      <c r="R385" s="117">
        <f t="shared" ref="R385:V385" si="212">R386+R389+R391+R400</f>
        <v>5137.7605026974734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2700.844476595264</v>
      </c>
      <c r="D386" s="122">
        <f t="shared" si="214"/>
        <v>0</v>
      </c>
      <c r="E386" s="122">
        <f t="shared" si="214"/>
        <v>2807.7303134580566</v>
      </c>
      <c r="F386" s="122">
        <f t="shared" si="214"/>
        <v>2808.1060890782428</v>
      </c>
      <c r="G386" s="122">
        <f t="shared" si="214"/>
        <v>2733.4974377500189</v>
      </c>
      <c r="H386" s="122">
        <f t="shared" si="214"/>
        <v>2654.5265024907499</v>
      </c>
      <c r="I386" s="122">
        <f t="shared" si="214"/>
        <v>2597.4879379701829</v>
      </c>
      <c r="J386" s="122">
        <f t="shared" si="214"/>
        <v>2404.6053702922381</v>
      </c>
      <c r="K386" s="122">
        <f t="shared" si="214"/>
        <v>1480.3900664731291</v>
      </c>
      <c r="L386" s="122">
        <f t="shared" si="214"/>
        <v>919.44865695290594</v>
      </c>
      <c r="M386" s="122">
        <f t="shared" si="214"/>
        <v>4159.5503248392715</v>
      </c>
      <c r="N386" s="122">
        <f t="shared" si="214"/>
        <v>2842.1608281707458</v>
      </c>
      <c r="O386" s="122">
        <f t="shared" si="214"/>
        <v>2283.0193412540179</v>
      </c>
      <c r="P386" s="122">
        <f t="shared" si="214"/>
        <v>1523.5266778304785</v>
      </c>
      <c r="Q386" s="122">
        <f t="shared" si="214"/>
        <v>4534.8855705355409</v>
      </c>
      <c r="R386" s="122">
        <f t="shared" ref="R386:V386" si="215">SUM(R387:R388)</f>
        <v>3562.9353315903104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2641.0618763640623</v>
      </c>
      <c r="D387" s="98">
        <v>0</v>
      </c>
      <c r="E387" s="98">
        <v>2746.7401662417774</v>
      </c>
      <c r="F387" s="98">
        <v>2747.8767139769725</v>
      </c>
      <c r="G387" s="98">
        <v>2675.9035293109214</v>
      </c>
      <c r="H387" s="98">
        <v>2599.1088487672901</v>
      </c>
      <c r="I387" s="98">
        <v>2544.2993266599169</v>
      </c>
      <c r="J387" s="98">
        <v>2355.5791125597193</v>
      </c>
      <c r="K387" s="98">
        <v>1450.5533901624876</v>
      </c>
      <c r="L387" s="98">
        <v>900.95243362828364</v>
      </c>
      <c r="M387" s="98">
        <v>4076.1944748146575</v>
      </c>
      <c r="N387" s="98">
        <v>2786.8128498753472</v>
      </c>
      <c r="O387" s="98">
        <v>2238.4705185857192</v>
      </c>
      <c r="P387" s="98">
        <v>1494.1966048156819</v>
      </c>
      <c r="Q387" s="98">
        <v>4447.8225181732541</v>
      </c>
      <c r="R387" s="98">
        <v>3495.0117637688904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59.782600231201855</v>
      </c>
      <c r="D388" s="98">
        <v>0</v>
      </c>
      <c r="E388" s="98">
        <v>60.990147216278963</v>
      </c>
      <c r="F388" s="98">
        <v>60.229375101270406</v>
      </c>
      <c r="G388" s="98">
        <v>57.593908439097568</v>
      </c>
      <c r="H388" s="98">
        <v>55.4176537234598</v>
      </c>
      <c r="I388" s="98">
        <v>53.18861131026609</v>
      </c>
      <c r="J388" s="98">
        <v>49.026257732518665</v>
      </c>
      <c r="K388" s="98">
        <v>29.83667631064149</v>
      </c>
      <c r="L388" s="98">
        <v>18.49622332462226</v>
      </c>
      <c r="M388" s="98">
        <v>83.355850024614455</v>
      </c>
      <c r="N388" s="98">
        <v>55.34797829539874</v>
      </c>
      <c r="O388" s="98">
        <v>44.548822668298705</v>
      </c>
      <c r="P388" s="98">
        <v>29.330073014796579</v>
      </c>
      <c r="Q388" s="98">
        <v>87.063052362286498</v>
      </c>
      <c r="R388" s="98">
        <v>67.923567821420036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129.66417425436538</v>
      </c>
      <c r="K389" s="122">
        <f t="shared" si="217"/>
        <v>117.97879080263179</v>
      </c>
      <c r="L389" s="122">
        <f t="shared" si="217"/>
        <v>126.41808179335423</v>
      </c>
      <c r="M389" s="122">
        <f t="shared" si="217"/>
        <v>84.428337274078913</v>
      </c>
      <c r="N389" s="122">
        <f t="shared" si="217"/>
        <v>254.74236793106724</v>
      </c>
      <c r="O389" s="122">
        <f t="shared" si="217"/>
        <v>78.308682553252353</v>
      </c>
      <c r="P389" s="122">
        <f t="shared" si="217"/>
        <v>119.7582283563284</v>
      </c>
      <c r="Q389" s="122">
        <f t="shared" si="217"/>
        <v>63.16964809608988</v>
      </c>
      <c r="R389" s="122">
        <f t="shared" si="217"/>
        <v>208.34130620763219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129.66417425436538</v>
      </c>
      <c r="K390" s="98">
        <f>RES_hhdet_in_tesh!K29</f>
        <v>117.97879080263179</v>
      </c>
      <c r="L390" s="98">
        <f>RES_hhdet_in_tesh!L29</f>
        <v>126.41808179335423</v>
      </c>
      <c r="M390" s="98">
        <f>RES_hhdet_in_tesh!M29</f>
        <v>84.428337274078913</v>
      </c>
      <c r="N390" s="98">
        <f>RES_hhdet_in_tesh!N29</f>
        <v>254.74236793106724</v>
      </c>
      <c r="O390" s="98">
        <f>RES_hhdet_in_tesh!O29</f>
        <v>78.308682553252353</v>
      </c>
      <c r="P390" s="98">
        <f>RES_hhdet_in_tesh!P29</f>
        <v>119.7582283563284</v>
      </c>
      <c r="Q390" s="98">
        <f>RES_hhdet_in_tesh!Q29</f>
        <v>63.16964809608988</v>
      </c>
      <c r="R390" s="98">
        <f>RES_hhdet_in_tesh!R29</f>
        <v>208.34130620763219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660.4087102211372</v>
      </c>
      <c r="D391" s="122">
        <v>0</v>
      </c>
      <c r="E391" s="122">
        <v>722.5872139675771</v>
      </c>
      <c r="F391" s="122">
        <v>702.15239729891925</v>
      </c>
      <c r="G391" s="122">
        <v>741.17784938535522</v>
      </c>
      <c r="H391" s="122">
        <v>759.82044425128572</v>
      </c>
      <c r="I391" s="122">
        <v>745.58718147085119</v>
      </c>
      <c r="J391" s="122">
        <v>830.74219122525653</v>
      </c>
      <c r="K391" s="122">
        <v>859.49315854388544</v>
      </c>
      <c r="L391" s="122">
        <v>894.20768683255005</v>
      </c>
      <c r="M391" s="122">
        <v>932.98344670442145</v>
      </c>
      <c r="N391" s="122">
        <v>859.0678546630478</v>
      </c>
      <c r="O391" s="122">
        <v>828.89305781658243</v>
      </c>
      <c r="P391" s="122">
        <v>829.40796761413583</v>
      </c>
      <c r="Q391" s="122">
        <v>809.34027311916873</v>
      </c>
      <c r="R391" s="122">
        <v>822.0005705273029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839.87460294693233</v>
      </c>
      <c r="P392" s="98">
        <v>850.54897072495601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660.4087102211372</v>
      </c>
      <c r="D396" s="101">
        <v>0</v>
      </c>
      <c r="E396" s="101">
        <v>722.5872139675771</v>
      </c>
      <c r="F396" s="101">
        <v>702.15239729891925</v>
      </c>
      <c r="G396" s="101">
        <v>741.17784938535522</v>
      </c>
      <c r="H396" s="101">
        <v>759.82044425128572</v>
      </c>
      <c r="I396" s="101">
        <v>745.58718147085119</v>
      </c>
      <c r="J396" s="101">
        <v>830.74219122525653</v>
      </c>
      <c r="K396" s="101">
        <v>859.49315854388544</v>
      </c>
      <c r="L396" s="101">
        <v>893.60533059387762</v>
      </c>
      <c r="M396" s="101">
        <v>932.90261211888424</v>
      </c>
      <c r="N396" s="101">
        <v>859.07047804369302</v>
      </c>
      <c r="O396" s="101">
        <v>828.8579631577943</v>
      </c>
      <c r="P396" s="101">
        <v>829.41265969922586</v>
      </c>
      <c r="Q396" s="101">
        <v>809.45930815039742</v>
      </c>
      <c r="R396" s="101">
        <v>822.0005705273029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895.17145681442594</v>
      </c>
      <c r="M397" s="104">
        <v>934.03429631640745</v>
      </c>
      <c r="N397" s="104">
        <v>859.00358183723688</v>
      </c>
      <c r="O397" s="104">
        <v>828.34642297299433</v>
      </c>
      <c r="P397" s="104">
        <v>828.4347325854543</v>
      </c>
      <c r="Q397" s="104">
        <v>806.87624797273088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309.93579267469033</v>
      </c>
      <c r="M398" s="98">
        <v>313.56684605745249</v>
      </c>
      <c r="N398" s="98">
        <v>269.53300851436222</v>
      </c>
      <c r="O398" s="98">
        <v>270.58648174235907</v>
      </c>
      <c r="P398" s="98">
        <v>278.059609567444</v>
      </c>
      <c r="Q398" s="98">
        <v>249.24870447322928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585.23566413973572</v>
      </c>
      <c r="M399" s="98">
        <v>620.46745025895495</v>
      </c>
      <c r="N399" s="98">
        <v>589.47057332287466</v>
      </c>
      <c r="O399" s="98">
        <v>557.75994123063526</v>
      </c>
      <c r="P399" s="98">
        <v>550.37512301801053</v>
      </c>
      <c r="Q399" s="98">
        <v>557.62754349950137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462.16100731379146</v>
      </c>
      <c r="D400" s="122">
        <v>0</v>
      </c>
      <c r="E400" s="122">
        <v>462.42621360249603</v>
      </c>
      <c r="F400" s="122">
        <v>487.33652135954668</v>
      </c>
      <c r="G400" s="122">
        <v>491.90733183178401</v>
      </c>
      <c r="H400" s="122">
        <v>499.23805034479005</v>
      </c>
      <c r="I400" s="122">
        <v>515.94031301571852</v>
      </c>
      <c r="J400" s="122">
        <v>529.7964601180189</v>
      </c>
      <c r="K400" s="122">
        <v>533.42400724973288</v>
      </c>
      <c r="L400" s="122">
        <v>521.50937376197021</v>
      </c>
      <c r="M400" s="122">
        <v>564.01552036667033</v>
      </c>
      <c r="N400" s="122">
        <v>523.12266210500479</v>
      </c>
      <c r="O400" s="122">
        <v>503.02542564075338</v>
      </c>
      <c r="P400" s="122">
        <v>494.63529579789298</v>
      </c>
      <c r="Q400" s="122">
        <v>551.06418541169342</v>
      </c>
      <c r="R400" s="122">
        <v>544.48329437222776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533.01974827715026</v>
      </c>
      <c r="L401" s="98">
        <v>465.40004007772131</v>
      </c>
      <c r="M401" s="98">
        <v>582.30802482101149</v>
      </c>
      <c r="N401" s="98">
        <v>525.11855787339721</v>
      </c>
      <c r="O401" s="98">
        <v>497.38537177551575</v>
      </c>
      <c r="P401" s="98">
        <v>459.30995261145807</v>
      </c>
      <c r="Q401" s="98">
        <v>658.18181595003705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462.16100731379146</v>
      </c>
      <c r="D402" s="33">
        <v>0</v>
      </c>
      <c r="E402" s="33">
        <v>462.42621360249603</v>
      </c>
      <c r="F402" s="33">
        <v>487.33652135954668</v>
      </c>
      <c r="G402" s="33">
        <v>491.90733183178401</v>
      </c>
      <c r="H402" s="33">
        <v>499.23805034479005</v>
      </c>
      <c r="I402" s="33">
        <v>515.94031301571852</v>
      </c>
      <c r="J402" s="33">
        <v>529.7964601180189</v>
      </c>
      <c r="K402" s="33">
        <v>533.51063417242915</v>
      </c>
      <c r="L402" s="33">
        <v>531.71107079546994</v>
      </c>
      <c r="M402" s="33">
        <v>560.96676962428012</v>
      </c>
      <c r="N402" s="33">
        <v>522.90571691278831</v>
      </c>
      <c r="O402" s="33">
        <v>503.8644419182267</v>
      </c>
      <c r="P402" s="33">
        <v>499.98335572253256</v>
      </c>
      <c r="Q402" s="33">
        <v>537.74385829811695</v>
      </c>
      <c r="R402" s="33">
        <v>544.48329437222776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1264.0260348079944</v>
      </c>
      <c r="D404" s="117">
        <f t="shared" si="218"/>
        <v>0</v>
      </c>
      <c r="E404" s="117">
        <f t="shared" si="218"/>
        <v>1284.3226066853522</v>
      </c>
      <c r="F404" s="117">
        <f t="shared" si="218"/>
        <v>1270.0519104273067</v>
      </c>
      <c r="G404" s="117">
        <f t="shared" si="218"/>
        <v>1222.3016538229529</v>
      </c>
      <c r="H404" s="117">
        <f t="shared" si="218"/>
        <v>1173.1695470375369</v>
      </c>
      <c r="I404" s="117">
        <f t="shared" si="218"/>
        <v>1134.6058465392832</v>
      </c>
      <c r="J404" s="117">
        <f t="shared" si="218"/>
        <v>1037.2363503269403</v>
      </c>
      <c r="K404" s="117">
        <f t="shared" si="218"/>
        <v>667.06101072750971</v>
      </c>
      <c r="L404" s="117">
        <f t="shared" si="218"/>
        <v>413.89460727474329</v>
      </c>
      <c r="M404" s="117">
        <f t="shared" si="218"/>
        <v>1739.6115806931216</v>
      </c>
      <c r="N404" s="117">
        <f t="shared" si="218"/>
        <v>1150.3942747127528</v>
      </c>
      <c r="O404" s="117">
        <f t="shared" si="218"/>
        <v>898.11582389067553</v>
      </c>
      <c r="P404" s="117">
        <f t="shared" si="218"/>
        <v>579.71208015642208</v>
      </c>
      <c r="Q404" s="117">
        <f t="shared" si="218"/>
        <v>1621.3175530783501</v>
      </c>
      <c r="R404" s="117">
        <f t="shared" ref="R404:V404" si="219">R405+R408+R410+R419</f>
        <v>1230.0772443630499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1264.0260348079944</v>
      </c>
      <c r="D405" s="122">
        <f t="shared" si="221"/>
        <v>0</v>
      </c>
      <c r="E405" s="122">
        <f t="shared" si="221"/>
        <v>1284.3226066853522</v>
      </c>
      <c r="F405" s="122">
        <f t="shared" si="221"/>
        <v>1270.0519104273067</v>
      </c>
      <c r="G405" s="122">
        <f t="shared" si="221"/>
        <v>1222.3016538229529</v>
      </c>
      <c r="H405" s="122">
        <f t="shared" si="221"/>
        <v>1173.1695470375369</v>
      </c>
      <c r="I405" s="122">
        <f t="shared" si="221"/>
        <v>1134.6058465392832</v>
      </c>
      <c r="J405" s="122">
        <f t="shared" si="221"/>
        <v>1037.2363503269403</v>
      </c>
      <c r="K405" s="122">
        <f t="shared" si="221"/>
        <v>630.18293234386624</v>
      </c>
      <c r="L405" s="122">
        <f t="shared" si="221"/>
        <v>385.86015260381066</v>
      </c>
      <c r="M405" s="122">
        <f t="shared" si="221"/>
        <v>1707.063496542866</v>
      </c>
      <c r="N405" s="122">
        <f t="shared" si="221"/>
        <v>1130.2511013786466</v>
      </c>
      <c r="O405" s="122">
        <f t="shared" si="221"/>
        <v>870.57495741511127</v>
      </c>
      <c r="P405" s="122">
        <f t="shared" si="221"/>
        <v>554.99679768611247</v>
      </c>
      <c r="Q405" s="122">
        <f t="shared" si="221"/>
        <v>1592.8357104549007</v>
      </c>
      <c r="R405" s="122">
        <f t="shared" ref="R405:V405" si="222">SUM(R406:R407)</f>
        <v>1230.0772443630499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1264.0260348079944</v>
      </c>
      <c r="D406" s="98">
        <v>0</v>
      </c>
      <c r="E406" s="98">
        <v>1284.3226066853522</v>
      </c>
      <c r="F406" s="98">
        <v>1270.0519104273067</v>
      </c>
      <c r="G406" s="98">
        <v>1222.3016538229529</v>
      </c>
      <c r="H406" s="98">
        <v>1173.1695470375369</v>
      </c>
      <c r="I406" s="98">
        <v>1134.6058465392832</v>
      </c>
      <c r="J406" s="98">
        <v>1037.2363503269403</v>
      </c>
      <c r="K406" s="98">
        <v>630.18293234386624</v>
      </c>
      <c r="L406" s="98">
        <v>385.86015260381066</v>
      </c>
      <c r="M406" s="98">
        <v>1707.063496542866</v>
      </c>
      <c r="N406" s="98">
        <v>1130.2511013786466</v>
      </c>
      <c r="O406" s="98">
        <v>870.57495741511127</v>
      </c>
      <c r="P406" s="98">
        <v>554.99679768611247</v>
      </c>
      <c r="Q406" s="98">
        <v>1592.8357104549007</v>
      </c>
      <c r="R406" s="98">
        <v>1230.0772443630499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2.33965560872252</v>
      </c>
      <c r="P410" s="122">
        <v>1.0853595534038394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325.21212961243026</v>
      </c>
      <c r="P411" s="98">
        <v>313.66891093370958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36.878078383643526</v>
      </c>
      <c r="L419" s="122">
        <v>28.034454670932636</v>
      </c>
      <c r="M419" s="122">
        <v>32.548084150255598</v>
      </c>
      <c r="N419" s="122">
        <v>20.143173334106326</v>
      </c>
      <c r="O419" s="122">
        <v>25.201210866841755</v>
      </c>
      <c r="P419" s="122">
        <v>23.629922916905812</v>
      </c>
      <c r="Q419" s="122">
        <v>28.481842623449463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208.97577750731332</v>
      </c>
      <c r="L420" s="98">
        <v>182.22395536106214</v>
      </c>
      <c r="M420" s="98">
        <v>227.83658905178919</v>
      </c>
      <c r="N420" s="98">
        <v>205.46036800788451</v>
      </c>
      <c r="O420" s="98">
        <v>194.60935058283357</v>
      </c>
      <c r="P420" s="98">
        <v>179.71178218383631</v>
      </c>
      <c r="Q420" s="98">
        <v>257.52332705368889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109.99922448983097</v>
      </c>
      <c r="D423" s="118">
        <f t="shared" si="225"/>
        <v>0</v>
      </c>
      <c r="E423" s="118">
        <f t="shared" si="225"/>
        <v>112.87113246989131</v>
      </c>
      <c r="F423" s="118">
        <f t="shared" si="225"/>
        <v>111.78818712892235</v>
      </c>
      <c r="G423" s="118">
        <f t="shared" si="225"/>
        <v>109.59498965826619</v>
      </c>
      <c r="H423" s="118">
        <f t="shared" si="225"/>
        <v>106.50902725429904</v>
      </c>
      <c r="I423" s="118">
        <f t="shared" si="225"/>
        <v>101.91071921655885</v>
      </c>
      <c r="J423" s="118">
        <f t="shared" si="225"/>
        <v>100.18191795037259</v>
      </c>
      <c r="K423" s="118">
        <f t="shared" si="225"/>
        <v>74.483323992791298</v>
      </c>
      <c r="L423" s="118">
        <f t="shared" si="225"/>
        <v>56.846709885474382</v>
      </c>
      <c r="M423" s="118">
        <f t="shared" si="225"/>
        <v>145.23664767176209</v>
      </c>
      <c r="N423" s="118">
        <f t="shared" si="225"/>
        <v>97.046154821840034</v>
      </c>
      <c r="O423" s="118">
        <f t="shared" si="225"/>
        <v>78.69340588163665</v>
      </c>
      <c r="P423" s="118">
        <f t="shared" si="225"/>
        <v>59.384231031903489</v>
      </c>
      <c r="Q423" s="118">
        <f t="shared" si="225"/>
        <v>122.07885221449951</v>
      </c>
      <c r="R423" s="118">
        <f t="shared" ref="R423:V423" si="226">R424+R427+R429+R438</f>
        <v>98.333519490532751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83.618102061700895</v>
      </c>
      <c r="D424" s="123">
        <f t="shared" si="228"/>
        <v>0</v>
      </c>
      <c r="E424" s="123">
        <f t="shared" si="228"/>
        <v>85.002435434413925</v>
      </c>
      <c r="F424" s="123">
        <f t="shared" si="228"/>
        <v>84.02871761790513</v>
      </c>
      <c r="G424" s="123">
        <f t="shared" si="228"/>
        <v>80.83211630379526</v>
      </c>
      <c r="H424" s="123">
        <f t="shared" si="228"/>
        <v>77.310586061763345</v>
      </c>
      <c r="I424" s="123">
        <f t="shared" si="228"/>
        <v>73.372077933667924</v>
      </c>
      <c r="J424" s="123">
        <f t="shared" si="228"/>
        <v>68.126000061788687</v>
      </c>
      <c r="K424" s="123">
        <f t="shared" si="228"/>
        <v>41.331050804230948</v>
      </c>
      <c r="L424" s="123">
        <f t="shared" si="228"/>
        <v>25.432208339389234</v>
      </c>
      <c r="M424" s="123">
        <f t="shared" si="228"/>
        <v>111.0392744499391</v>
      </c>
      <c r="N424" s="123">
        <f t="shared" si="228"/>
        <v>67.520262727483001</v>
      </c>
      <c r="O424" s="123">
        <f t="shared" si="228"/>
        <v>51.730660039634714</v>
      </c>
      <c r="P424" s="123">
        <f t="shared" si="228"/>
        <v>32.932621231635302</v>
      </c>
      <c r="Q424" s="123">
        <f t="shared" si="228"/>
        <v>95.384209312554916</v>
      </c>
      <c r="R424" s="123">
        <f t="shared" ref="R424:V424" si="229">SUM(R425:R426)</f>
        <v>72.144450320612876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82.729290001787433</v>
      </c>
      <c r="D425" s="99">
        <v>0</v>
      </c>
      <c r="E425" s="99">
        <v>84.095264854651987</v>
      </c>
      <c r="F425" s="99">
        <v>83.133161016812352</v>
      </c>
      <c r="G425" s="99">
        <v>79.976084012281078</v>
      </c>
      <c r="H425" s="99">
        <v>76.489813526327765</v>
      </c>
      <c r="I425" s="99">
        <v>72.598977356242102</v>
      </c>
      <c r="J425" s="99">
        <v>67.402301677790845</v>
      </c>
      <c r="K425" s="99">
        <v>40.891259985305425</v>
      </c>
      <c r="L425" s="99">
        <v>25.158261923374752</v>
      </c>
      <c r="M425" s="99">
        <v>109.82111505788654</v>
      </c>
      <c r="N425" s="99">
        <v>66.777434475454669</v>
      </c>
      <c r="O425" s="99">
        <v>51.136243693563273</v>
      </c>
      <c r="P425" s="99">
        <v>32.541961849843332</v>
      </c>
      <c r="Q425" s="99">
        <v>94.214408040957622</v>
      </c>
      <c r="R425" s="99">
        <v>71.250714449653273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0.88881205991345924</v>
      </c>
      <c r="D426" s="99">
        <v>0</v>
      </c>
      <c r="E426" s="99">
        <v>0.90717057976193594</v>
      </c>
      <c r="F426" s="99">
        <v>0.89555660109277757</v>
      </c>
      <c r="G426" s="99">
        <v>0.85603229151417637</v>
      </c>
      <c r="H426" s="99">
        <v>0.82077253543557815</v>
      </c>
      <c r="I426" s="99">
        <v>0.77310057742582894</v>
      </c>
      <c r="J426" s="99">
        <v>0.72369838399784625</v>
      </c>
      <c r="K426" s="99">
        <v>0.43979081892552124</v>
      </c>
      <c r="L426" s="99">
        <v>0.27394641601448266</v>
      </c>
      <c r="M426" s="99">
        <v>1.2181593920525524</v>
      </c>
      <c r="N426" s="99">
        <v>0.74282825202833236</v>
      </c>
      <c r="O426" s="99">
        <v>0.59441634607143945</v>
      </c>
      <c r="P426" s="99">
        <v>0.39065938179196891</v>
      </c>
      <c r="Q426" s="99">
        <v>1.1698012715972983</v>
      </c>
      <c r="R426" s="99">
        <v>0.89373587095960672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0.75311242492643171</v>
      </c>
      <c r="K427" s="123">
        <f t="shared" si="231"/>
        <v>0.66614016752263117</v>
      </c>
      <c r="L427" s="123">
        <f t="shared" si="231"/>
        <v>0.69827821582939775</v>
      </c>
      <c r="M427" s="123">
        <f t="shared" si="231"/>
        <v>0.44606600352138787</v>
      </c>
      <c r="N427" s="123">
        <f t="shared" si="231"/>
        <v>1.1919429969110402</v>
      </c>
      <c r="O427" s="123">
        <f t="shared" si="231"/>
        <v>0.3493935809616639</v>
      </c>
      <c r="P427" s="123">
        <f t="shared" si="231"/>
        <v>0.51075381430248845</v>
      </c>
      <c r="Q427" s="123">
        <f t="shared" si="231"/>
        <v>0.26221275868763727</v>
      </c>
      <c r="R427" s="123">
        <f t="shared" si="231"/>
        <v>0.82861013793539973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0.75311242492643171</v>
      </c>
      <c r="K428" s="99">
        <f>RES_hhdet_in_fecs!K29</f>
        <v>0.66614016752263117</v>
      </c>
      <c r="L428" s="99">
        <f>RES_hhdet_in_fecs!L29</f>
        <v>0.69827821582939775</v>
      </c>
      <c r="M428" s="99">
        <f>RES_hhdet_in_fecs!M29</f>
        <v>0.44606600352138787</v>
      </c>
      <c r="N428" s="99">
        <f>RES_hhdet_in_fecs!N29</f>
        <v>1.1919429969110402</v>
      </c>
      <c r="O428" s="99">
        <f>RES_hhdet_in_fecs!O29</f>
        <v>0.3493935809616639</v>
      </c>
      <c r="P428" s="99">
        <f>RES_hhdet_in_fecs!P29</f>
        <v>0.51075381430248845</v>
      </c>
      <c r="Q428" s="99">
        <f>RES_hhdet_in_fecs!Q29</f>
        <v>0.26221275868763727</v>
      </c>
      <c r="R428" s="99">
        <f>RES_hhdet_in_fecs!R29</f>
        <v>0.82861013793539973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17.099080772017604</v>
      </c>
      <c r="D429" s="123">
        <v>0</v>
      </c>
      <c r="E429" s="123">
        <v>18.61619623041685</v>
      </c>
      <c r="F429" s="123">
        <v>18.032689971547597</v>
      </c>
      <c r="G429" s="123">
        <v>18.97040943038612</v>
      </c>
      <c r="H429" s="123">
        <v>19.317641569246611</v>
      </c>
      <c r="I429" s="123">
        <v>18.540713309082353</v>
      </c>
      <c r="J429" s="123">
        <v>20.902222393231167</v>
      </c>
      <c r="K429" s="123">
        <v>21.503336245907946</v>
      </c>
      <c r="L429" s="123">
        <v>20.075034653856473</v>
      </c>
      <c r="M429" s="123">
        <v>22.399417344793846</v>
      </c>
      <c r="N429" s="123">
        <v>18.846413591635166</v>
      </c>
      <c r="O429" s="123">
        <v>17.513965224153178</v>
      </c>
      <c r="P429" s="123">
        <v>17.092219416863113</v>
      </c>
      <c r="Q429" s="123">
        <v>16.549404534536983</v>
      </c>
      <c r="R429" s="123">
        <v>16.358559099102994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19.102463918031432</v>
      </c>
      <c r="P430" s="99">
        <v>18.391820954000618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17.099080772017604</v>
      </c>
      <c r="D434" s="102">
        <v>0</v>
      </c>
      <c r="E434" s="102">
        <v>18.61619623041685</v>
      </c>
      <c r="F434" s="102">
        <v>18.032689971547597</v>
      </c>
      <c r="G434" s="102">
        <v>18.97040943038612</v>
      </c>
      <c r="H434" s="102">
        <v>19.317641569246611</v>
      </c>
      <c r="I434" s="102">
        <v>18.540713309082353</v>
      </c>
      <c r="J434" s="102">
        <v>20.902222393231167</v>
      </c>
      <c r="K434" s="102">
        <v>21.503336245907946</v>
      </c>
      <c r="L434" s="102">
        <v>22.357902057170243</v>
      </c>
      <c r="M434" s="102">
        <v>22.834554813605504</v>
      </c>
      <c r="N434" s="102">
        <v>19.048803084740868</v>
      </c>
      <c r="O434" s="102">
        <v>17.903919698544694</v>
      </c>
      <c r="P434" s="102">
        <v>17.427455877913108</v>
      </c>
      <c r="Q434" s="102">
        <v>16.737956603733366</v>
      </c>
      <c r="R434" s="102">
        <v>16.358559099102994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16.42244680855444</v>
      </c>
      <c r="M435" s="105">
        <v>16.742630250242346</v>
      </c>
      <c r="N435" s="105">
        <v>13.887871010545561</v>
      </c>
      <c r="O435" s="105">
        <v>13.287068351885749</v>
      </c>
      <c r="P435" s="105">
        <v>13.173207950976789</v>
      </c>
      <c r="Q435" s="105">
        <v>12.646376702171784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7.7545576994565275</v>
      </c>
      <c r="M436" s="99">
        <v>7.6751412644944406</v>
      </c>
      <c r="N436" s="99">
        <v>5.9765541189587195</v>
      </c>
      <c r="O436" s="99">
        <v>5.8448598625632568</v>
      </c>
      <c r="P436" s="99">
        <v>5.8425338949174694</v>
      </c>
      <c r="Q436" s="99">
        <v>5.1539514797135828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8.6678891090979135</v>
      </c>
      <c r="M437" s="99">
        <v>9.0674889857479055</v>
      </c>
      <c r="N437" s="99">
        <v>7.911316891586841</v>
      </c>
      <c r="O437" s="99">
        <v>7.4422084893224953</v>
      </c>
      <c r="P437" s="99">
        <v>7.3306740560593191</v>
      </c>
      <c r="Q437" s="99">
        <v>7.492425222458202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9.2820416561124652</v>
      </c>
      <c r="D438" s="123">
        <v>0</v>
      </c>
      <c r="E438" s="123">
        <v>9.2525008050605315</v>
      </c>
      <c r="F438" s="123">
        <v>9.7267795394696126</v>
      </c>
      <c r="G438" s="123">
        <v>9.7924639240847959</v>
      </c>
      <c r="H438" s="123">
        <v>9.8807996232890805</v>
      </c>
      <c r="I438" s="123">
        <v>9.9979279738085687</v>
      </c>
      <c r="J438" s="123">
        <v>10.400583070426315</v>
      </c>
      <c r="K438" s="123">
        <v>10.982796775129769</v>
      </c>
      <c r="L438" s="123">
        <v>10.641188676399285</v>
      </c>
      <c r="M438" s="123">
        <v>11.351889873507767</v>
      </c>
      <c r="N438" s="123">
        <v>9.4875355058108273</v>
      </c>
      <c r="O438" s="123">
        <v>9.0993870368870979</v>
      </c>
      <c r="P438" s="123">
        <v>8.8486365691025881</v>
      </c>
      <c r="Q438" s="123">
        <v>9.8830256087199757</v>
      </c>
      <c r="R438" s="123">
        <v>9.0018999328814875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13.560003627676895</v>
      </c>
      <c r="L439" s="99">
        <v>11.881086882775666</v>
      </c>
      <c r="M439" s="99">
        <v>14.657491248173173</v>
      </c>
      <c r="N439" s="99">
        <v>12.138998356395254</v>
      </c>
      <c r="O439" s="99">
        <v>11.431056098831366</v>
      </c>
      <c r="P439" s="99">
        <v>10.537311177606627</v>
      </c>
      <c r="Q439" s="99">
        <v>15.232209860596411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9.2820416561124652</v>
      </c>
      <c r="D440" s="110">
        <v>0</v>
      </c>
      <c r="E440" s="110">
        <v>9.2525008050605315</v>
      </c>
      <c r="F440" s="110">
        <v>9.7267795394696126</v>
      </c>
      <c r="G440" s="110">
        <v>9.7924639240847959</v>
      </c>
      <c r="H440" s="110">
        <v>9.8807996232890805</v>
      </c>
      <c r="I440" s="110">
        <v>9.9979279738085687</v>
      </c>
      <c r="J440" s="110">
        <v>10.400583070426315</v>
      </c>
      <c r="K440" s="110">
        <v>10.430538163869668</v>
      </c>
      <c r="L440" s="110">
        <v>10.415752638876306</v>
      </c>
      <c r="M440" s="110">
        <v>10.800956311063532</v>
      </c>
      <c r="N440" s="110">
        <v>9.1993330220516505</v>
      </c>
      <c r="O440" s="110">
        <v>8.7525271764325794</v>
      </c>
      <c r="P440" s="110">
        <v>8.5929806522772765</v>
      </c>
      <c r="Q440" s="110">
        <v>9.21784207480788</v>
      </c>
      <c r="R440" s="110">
        <v>9.0018999328814875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56.844242850674298</v>
      </c>
      <c r="D442" s="118">
        <f t="shared" si="232"/>
        <v>0</v>
      </c>
      <c r="E442" s="118">
        <f t="shared" si="232"/>
        <v>59.388275315107784</v>
      </c>
      <c r="F442" s="118">
        <f t="shared" si="232"/>
        <v>59.440639914569346</v>
      </c>
      <c r="G442" s="118">
        <f t="shared" si="232"/>
        <v>58.956283760205999</v>
      </c>
      <c r="H442" s="118">
        <f t="shared" si="232"/>
        <v>57.96281265768922</v>
      </c>
      <c r="I442" s="118">
        <f t="shared" si="232"/>
        <v>56.091087652661926</v>
      </c>
      <c r="J442" s="118">
        <f t="shared" si="232"/>
        <v>57.492995135899946</v>
      </c>
      <c r="K442" s="118">
        <f t="shared" si="232"/>
        <v>44.091376533684148</v>
      </c>
      <c r="L442" s="118">
        <f t="shared" si="232"/>
        <v>36.458364916638573</v>
      </c>
      <c r="M442" s="118">
        <f t="shared" si="232"/>
        <v>83.898440439267432</v>
      </c>
      <c r="N442" s="118">
        <f t="shared" si="232"/>
        <v>60.114162357377666</v>
      </c>
      <c r="O442" s="118">
        <f t="shared" si="232"/>
        <v>49.279104642905516</v>
      </c>
      <c r="P442" s="118">
        <f t="shared" si="232"/>
        <v>39.523072026604559</v>
      </c>
      <c r="Q442" s="118">
        <f t="shared" si="232"/>
        <v>80.059376715871153</v>
      </c>
      <c r="R442" s="118">
        <f t="shared" ref="R442:V442" si="233">R443+R446+R448+R457</f>
        <v>67.602468553074829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40.154545527707398</v>
      </c>
      <c r="D443" s="123">
        <f t="shared" si="235"/>
        <v>0</v>
      </c>
      <c r="E443" s="123">
        <f t="shared" si="235"/>
        <v>41.762324777518494</v>
      </c>
      <c r="F443" s="123">
        <f t="shared" si="235"/>
        <v>41.75401023859866</v>
      </c>
      <c r="G443" s="123">
        <f t="shared" si="235"/>
        <v>40.628638321354089</v>
      </c>
      <c r="H443" s="123">
        <f t="shared" si="235"/>
        <v>39.315313829461914</v>
      </c>
      <c r="I443" s="123">
        <f t="shared" si="235"/>
        <v>37.754687991144849</v>
      </c>
      <c r="J443" s="123">
        <f t="shared" si="235"/>
        <v>35.495448788430998</v>
      </c>
      <c r="K443" s="123">
        <f t="shared" si="235"/>
        <v>21.820860771654306</v>
      </c>
      <c r="L443" s="123">
        <f t="shared" si="235"/>
        <v>13.617897008535506</v>
      </c>
      <c r="M443" s="123">
        <f t="shared" si="235"/>
        <v>60.787518733501642</v>
      </c>
      <c r="N443" s="123">
        <f t="shared" si="235"/>
        <v>38.144796341169823</v>
      </c>
      <c r="O443" s="123">
        <f t="shared" si="235"/>
        <v>30.462399083878275</v>
      </c>
      <c r="P443" s="123">
        <f t="shared" si="235"/>
        <v>20.292482388453912</v>
      </c>
      <c r="Q443" s="123">
        <f t="shared" si="235"/>
        <v>60.931873659631414</v>
      </c>
      <c r="R443" s="123">
        <f t="shared" ref="R443:V443" si="236">SUM(R444:R445)</f>
        <v>46.880975394632159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39.265733467793936</v>
      </c>
      <c r="D444" s="99">
        <v>0</v>
      </c>
      <c r="E444" s="99">
        <v>40.855154197756555</v>
      </c>
      <c r="F444" s="99">
        <v>40.858453637505882</v>
      </c>
      <c r="G444" s="99">
        <v>39.772606029839913</v>
      </c>
      <c r="H444" s="99">
        <v>38.494541294026334</v>
      </c>
      <c r="I444" s="99">
        <v>36.981587413719019</v>
      </c>
      <c r="J444" s="99">
        <v>34.771750404433149</v>
      </c>
      <c r="K444" s="99">
        <v>21.381069952728787</v>
      </c>
      <c r="L444" s="99">
        <v>13.343950592521024</v>
      </c>
      <c r="M444" s="99">
        <v>59.569359341449086</v>
      </c>
      <c r="N444" s="99">
        <v>37.401968089141491</v>
      </c>
      <c r="O444" s="99">
        <v>29.867982737806834</v>
      </c>
      <c r="P444" s="99">
        <v>19.901823006661942</v>
      </c>
      <c r="Q444" s="99">
        <v>59.762072388034113</v>
      </c>
      <c r="R444" s="99">
        <v>45.98723952367255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0.88881205991345924</v>
      </c>
      <c r="D445" s="99">
        <v>0</v>
      </c>
      <c r="E445" s="99">
        <v>0.90717057976193594</v>
      </c>
      <c r="F445" s="99">
        <v>0.89555660109277757</v>
      </c>
      <c r="G445" s="99">
        <v>0.85603229151417637</v>
      </c>
      <c r="H445" s="99">
        <v>0.82077253543557815</v>
      </c>
      <c r="I445" s="99">
        <v>0.77310057742582894</v>
      </c>
      <c r="J445" s="99">
        <v>0.72369838399784625</v>
      </c>
      <c r="K445" s="99">
        <v>0.43979081892552124</v>
      </c>
      <c r="L445" s="99">
        <v>0.27394641601448266</v>
      </c>
      <c r="M445" s="99">
        <v>1.2181593920525524</v>
      </c>
      <c r="N445" s="99">
        <v>0.74282825202833236</v>
      </c>
      <c r="O445" s="99">
        <v>0.59441634607143945</v>
      </c>
      <c r="P445" s="99">
        <v>0.39065938179196891</v>
      </c>
      <c r="Q445" s="99">
        <v>1.1698012715972983</v>
      </c>
      <c r="R445" s="99">
        <v>0.89373587095960672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1.914030515693586</v>
      </c>
      <c r="K446" s="123">
        <f t="shared" si="238"/>
        <v>1.7390002989182356</v>
      </c>
      <c r="L446" s="123">
        <f t="shared" si="238"/>
        <v>1.8723703655012172</v>
      </c>
      <c r="M446" s="123">
        <f t="shared" si="238"/>
        <v>1.233832682114449</v>
      </c>
      <c r="N446" s="123">
        <f t="shared" si="238"/>
        <v>3.4189112902706382</v>
      </c>
      <c r="O446" s="123">
        <f t="shared" si="238"/>
        <v>1.0448752214072863</v>
      </c>
      <c r="P446" s="123">
        <f t="shared" si="238"/>
        <v>1.5951094097373208</v>
      </c>
      <c r="Q446" s="123">
        <f t="shared" si="238"/>
        <v>0.84876342678251471</v>
      </c>
      <c r="R446" s="123">
        <f t="shared" si="238"/>
        <v>2.7413474399620763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1.914030515693586</v>
      </c>
      <c r="K447" s="99">
        <f>RES_hhdet_in_tess!K29</f>
        <v>1.7390002989182356</v>
      </c>
      <c r="L447" s="99">
        <f>RES_hhdet_in_tess!L29</f>
        <v>1.8723703655012172</v>
      </c>
      <c r="M447" s="99">
        <f>RES_hhdet_in_tess!M29</f>
        <v>1.233832682114449</v>
      </c>
      <c r="N447" s="99">
        <f>RES_hhdet_in_tess!N29</f>
        <v>3.4189112902706382</v>
      </c>
      <c r="O447" s="99">
        <f>RES_hhdet_in_tess!O29</f>
        <v>1.0448752214072863</v>
      </c>
      <c r="P447" s="99">
        <f>RES_hhdet_in_tess!P29</f>
        <v>1.5951094097373208</v>
      </c>
      <c r="Q447" s="99">
        <f>RES_hhdet_in_tess!Q29</f>
        <v>0.84876342678251471</v>
      </c>
      <c r="R447" s="99">
        <f>RES_hhdet_in_tess!R29</f>
        <v>2.7413474399620763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9.8185629906757104</v>
      </c>
      <c r="D448" s="123">
        <v>0</v>
      </c>
      <c r="E448" s="123">
        <v>10.747799304353309</v>
      </c>
      <c r="F448" s="123">
        <v>10.440374208048228</v>
      </c>
      <c r="G448" s="123">
        <v>11.016306932873198</v>
      </c>
      <c r="H448" s="123">
        <v>11.253449227856997</v>
      </c>
      <c r="I448" s="123">
        <v>10.837167324298163</v>
      </c>
      <c r="J448" s="123">
        <v>12.262954773922566</v>
      </c>
      <c r="K448" s="123">
        <v>12.668877596198023</v>
      </c>
      <c r="L448" s="123">
        <v>13.244054566224849</v>
      </c>
      <c r="M448" s="123">
        <v>13.634586509488477</v>
      </c>
      <c r="N448" s="123">
        <v>11.529596789375988</v>
      </c>
      <c r="O448" s="123">
        <v>11.059946216309998</v>
      </c>
      <c r="P448" s="123">
        <v>11.047228001035336</v>
      </c>
      <c r="Q448" s="123">
        <v>10.874501352307558</v>
      </c>
      <c r="R448" s="123">
        <v>10.815854045844699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11.206473319376322</v>
      </c>
      <c r="P449" s="99">
        <v>11.328813771434495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9.8185629906757104</v>
      </c>
      <c r="D453" s="102">
        <v>0</v>
      </c>
      <c r="E453" s="102">
        <v>10.747799304353309</v>
      </c>
      <c r="F453" s="102">
        <v>10.440374208048228</v>
      </c>
      <c r="G453" s="102">
        <v>11.016306932873198</v>
      </c>
      <c r="H453" s="102">
        <v>11.253449227856997</v>
      </c>
      <c r="I453" s="102">
        <v>10.837167324298163</v>
      </c>
      <c r="J453" s="102">
        <v>12.262954773922566</v>
      </c>
      <c r="K453" s="102">
        <v>12.668877596198023</v>
      </c>
      <c r="L453" s="102">
        <v>13.235133105348638</v>
      </c>
      <c r="M453" s="102">
        <v>13.633405195764896</v>
      </c>
      <c r="N453" s="102">
        <v>11.529631997911498</v>
      </c>
      <c r="O453" s="102">
        <v>11.059477947170794</v>
      </c>
      <c r="P453" s="102">
        <v>11.047290496858638</v>
      </c>
      <c r="Q453" s="102">
        <v>10.876100737202963</v>
      </c>
      <c r="R453" s="102">
        <v>10.815854045844699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13.258328903626786</v>
      </c>
      <c r="M454" s="105">
        <v>13.649943587895061</v>
      </c>
      <c r="N454" s="105">
        <v>11.528734180256009</v>
      </c>
      <c r="O454" s="105">
        <v>11.05265245034944</v>
      </c>
      <c r="P454" s="105">
        <v>11.03426508087993</v>
      </c>
      <c r="Q454" s="105">
        <v>10.841394084972658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4.5904397945288737</v>
      </c>
      <c r="M455" s="99">
        <v>4.5824546021471555</v>
      </c>
      <c r="N455" s="99">
        <v>3.6174172886691687</v>
      </c>
      <c r="O455" s="99">
        <v>3.6104439610269452</v>
      </c>
      <c r="P455" s="99">
        <v>3.7035910248206143</v>
      </c>
      <c r="Q455" s="99">
        <v>3.3489688625144525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8.6678891090979135</v>
      </c>
      <c r="M456" s="99">
        <v>9.0674889857479055</v>
      </c>
      <c r="N456" s="99">
        <v>7.911316891586841</v>
      </c>
      <c r="O456" s="99">
        <v>7.4422084893224953</v>
      </c>
      <c r="P456" s="99">
        <v>7.3306740560593191</v>
      </c>
      <c r="Q456" s="99">
        <v>7.492425222458202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6.8711343322911898</v>
      </c>
      <c r="D457" s="123">
        <v>0</v>
      </c>
      <c r="E457" s="123">
        <v>6.8781512332359807</v>
      </c>
      <c r="F457" s="123">
        <v>7.2462554679224578</v>
      </c>
      <c r="G457" s="123">
        <v>7.3113385059787124</v>
      </c>
      <c r="H457" s="123">
        <v>7.3940496003703098</v>
      </c>
      <c r="I457" s="123">
        <v>7.4992323372189098</v>
      </c>
      <c r="J457" s="123">
        <v>7.8205610578527889</v>
      </c>
      <c r="K457" s="123">
        <v>7.8626378669135821</v>
      </c>
      <c r="L457" s="123">
        <v>7.7240429763770013</v>
      </c>
      <c r="M457" s="123">
        <v>8.2425025141628616</v>
      </c>
      <c r="N457" s="123">
        <v>7.0208579365612245</v>
      </c>
      <c r="O457" s="123">
        <v>6.711884121309958</v>
      </c>
      <c r="P457" s="123">
        <v>6.5882522273779864</v>
      </c>
      <c r="Q457" s="123">
        <v>7.4042382771496777</v>
      </c>
      <c r="R457" s="123">
        <v>7.1642916726358941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7.8566791139090899</v>
      </c>
      <c r="L458" s="99">
        <v>6.8930111166297845</v>
      </c>
      <c r="M458" s="99">
        <v>8.5098285158608675</v>
      </c>
      <c r="N458" s="99">
        <v>7.0476449631252809</v>
      </c>
      <c r="O458" s="99">
        <v>6.6366287046812635</v>
      </c>
      <c r="P458" s="99">
        <v>6.1177393608113118</v>
      </c>
      <c r="Q458" s="99">
        <v>8.8434979517682475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6.8711343322911898</v>
      </c>
      <c r="D459" s="110">
        <v>0</v>
      </c>
      <c r="E459" s="110">
        <v>6.8781512332359807</v>
      </c>
      <c r="F459" s="110">
        <v>7.2462554679224578</v>
      </c>
      <c r="G459" s="110">
        <v>7.3113385059787124</v>
      </c>
      <c r="H459" s="110">
        <v>7.3940496003703098</v>
      </c>
      <c r="I459" s="110">
        <v>7.4992323372189098</v>
      </c>
      <c r="J459" s="110">
        <v>7.8205610578527889</v>
      </c>
      <c r="K459" s="110">
        <v>7.8639147425574016</v>
      </c>
      <c r="L459" s="110">
        <v>7.8751396781492211</v>
      </c>
      <c r="M459" s="110">
        <v>8.1979481805465273</v>
      </c>
      <c r="N459" s="110">
        <v>7.0179463032390457</v>
      </c>
      <c r="O459" s="110">
        <v>6.7230791419654663</v>
      </c>
      <c r="P459" s="110">
        <v>6.6594852510016267</v>
      </c>
      <c r="Q459" s="110">
        <v>7.2252629808240512</v>
      </c>
      <c r="R459" s="110">
        <v>7.1642916726358941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18.792785516806038</v>
      </c>
      <c r="D461" s="118">
        <f t="shared" si="239"/>
        <v>0</v>
      </c>
      <c r="E461" s="118">
        <f t="shared" si="239"/>
        <v>19.103080364382748</v>
      </c>
      <c r="F461" s="118">
        <f t="shared" si="239"/>
        <v>18.884528856579095</v>
      </c>
      <c r="G461" s="118">
        <f t="shared" si="239"/>
        <v>18.167367244229773</v>
      </c>
      <c r="H461" s="118">
        <f t="shared" si="239"/>
        <v>17.375426040640619</v>
      </c>
      <c r="I461" s="118">
        <f t="shared" si="239"/>
        <v>16.491583696243961</v>
      </c>
      <c r="J461" s="118">
        <f t="shared" si="239"/>
        <v>15.31110684912697</v>
      </c>
      <c r="K461" s="118">
        <f t="shared" si="239"/>
        <v>9.8324392813319381</v>
      </c>
      <c r="L461" s="118">
        <f t="shared" si="239"/>
        <v>6.1301673471740141</v>
      </c>
      <c r="M461" s="118">
        <f t="shared" si="239"/>
        <v>25.422621026825936</v>
      </c>
      <c r="N461" s="118">
        <f t="shared" si="239"/>
        <v>15.439504649428478</v>
      </c>
      <c r="O461" s="118">
        <f t="shared" si="239"/>
        <v>11.983587767537818</v>
      </c>
      <c r="P461" s="118">
        <f t="shared" si="239"/>
        <v>7.7214251303429595</v>
      </c>
      <c r="Q461" s="118">
        <f t="shared" si="239"/>
        <v>21.784434197894509</v>
      </c>
      <c r="R461" s="118">
        <f t="shared" ref="R461:V461" si="240">R462+R465+R467+R476</f>
        <v>16.185312294383237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18.792785516806038</v>
      </c>
      <c r="D462" s="123">
        <f t="shared" si="242"/>
        <v>0</v>
      </c>
      <c r="E462" s="123">
        <f t="shared" si="242"/>
        <v>19.103080364382748</v>
      </c>
      <c r="F462" s="123">
        <f t="shared" si="242"/>
        <v>18.884528856579095</v>
      </c>
      <c r="G462" s="123">
        <f t="shared" si="242"/>
        <v>18.167367244229773</v>
      </c>
      <c r="H462" s="123">
        <f t="shared" si="242"/>
        <v>17.375426040640619</v>
      </c>
      <c r="I462" s="123">
        <f t="shared" si="242"/>
        <v>16.491583696243961</v>
      </c>
      <c r="J462" s="123">
        <f t="shared" si="242"/>
        <v>15.31110684912697</v>
      </c>
      <c r="K462" s="123">
        <f t="shared" si="242"/>
        <v>9.2888586182619814</v>
      </c>
      <c r="L462" s="123">
        <f t="shared" si="242"/>
        <v>5.7149507785138107</v>
      </c>
      <c r="M462" s="123">
        <f t="shared" si="242"/>
        <v>24.946964496549505</v>
      </c>
      <c r="N462" s="123">
        <f t="shared" si="242"/>
        <v>15.169162015444288</v>
      </c>
      <c r="O462" s="123">
        <f t="shared" si="242"/>
        <v>11.616109117429835</v>
      </c>
      <c r="P462" s="123">
        <f t="shared" si="242"/>
        <v>7.3922320538104147</v>
      </c>
      <c r="Q462" s="123">
        <f t="shared" si="242"/>
        <v>21.401744930583938</v>
      </c>
      <c r="R462" s="123">
        <f t="shared" ref="R462:V462" si="243">SUM(R463:R464)</f>
        <v>16.185312294383237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18.792785516806038</v>
      </c>
      <c r="D463" s="99">
        <v>0</v>
      </c>
      <c r="E463" s="99">
        <v>19.103080364382748</v>
      </c>
      <c r="F463" s="99">
        <v>18.884528856579095</v>
      </c>
      <c r="G463" s="99">
        <v>18.167367244229773</v>
      </c>
      <c r="H463" s="99">
        <v>17.375426040640619</v>
      </c>
      <c r="I463" s="99">
        <v>16.491583696243961</v>
      </c>
      <c r="J463" s="99">
        <v>15.31110684912697</v>
      </c>
      <c r="K463" s="99">
        <v>9.2888586182619814</v>
      </c>
      <c r="L463" s="99">
        <v>5.7149507785138107</v>
      </c>
      <c r="M463" s="99">
        <v>24.946964496549505</v>
      </c>
      <c r="N463" s="99">
        <v>15.169162015444288</v>
      </c>
      <c r="O463" s="99">
        <v>11.616109117429835</v>
      </c>
      <c r="P463" s="99">
        <v>7.3922320538104147</v>
      </c>
      <c r="Q463" s="99">
        <v>21.401744930583938</v>
      </c>
      <c r="R463" s="99">
        <v>16.185312294383237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3.1218098587194404E-2</v>
      </c>
      <c r="P467" s="123">
        <v>1.445635310695772E-2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4.3393157036200218</v>
      </c>
      <c r="P468" s="99">
        <v>4.1778860479107811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0.543580663069956</v>
      </c>
      <c r="L476" s="123">
        <v>0.41521656866020312</v>
      </c>
      <c r="M476" s="123">
        <v>0.47565653027643107</v>
      </c>
      <c r="N476" s="123">
        <v>0.27034263398419078</v>
      </c>
      <c r="O476" s="123">
        <v>0.33626055152078854</v>
      </c>
      <c r="P476" s="123">
        <v>0.31473672342558695</v>
      </c>
      <c r="Q476" s="123">
        <v>0.38268926731057118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3.080290424063084</v>
      </c>
      <c r="L477" s="99">
        <v>2.6989076962913203</v>
      </c>
      <c r="M477" s="99">
        <v>3.3295957119350175</v>
      </c>
      <c r="N477" s="99">
        <v>2.757494866638746</v>
      </c>
      <c r="O477" s="99">
        <v>2.5966787034105341</v>
      </c>
      <c r="P477" s="99">
        <v>2.393655607105122</v>
      </c>
      <c r="Q477" s="99">
        <v>3.4601487919330811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5947</v>
      </c>
      <c r="C5" s="120">
        <v>5329</v>
      </c>
      <c r="D5" s="120">
        <v>4809</v>
      </c>
      <c r="E5" s="120">
        <v>4198</v>
      </c>
      <c r="F5" s="120">
        <v>3764</v>
      </c>
      <c r="G5" s="120">
        <v>2712</v>
      </c>
      <c r="H5" s="120">
        <v>2404</v>
      </c>
      <c r="I5" s="120">
        <v>2303</v>
      </c>
      <c r="J5" s="120">
        <v>2178</v>
      </c>
      <c r="K5" s="120">
        <v>2321</v>
      </c>
      <c r="L5" s="120">
        <v>2271</v>
      </c>
      <c r="M5" s="120">
        <v>2012</v>
      </c>
      <c r="N5" s="120">
        <v>1795</v>
      </c>
      <c r="O5" s="120">
        <v>1595</v>
      </c>
      <c r="P5" s="120">
        <v>1323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5947</v>
      </c>
      <c r="C7" s="52">
        <v>5329</v>
      </c>
      <c r="D7" s="52">
        <v>4809</v>
      </c>
      <c r="E7" s="52">
        <v>4198</v>
      </c>
      <c r="F7" s="52">
        <v>3764</v>
      </c>
      <c r="G7" s="52">
        <v>2712</v>
      </c>
      <c r="H7" s="52">
        <v>2404</v>
      </c>
      <c r="I7" s="52">
        <v>2303</v>
      </c>
      <c r="J7" s="52">
        <v>2178</v>
      </c>
      <c r="K7" s="52">
        <v>2321</v>
      </c>
      <c r="L7" s="52">
        <v>2271</v>
      </c>
      <c r="M7" s="52">
        <v>2012</v>
      </c>
      <c r="N7" s="52">
        <v>1795</v>
      </c>
      <c r="O7" s="52">
        <v>1595</v>
      </c>
      <c r="P7" s="52">
        <v>1323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129</v>
      </c>
      <c r="C9" s="52">
        <v>139</v>
      </c>
      <c r="D9" s="52">
        <v>151</v>
      </c>
      <c r="E9" s="52">
        <v>132</v>
      </c>
      <c r="F9" s="52">
        <v>109</v>
      </c>
      <c r="G9" s="52">
        <v>85</v>
      </c>
      <c r="H9" s="52">
        <v>60</v>
      </c>
      <c r="I9" s="52">
        <v>44</v>
      </c>
      <c r="J9" s="52">
        <v>35</v>
      </c>
      <c r="K9" s="52">
        <v>129</v>
      </c>
      <c r="L9" s="52">
        <v>334</v>
      </c>
      <c r="M9" s="52">
        <v>408</v>
      </c>
      <c r="N9" s="52">
        <v>499</v>
      </c>
      <c r="O9" s="52">
        <v>538</v>
      </c>
      <c r="P9" s="52">
        <v>493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5947</v>
      </c>
      <c r="C13" s="52">
        <v>5329</v>
      </c>
      <c r="D13" s="52">
        <v>4809</v>
      </c>
      <c r="E13" s="52">
        <v>4198</v>
      </c>
      <c r="F13" s="52">
        <v>3764</v>
      </c>
      <c r="G13" s="52">
        <v>2712</v>
      </c>
      <c r="H13" s="52">
        <v>2404</v>
      </c>
      <c r="I13" s="52">
        <v>2303</v>
      </c>
      <c r="J13" s="52">
        <v>2178</v>
      </c>
      <c r="K13" s="52">
        <v>2321</v>
      </c>
      <c r="L13" s="52">
        <v>2108</v>
      </c>
      <c r="M13" s="52">
        <v>1835</v>
      </c>
      <c r="N13" s="52">
        <v>1612</v>
      </c>
      <c r="O13" s="52">
        <v>1399</v>
      </c>
      <c r="P13" s="52">
        <v>1161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163</v>
      </c>
      <c r="M14" s="52">
        <v>177</v>
      </c>
      <c r="N14" s="52">
        <v>183</v>
      </c>
      <c r="O14" s="52">
        <v>196</v>
      </c>
      <c r="P14" s="52">
        <v>162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398</v>
      </c>
      <c r="C16" s="52">
        <v>376</v>
      </c>
      <c r="D16" s="52">
        <v>417</v>
      </c>
      <c r="E16" s="52">
        <v>414</v>
      </c>
      <c r="F16" s="52">
        <v>418</v>
      </c>
      <c r="G16" s="52">
        <v>338</v>
      </c>
      <c r="H16" s="52">
        <v>326</v>
      </c>
      <c r="I16" s="52">
        <v>310</v>
      </c>
      <c r="J16" s="52">
        <v>285</v>
      </c>
      <c r="K16" s="52">
        <v>303</v>
      </c>
      <c r="L16" s="52">
        <v>291</v>
      </c>
      <c r="M16" s="52">
        <v>263</v>
      </c>
      <c r="N16" s="52">
        <v>236</v>
      </c>
      <c r="O16" s="52">
        <v>222</v>
      </c>
      <c r="P16" s="52">
        <v>184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1082</v>
      </c>
    </row>
    <row r="17" spans="1:105" ht="12" customHeight="1" x14ac:dyDescent="0.25">
      <c r="A17" s="109" t="s">
        <v>120</v>
      </c>
      <c r="B17" s="36">
        <v>5549</v>
      </c>
      <c r="C17" s="36">
        <v>4953</v>
      </c>
      <c r="D17" s="36">
        <v>4392</v>
      </c>
      <c r="E17" s="36">
        <v>3784</v>
      </c>
      <c r="F17" s="36">
        <v>3346</v>
      </c>
      <c r="G17" s="36">
        <v>2374</v>
      </c>
      <c r="H17" s="36">
        <v>2078</v>
      </c>
      <c r="I17" s="36">
        <v>1993</v>
      </c>
      <c r="J17" s="36">
        <v>1893</v>
      </c>
      <c r="K17" s="36">
        <v>2018</v>
      </c>
      <c r="L17" s="36">
        <v>1980</v>
      </c>
      <c r="M17" s="36">
        <v>1749</v>
      </c>
      <c r="N17" s="36">
        <v>1559</v>
      </c>
      <c r="O17" s="36">
        <v>1373</v>
      </c>
      <c r="P17" s="36">
        <v>1139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618</v>
      </c>
      <c r="D21" s="52">
        <v>520</v>
      </c>
      <c r="E21" s="52">
        <v>611</v>
      </c>
      <c r="F21" s="52">
        <v>434</v>
      </c>
      <c r="G21" s="52">
        <v>1052</v>
      </c>
      <c r="H21" s="52">
        <v>308</v>
      </c>
      <c r="I21" s="52">
        <v>101</v>
      </c>
      <c r="J21" s="52">
        <v>125</v>
      </c>
      <c r="K21" s="52">
        <v>412</v>
      </c>
      <c r="L21" s="52">
        <v>465</v>
      </c>
      <c r="M21" s="52">
        <v>466</v>
      </c>
      <c r="N21" s="52">
        <v>467</v>
      </c>
      <c r="O21" s="52">
        <v>380</v>
      </c>
      <c r="P21" s="52">
        <v>272</v>
      </c>
      <c r="Q21" s="52">
        <v>1323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20</v>
      </c>
      <c r="D23" s="52">
        <v>20</v>
      </c>
      <c r="E23" s="52">
        <v>20</v>
      </c>
      <c r="F23" s="52">
        <v>23</v>
      </c>
      <c r="G23" s="52">
        <v>24</v>
      </c>
      <c r="H23" s="52">
        <v>25</v>
      </c>
      <c r="I23" s="52">
        <v>18</v>
      </c>
      <c r="J23" s="52">
        <v>12</v>
      </c>
      <c r="K23" s="52">
        <v>18</v>
      </c>
      <c r="L23" s="52">
        <v>12</v>
      </c>
      <c r="M23" s="52">
        <v>67</v>
      </c>
      <c r="N23" s="52">
        <v>32</v>
      </c>
      <c r="O23" s="52">
        <v>73</v>
      </c>
      <c r="P23" s="52">
        <v>105</v>
      </c>
      <c r="Q23" s="52">
        <v>493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929</v>
      </c>
      <c r="D27" s="52">
        <v>930</v>
      </c>
      <c r="E27" s="52">
        <v>935</v>
      </c>
      <c r="F27" s="52">
        <v>946</v>
      </c>
      <c r="G27" s="52">
        <v>1052</v>
      </c>
      <c r="H27" s="52">
        <v>942</v>
      </c>
      <c r="I27" s="52">
        <v>512</v>
      </c>
      <c r="J27" s="52">
        <v>236</v>
      </c>
      <c r="K27" s="52">
        <v>412</v>
      </c>
      <c r="L27" s="52">
        <v>466</v>
      </c>
      <c r="M27" s="52">
        <v>474</v>
      </c>
      <c r="N27" s="52">
        <v>487</v>
      </c>
      <c r="O27" s="52">
        <v>425</v>
      </c>
      <c r="P27" s="52">
        <v>239</v>
      </c>
      <c r="Q27" s="52">
        <v>1161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3</v>
      </c>
      <c r="O28" s="52">
        <v>5</v>
      </c>
      <c r="P28" s="52">
        <v>34</v>
      </c>
      <c r="Q28" s="52">
        <v>162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62</v>
      </c>
      <c r="D30" s="52">
        <v>62</v>
      </c>
      <c r="E30" s="52">
        <v>64</v>
      </c>
      <c r="F30" s="52">
        <v>65</v>
      </c>
      <c r="G30" s="52">
        <v>80</v>
      </c>
      <c r="H30" s="52">
        <v>68</v>
      </c>
      <c r="I30" s="52">
        <v>51</v>
      </c>
      <c r="J30" s="52">
        <v>41</v>
      </c>
      <c r="K30" s="52">
        <v>69</v>
      </c>
      <c r="L30" s="52">
        <v>75</v>
      </c>
      <c r="M30" s="52">
        <v>59</v>
      </c>
      <c r="N30" s="52">
        <v>53</v>
      </c>
      <c r="O30" s="52">
        <v>42</v>
      </c>
      <c r="P30" s="52">
        <v>38</v>
      </c>
      <c r="Q30" s="52">
        <v>184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867</v>
      </c>
      <c r="D31" s="36">
        <v>868</v>
      </c>
      <c r="E31" s="36">
        <v>871</v>
      </c>
      <c r="F31" s="36">
        <v>882</v>
      </c>
      <c r="G31" s="36">
        <v>973</v>
      </c>
      <c r="H31" s="36">
        <v>873</v>
      </c>
      <c r="I31" s="36">
        <v>461</v>
      </c>
      <c r="J31" s="36">
        <v>195</v>
      </c>
      <c r="K31" s="36">
        <v>343</v>
      </c>
      <c r="L31" s="36">
        <v>391</v>
      </c>
      <c r="M31" s="36">
        <v>413</v>
      </c>
      <c r="N31" s="36">
        <v>437</v>
      </c>
      <c r="O31" s="36">
        <v>389</v>
      </c>
      <c r="P31" s="36">
        <v>235</v>
      </c>
      <c r="Q31" s="36">
        <v>1139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555</v>
      </c>
      <c r="L35" s="52">
        <v>415</v>
      </c>
      <c r="M35" s="52">
        <v>207</v>
      </c>
      <c r="N35" s="52">
        <v>250</v>
      </c>
      <c r="O35" s="52">
        <v>180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30</v>
      </c>
      <c r="D37" s="52">
        <v>32</v>
      </c>
      <c r="E37" s="52">
        <v>1</v>
      </c>
      <c r="F37" s="52">
        <v>0</v>
      </c>
      <c r="G37" s="52">
        <v>0</v>
      </c>
      <c r="H37" s="52">
        <v>0</v>
      </c>
      <c r="I37" s="52">
        <v>2</v>
      </c>
      <c r="J37" s="52">
        <v>3</v>
      </c>
      <c r="K37" s="52">
        <v>112</v>
      </c>
      <c r="L37" s="52">
        <v>217</v>
      </c>
      <c r="M37" s="52">
        <v>141</v>
      </c>
      <c r="N37" s="52">
        <v>123</v>
      </c>
      <c r="O37" s="52">
        <v>112</v>
      </c>
      <c r="P37" s="52">
        <v>60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311</v>
      </c>
      <c r="D41" s="52">
        <v>410</v>
      </c>
      <c r="E41" s="52">
        <v>324</v>
      </c>
      <c r="F41" s="52">
        <v>512</v>
      </c>
      <c r="G41" s="52">
        <v>0</v>
      </c>
      <c r="H41" s="52">
        <v>634</v>
      </c>
      <c r="I41" s="52">
        <v>411</v>
      </c>
      <c r="J41" s="52">
        <v>111</v>
      </c>
      <c r="K41" s="52">
        <v>555</v>
      </c>
      <c r="L41" s="52">
        <v>253</v>
      </c>
      <c r="M41" s="52">
        <v>201</v>
      </c>
      <c r="N41" s="52">
        <v>264</v>
      </c>
      <c r="O41" s="52">
        <v>212</v>
      </c>
      <c r="P41" s="52">
        <v>1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163</v>
      </c>
      <c r="M42" s="52">
        <v>14</v>
      </c>
      <c r="N42" s="52">
        <v>9</v>
      </c>
      <c r="O42" s="52">
        <v>18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40</v>
      </c>
      <c r="D44" s="52">
        <v>103</v>
      </c>
      <c r="E44" s="52">
        <v>61</v>
      </c>
      <c r="F44" s="52">
        <v>69</v>
      </c>
      <c r="G44" s="52">
        <v>0</v>
      </c>
      <c r="H44" s="52">
        <v>56</v>
      </c>
      <c r="I44" s="52">
        <v>35</v>
      </c>
      <c r="J44" s="52">
        <v>16</v>
      </c>
      <c r="K44" s="52">
        <v>87</v>
      </c>
      <c r="L44" s="52">
        <v>63</v>
      </c>
      <c r="M44" s="52">
        <v>31</v>
      </c>
      <c r="N44" s="52">
        <v>26</v>
      </c>
      <c r="O44" s="52">
        <v>28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271</v>
      </c>
      <c r="D45" s="36">
        <v>307</v>
      </c>
      <c r="E45" s="36">
        <v>263</v>
      </c>
      <c r="F45" s="36">
        <v>444</v>
      </c>
      <c r="G45" s="36">
        <v>1</v>
      </c>
      <c r="H45" s="36">
        <v>577</v>
      </c>
      <c r="I45" s="36">
        <v>376</v>
      </c>
      <c r="J45" s="36">
        <v>95</v>
      </c>
      <c r="K45" s="36">
        <v>468</v>
      </c>
      <c r="L45" s="36">
        <v>353</v>
      </c>
      <c r="M45" s="36">
        <v>182</v>
      </c>
      <c r="N45" s="36">
        <v>247</v>
      </c>
      <c r="O45" s="36">
        <v>203</v>
      </c>
      <c r="P45" s="36">
        <v>1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169</v>
      </c>
      <c r="L49" s="52">
        <v>111</v>
      </c>
      <c r="M49" s="52">
        <v>56</v>
      </c>
      <c r="N49" s="52">
        <v>105</v>
      </c>
      <c r="O49" s="52">
        <v>70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100</v>
      </c>
      <c r="L51" s="52">
        <v>50</v>
      </c>
      <c r="M51" s="52">
        <v>24</v>
      </c>
      <c r="N51" s="52">
        <v>48</v>
      </c>
      <c r="O51" s="52">
        <v>24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169</v>
      </c>
      <c r="L55" s="52">
        <v>67</v>
      </c>
      <c r="M55" s="52">
        <v>52</v>
      </c>
      <c r="N55" s="52">
        <v>101</v>
      </c>
      <c r="O55" s="52">
        <v>64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44</v>
      </c>
      <c r="M56" s="52">
        <v>4</v>
      </c>
      <c r="N56" s="52">
        <v>4</v>
      </c>
      <c r="O56" s="52">
        <v>6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27</v>
      </c>
      <c r="L58" s="52">
        <v>17</v>
      </c>
      <c r="M58" s="52">
        <v>8</v>
      </c>
      <c r="N58" s="52">
        <v>11</v>
      </c>
      <c r="O58" s="52">
        <v>9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142</v>
      </c>
      <c r="L59" s="36">
        <v>94</v>
      </c>
      <c r="M59" s="36">
        <v>48</v>
      </c>
      <c r="N59" s="36">
        <v>94</v>
      </c>
      <c r="O59" s="36">
        <v>61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386</v>
      </c>
      <c r="L63" s="52">
        <v>304</v>
      </c>
      <c r="M63" s="52">
        <v>151</v>
      </c>
      <c r="N63" s="52">
        <v>145</v>
      </c>
      <c r="O63" s="52">
        <v>110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30</v>
      </c>
      <c r="D65" s="52">
        <v>32</v>
      </c>
      <c r="E65" s="52">
        <v>1</v>
      </c>
      <c r="F65" s="52">
        <v>0</v>
      </c>
      <c r="G65" s="52">
        <v>0</v>
      </c>
      <c r="H65" s="52">
        <v>0</v>
      </c>
      <c r="I65" s="52">
        <v>2</v>
      </c>
      <c r="J65" s="52">
        <v>3</v>
      </c>
      <c r="K65" s="52">
        <v>12</v>
      </c>
      <c r="L65" s="52">
        <v>167</v>
      </c>
      <c r="M65" s="52">
        <v>117</v>
      </c>
      <c r="N65" s="52">
        <v>75</v>
      </c>
      <c r="O65" s="52">
        <v>88</v>
      </c>
      <c r="P65" s="52">
        <v>60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311</v>
      </c>
      <c r="D69" s="52">
        <f t="shared" si="6"/>
        <v>410</v>
      </c>
      <c r="E69" s="52">
        <f t="shared" si="6"/>
        <v>324</v>
      </c>
      <c r="F69" s="52">
        <f t="shared" si="6"/>
        <v>512</v>
      </c>
      <c r="G69" s="52">
        <f t="shared" si="6"/>
        <v>0</v>
      </c>
      <c r="H69" s="52">
        <f t="shared" si="6"/>
        <v>634</v>
      </c>
      <c r="I69" s="52">
        <f t="shared" si="6"/>
        <v>411</v>
      </c>
      <c r="J69" s="52">
        <f t="shared" si="6"/>
        <v>111</v>
      </c>
      <c r="K69" s="52">
        <f t="shared" si="6"/>
        <v>386</v>
      </c>
      <c r="L69" s="52">
        <f t="shared" si="6"/>
        <v>186</v>
      </c>
      <c r="M69" s="52">
        <f t="shared" si="6"/>
        <v>149</v>
      </c>
      <c r="N69" s="52">
        <f t="shared" si="6"/>
        <v>163</v>
      </c>
      <c r="O69" s="52">
        <f t="shared" si="6"/>
        <v>148</v>
      </c>
      <c r="P69" s="52">
        <f t="shared" si="6"/>
        <v>1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119</v>
      </c>
      <c r="M70" s="52">
        <f t="shared" si="9"/>
        <v>10</v>
      </c>
      <c r="N70" s="52">
        <f t="shared" si="9"/>
        <v>5</v>
      </c>
      <c r="O70" s="52">
        <f t="shared" si="9"/>
        <v>12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40</v>
      </c>
      <c r="D72" s="52">
        <v>103</v>
      </c>
      <c r="E72" s="52">
        <v>61</v>
      </c>
      <c r="F72" s="52">
        <v>69</v>
      </c>
      <c r="G72" s="52">
        <v>0</v>
      </c>
      <c r="H72" s="52">
        <v>56</v>
      </c>
      <c r="I72" s="52">
        <v>35</v>
      </c>
      <c r="J72" s="52">
        <v>16</v>
      </c>
      <c r="K72" s="52">
        <v>60</v>
      </c>
      <c r="L72" s="52">
        <v>46</v>
      </c>
      <c r="M72" s="52">
        <v>23</v>
      </c>
      <c r="N72" s="52">
        <v>15</v>
      </c>
      <c r="O72" s="52">
        <v>19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271</v>
      </c>
      <c r="D73" s="36">
        <v>307</v>
      </c>
      <c r="E73" s="36">
        <v>263</v>
      </c>
      <c r="F73" s="36">
        <v>444</v>
      </c>
      <c r="G73" s="36">
        <v>1</v>
      </c>
      <c r="H73" s="36">
        <v>577</v>
      </c>
      <c r="I73" s="36">
        <v>376</v>
      </c>
      <c r="J73" s="36">
        <v>95</v>
      </c>
      <c r="K73" s="36">
        <v>326</v>
      </c>
      <c r="L73" s="36">
        <v>259</v>
      </c>
      <c r="M73" s="36">
        <v>134</v>
      </c>
      <c r="N73" s="36">
        <v>153</v>
      </c>
      <c r="O73" s="36">
        <v>142</v>
      </c>
      <c r="P73" s="36">
        <v>1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0</v>
      </c>
      <c r="M79" s="52">
        <f>RES_hhdet_numvin!M45</f>
        <v>0</v>
      </c>
      <c r="N79" s="52">
        <f>RES_hhdet_numvin!N45</f>
        <v>0</v>
      </c>
      <c r="O79" s="52">
        <f>RES_hhdet_numvin!O45</f>
        <v>0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0</v>
      </c>
      <c r="S82" s="138">
        <f>RES_hhdet_numvin!S48</f>
        <v>0</v>
      </c>
      <c r="T82" s="138">
        <f>RES_hhdet_numvin!T48</f>
        <v>0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0</v>
      </c>
      <c r="V88" s="138">
        <f>RES_hhdet_numvin!V54</f>
        <v>0</v>
      </c>
      <c r="W88" s="138">
        <f>RES_hhdet_numvin!W54</f>
        <v>0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0</v>
      </c>
      <c r="S94" s="39">
        <f>RES_hhdet_numvin!S60</f>
        <v>0</v>
      </c>
      <c r="T94" s="39">
        <f>RES_hhdet_numvin!T60</f>
        <v>0</v>
      </c>
      <c r="U94" s="39">
        <f>RES_hhdet_numvin!U60</f>
        <v>0</v>
      </c>
      <c r="V94" s="39">
        <f>RES_hhdet_numvin!V60</f>
        <v>0</v>
      </c>
      <c r="W94" s="39">
        <f>RES_hhdet_numvin!W60</f>
        <v>0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5.12533708138091</v>
      </c>
      <c r="C98" s="117">
        <f t="shared" si="12"/>
        <v>3.9541682107371861</v>
      </c>
      <c r="D98" s="117">
        <f t="shared" si="12"/>
        <v>3.929211039528254</v>
      </c>
      <c r="E98" s="117">
        <f t="shared" si="12"/>
        <v>3.8172524281298341</v>
      </c>
      <c r="F98" s="117">
        <f t="shared" si="12"/>
        <v>3.7402672432686712</v>
      </c>
      <c r="G98" s="117">
        <f t="shared" si="12"/>
        <v>1.5083774525964562</v>
      </c>
      <c r="H98" s="117">
        <f t="shared" si="12"/>
        <v>2.4418968165406127</v>
      </c>
      <c r="I98" s="117">
        <f t="shared" si="12"/>
        <v>1.4214734318931621</v>
      </c>
      <c r="J98" s="117">
        <f t="shared" si="12"/>
        <v>1.4291682496749749</v>
      </c>
      <c r="K98" s="117">
        <f t="shared" si="12"/>
        <v>2.4883383133420249</v>
      </c>
      <c r="L98" s="117">
        <f t="shared" si="12"/>
        <v>2.4834721188588622</v>
      </c>
      <c r="M98" s="117">
        <f t="shared" si="12"/>
        <v>1.4341842636055813</v>
      </c>
      <c r="N98" s="117">
        <f t="shared" si="12"/>
        <v>1.3653400226999608</v>
      </c>
      <c r="O98" s="117">
        <f t="shared" si="12"/>
        <v>1.300067468520226</v>
      </c>
      <c r="P98" s="117">
        <f t="shared" si="12"/>
        <v>1.2604145220734362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4.1457567810679272</v>
      </c>
      <c r="C99" s="122">
        <f t="shared" si="15"/>
        <v>3.1086386691237644</v>
      </c>
      <c r="D99" s="122">
        <f t="shared" si="15"/>
        <v>3.1084803651534574</v>
      </c>
      <c r="E99" s="122">
        <f t="shared" si="15"/>
        <v>3.1081136795600606</v>
      </c>
      <c r="F99" s="122">
        <f t="shared" si="15"/>
        <v>3.1077654718063594</v>
      </c>
      <c r="G99" s="122">
        <f t="shared" si="15"/>
        <v>1.0357324944381061</v>
      </c>
      <c r="H99" s="122">
        <f t="shared" si="15"/>
        <v>2.0168483960053187</v>
      </c>
      <c r="I99" s="122">
        <f t="shared" si="15"/>
        <v>1.0186628959891528</v>
      </c>
      <c r="J99" s="122">
        <f t="shared" si="15"/>
        <v>1.0186260970611958</v>
      </c>
      <c r="K99" s="122">
        <f t="shared" si="15"/>
        <v>2.0379448359226324</v>
      </c>
      <c r="L99" s="122">
        <f t="shared" si="15"/>
        <v>2.0387488980868405</v>
      </c>
      <c r="M99" s="122">
        <f t="shared" si="15"/>
        <v>1.0197478679700607</v>
      </c>
      <c r="N99" s="122">
        <f t="shared" si="15"/>
        <v>1.0201256617066448</v>
      </c>
      <c r="O99" s="122">
        <f t="shared" si="15"/>
        <v>1.0105454381289196</v>
      </c>
      <c r="P99" s="122">
        <f t="shared" si="15"/>
        <v>1.020830824480808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1610</v>
      </c>
    </row>
    <row r="100" spans="1:105" ht="12" customHeight="1" x14ac:dyDescent="0.25">
      <c r="A100" s="97" t="s">
        <v>216</v>
      </c>
      <c r="B100" s="98">
        <v>4.1081685296646597</v>
      </c>
      <c r="C100" s="98">
        <v>3.081083404987103</v>
      </c>
      <c r="D100" s="98">
        <v>3.0810834049871012</v>
      </c>
      <c r="E100" s="98">
        <v>3.0810834049871012</v>
      </c>
      <c r="F100" s="98">
        <v>3.0810834049871012</v>
      </c>
      <c r="G100" s="98">
        <v>1.0269991401547713</v>
      </c>
      <c r="H100" s="98">
        <v>2</v>
      </c>
      <c r="I100" s="98">
        <v>1.0103181427343095</v>
      </c>
      <c r="J100" s="98">
        <v>1.0103181427343095</v>
      </c>
      <c r="K100" s="98">
        <v>2.0206362854686155</v>
      </c>
      <c r="L100" s="98">
        <v>2.0206362854686151</v>
      </c>
      <c r="M100" s="98">
        <v>1.0103181427343098</v>
      </c>
      <c r="N100" s="98">
        <v>1.0103181427343095</v>
      </c>
      <c r="O100" s="98">
        <v>0.99999999999999989</v>
      </c>
      <c r="P100" s="98">
        <v>1.0103181427343093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1611</v>
      </c>
    </row>
    <row r="101" spans="1:105" ht="12" customHeight="1" x14ac:dyDescent="0.25">
      <c r="A101" s="97" t="s">
        <v>53</v>
      </c>
      <c r="B101" s="98">
        <v>3.7588251403267055E-2</v>
      </c>
      <c r="C101" s="98">
        <v>2.7555264136661563E-2</v>
      </c>
      <c r="D101" s="98">
        <v>2.7396960166356378E-2</v>
      </c>
      <c r="E101" s="98">
        <v>2.7030274572959336E-2</v>
      </c>
      <c r="F101" s="98">
        <v>2.668206681925819E-2</v>
      </c>
      <c r="G101" s="98">
        <v>8.7333542833347415E-3</v>
      </c>
      <c r="H101" s="98">
        <v>1.6848396005318567E-2</v>
      </c>
      <c r="I101" s="98">
        <v>8.3447532548432193E-3</v>
      </c>
      <c r="J101" s="98">
        <v>8.3079543268861963E-3</v>
      </c>
      <c r="K101" s="98">
        <v>1.7308550454016945E-2</v>
      </c>
      <c r="L101" s="98">
        <v>1.8112612618225436E-2</v>
      </c>
      <c r="M101" s="98">
        <v>9.4297252357509014E-3</v>
      </c>
      <c r="N101" s="98">
        <v>9.807518972335302E-3</v>
      </c>
      <c r="O101" s="98">
        <v>1.0545438128919719E-2</v>
      </c>
      <c r="P101" s="98">
        <v>1.0512681746498652E-2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2.456312672223869E-3</v>
      </c>
      <c r="C102" s="122">
        <f t="shared" si="18"/>
        <v>2.5140137920238018E-3</v>
      </c>
      <c r="D102" s="122">
        <f t="shared" si="18"/>
        <v>1.5446187394969214E-3</v>
      </c>
      <c r="E102" s="122">
        <f t="shared" si="18"/>
        <v>1.6861431057223462E-3</v>
      </c>
      <c r="F102" s="122">
        <f t="shared" si="18"/>
        <v>7.4464908760772067E-4</v>
      </c>
      <c r="G102" s="122">
        <f t="shared" si="18"/>
        <v>5.8135392746987559E-4</v>
      </c>
      <c r="H102" s="122">
        <f t="shared" si="18"/>
        <v>5.6224964605012184E-4</v>
      </c>
      <c r="I102" s="122">
        <f t="shared" si="18"/>
        <v>8.497802263819225E-4</v>
      </c>
      <c r="J102" s="122">
        <f t="shared" si="18"/>
        <v>4.301055739807817E-4</v>
      </c>
      <c r="K102" s="122">
        <f t="shared" si="18"/>
        <v>9.1654670383768493E-4</v>
      </c>
      <c r="L102" s="122">
        <f t="shared" si="18"/>
        <v>3.1221992397799554E-3</v>
      </c>
      <c r="M102" s="122">
        <f t="shared" si="18"/>
        <v>2.7410989199750835E-3</v>
      </c>
      <c r="N102" s="122">
        <f t="shared" si="18"/>
        <v>8.7423673521711508E-3</v>
      </c>
      <c r="O102" s="122">
        <f t="shared" si="18"/>
        <v>3.958963889083629E-3</v>
      </c>
      <c r="P102" s="122">
        <f t="shared" si="18"/>
        <v>3.1484284091550917E-3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1613</v>
      </c>
    </row>
    <row r="103" spans="1:105" ht="12" customHeight="1" x14ac:dyDescent="0.25">
      <c r="A103" s="97" t="s">
        <v>53</v>
      </c>
      <c r="B103" s="98">
        <v>2.456312672223869E-3</v>
      </c>
      <c r="C103" s="98">
        <v>2.5140137920238018E-3</v>
      </c>
      <c r="D103" s="98">
        <v>1.5446187394969214E-3</v>
      </c>
      <c r="E103" s="98">
        <v>1.6861431057223462E-3</v>
      </c>
      <c r="F103" s="98">
        <v>7.4464908760772067E-4</v>
      </c>
      <c r="G103" s="98">
        <v>5.8135392746987559E-4</v>
      </c>
      <c r="H103" s="98">
        <v>5.6224964605012184E-4</v>
      </c>
      <c r="I103" s="98">
        <v>8.497802263819225E-4</v>
      </c>
      <c r="J103" s="98">
        <v>4.301055739807817E-4</v>
      </c>
      <c r="K103" s="98">
        <v>9.1654670383768493E-4</v>
      </c>
      <c r="L103" s="98">
        <v>3.1221992397799554E-3</v>
      </c>
      <c r="M103" s="98">
        <v>2.7410989199750835E-3</v>
      </c>
      <c r="N103" s="98">
        <v>8.7423673521711508E-3</v>
      </c>
      <c r="O103" s="98">
        <v>3.958963889083629E-3</v>
      </c>
      <c r="P103" s="98">
        <v>3.1484284091550917E-3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1614</v>
      </c>
    </row>
    <row r="104" spans="1:105" ht="12" customHeight="1" x14ac:dyDescent="0.25">
      <c r="A104" s="121" t="s">
        <v>55</v>
      </c>
      <c r="B104" s="122">
        <v>0.65255991574332095</v>
      </c>
      <c r="C104" s="122">
        <v>0.54625446054608062</v>
      </c>
      <c r="D104" s="122">
        <v>0.55542125382123986</v>
      </c>
      <c r="E104" s="122">
        <v>0.46960534951599703</v>
      </c>
      <c r="F104" s="122">
        <v>0.4074679526719554</v>
      </c>
      <c r="G104" s="122">
        <v>0.30924799105086836</v>
      </c>
      <c r="H104" s="122">
        <v>0.27766477620162811</v>
      </c>
      <c r="I104" s="122">
        <v>0.25962659265319854</v>
      </c>
      <c r="J104" s="122">
        <v>0.27431715622006825</v>
      </c>
      <c r="K104" s="122">
        <v>0.30178469994151857</v>
      </c>
      <c r="L104" s="122">
        <v>0.30089867298969791</v>
      </c>
      <c r="M104" s="122">
        <v>0.27685846566383521</v>
      </c>
      <c r="N104" s="122">
        <v>0.22529516884802553</v>
      </c>
      <c r="O104" s="122">
        <v>0.19080069079448564</v>
      </c>
      <c r="P104" s="122">
        <v>0.15938604196661679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0.65255991574332095</v>
      </c>
      <c r="C109" s="101">
        <v>0.54625446054608062</v>
      </c>
      <c r="D109" s="101">
        <v>0.55542125382123986</v>
      </c>
      <c r="E109" s="101">
        <v>0.46960534951599703</v>
      </c>
      <c r="F109" s="101">
        <v>0.4074679526719554</v>
      </c>
      <c r="G109" s="101">
        <v>0.30924799105086836</v>
      </c>
      <c r="H109" s="101">
        <v>0.27766477620162811</v>
      </c>
      <c r="I109" s="101">
        <v>0.25962659265319854</v>
      </c>
      <c r="J109" s="101">
        <v>0.27431715622006825</v>
      </c>
      <c r="K109" s="101">
        <v>0.30178469994151857</v>
      </c>
      <c r="L109" s="101">
        <v>0.28498621776646532</v>
      </c>
      <c r="M109" s="101">
        <v>0.2588520635288028</v>
      </c>
      <c r="N109" s="101">
        <v>0.20830694477912454</v>
      </c>
      <c r="O109" s="101">
        <v>0.17306724184438357</v>
      </c>
      <c r="P109" s="101">
        <v>0.14455794002687661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1.5912455223232567E-2</v>
      </c>
      <c r="M110" s="104">
        <v>1.8006402135032389E-2</v>
      </c>
      <c r="N110" s="104">
        <v>1.6988224068900992E-2</v>
      </c>
      <c r="O110" s="104">
        <v>1.7733448950102072E-2</v>
      </c>
      <c r="P110" s="104">
        <v>1.4828101939740193E-2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7.5137434516943874E-3</v>
      </c>
      <c r="M111" s="98">
        <v>8.2897181677062219E-3</v>
      </c>
      <c r="N111" s="98">
        <v>7.3962570112287651E-3</v>
      </c>
      <c r="O111" s="98">
        <v>7.9634456308941039E-3</v>
      </c>
      <c r="P111" s="98">
        <v>6.8071472329728332E-3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8.3987117715381802E-3</v>
      </c>
      <c r="M112" s="98">
        <v>9.7166839673261673E-3</v>
      </c>
      <c r="N112" s="98">
        <v>9.5919670576722262E-3</v>
      </c>
      <c r="O112" s="98">
        <v>9.7700033192079667E-3</v>
      </c>
      <c r="P112" s="98">
        <v>8.0209547067673602E-3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0.32456407189743813</v>
      </c>
      <c r="C113" s="122">
        <v>0.29676106727531726</v>
      </c>
      <c r="D113" s="122">
        <v>0.26376480181405981</v>
      </c>
      <c r="E113" s="122">
        <v>0.23784725594805442</v>
      </c>
      <c r="F113" s="122">
        <v>0.22428916970274851</v>
      </c>
      <c r="G113" s="122">
        <v>0.16281561318001184</v>
      </c>
      <c r="H113" s="122">
        <v>0.14682139468761621</v>
      </c>
      <c r="I113" s="122">
        <v>0.14233416302442886</v>
      </c>
      <c r="J113" s="122">
        <v>0.13579489081973004</v>
      </c>
      <c r="K113" s="122">
        <v>0.14769223077403623</v>
      </c>
      <c r="L113" s="122">
        <v>0.1407023485425436</v>
      </c>
      <c r="M113" s="122">
        <v>0.13483683105171032</v>
      </c>
      <c r="N113" s="122">
        <v>0.11117682479311938</v>
      </c>
      <c r="O113" s="122">
        <v>9.4762375707737087E-2</v>
      </c>
      <c r="P113" s="122">
        <v>7.7049227216856142E-2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1624</v>
      </c>
    </row>
    <row r="114" spans="1:105" ht="12" customHeight="1" x14ac:dyDescent="0.25">
      <c r="A114" s="97" t="s">
        <v>50</v>
      </c>
      <c r="B114" s="98">
        <v>2.5738041020676807E-2</v>
      </c>
      <c r="C114" s="98">
        <v>2.5986213729259806E-2</v>
      </c>
      <c r="D114" s="98">
        <v>2.7687806735951837E-2</v>
      </c>
      <c r="E114" s="98">
        <v>3.1611871884706017E-2</v>
      </c>
      <c r="F114" s="98">
        <v>3.2850613726651358E-2</v>
      </c>
      <c r="G114" s="98">
        <v>2.6111662603085471E-2</v>
      </c>
      <c r="H114" s="98">
        <v>2.6541506113500597E-2</v>
      </c>
      <c r="I114" s="98">
        <v>2.3810110175273277E-2</v>
      </c>
      <c r="J114" s="98">
        <v>2.0298731205310581E-2</v>
      </c>
      <c r="K114" s="98">
        <v>2.4074571698307106E-2</v>
      </c>
      <c r="L114" s="98">
        <v>2.0142169514606192E-2</v>
      </c>
      <c r="M114" s="98">
        <v>2.274493339774606E-2</v>
      </c>
      <c r="N114" s="98">
        <v>1.8384713732882869E-2</v>
      </c>
      <c r="O114" s="98">
        <v>1.6367958382861814E-2</v>
      </c>
      <c r="P114" s="98">
        <v>1.2527486318387744E-2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1625</v>
      </c>
    </row>
    <row r="115" spans="1:105" ht="12" customHeight="1" x14ac:dyDescent="0.25">
      <c r="A115" s="109" t="s">
        <v>120</v>
      </c>
      <c r="B115" s="33">
        <v>0.29882603087676135</v>
      </c>
      <c r="C115" s="33">
        <v>0.27077485354605746</v>
      </c>
      <c r="D115" s="33">
        <v>0.236076995078108</v>
      </c>
      <c r="E115" s="33">
        <v>0.2062353840633484</v>
      </c>
      <c r="F115" s="33">
        <v>0.19143855597609716</v>
      </c>
      <c r="G115" s="33">
        <v>0.13670395057692636</v>
      </c>
      <c r="H115" s="33">
        <v>0.12027988857411562</v>
      </c>
      <c r="I115" s="33">
        <v>0.11852405284915558</v>
      </c>
      <c r="J115" s="33">
        <v>0.11549615961441945</v>
      </c>
      <c r="K115" s="33">
        <v>0.12361765907572914</v>
      </c>
      <c r="L115" s="33">
        <v>0.12056017902793739</v>
      </c>
      <c r="M115" s="33">
        <v>0.11209189765396427</v>
      </c>
      <c r="N115" s="33">
        <v>9.2792111060236507E-2</v>
      </c>
      <c r="O115" s="33">
        <v>7.8394417324875273E-2</v>
      </c>
      <c r="P115" s="33">
        <v>6.4521740898468405E-2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2.2577440712690926</v>
      </c>
      <c r="C117" s="117">
        <f t="shared" si="19"/>
        <v>1.763942904578419</v>
      </c>
      <c r="D117" s="117">
        <f t="shared" si="19"/>
        <v>1.7444896789554933</v>
      </c>
      <c r="E117" s="117">
        <f t="shared" si="19"/>
        <v>1.6785048822501309</v>
      </c>
      <c r="F117" s="117">
        <f t="shared" si="19"/>
        <v>1.633796895858165</v>
      </c>
      <c r="G117" s="117">
        <f t="shared" si="19"/>
        <v>0.7059880016277722</v>
      </c>
      <c r="H117" s="117">
        <f t="shared" si="19"/>
        <v>1.0722038486383467</v>
      </c>
      <c r="I117" s="117">
        <f t="shared" si="19"/>
        <v>0.66200171788346662</v>
      </c>
      <c r="J117" s="117">
        <f t="shared" si="19"/>
        <v>0.6656139166079269</v>
      </c>
      <c r="K117" s="117">
        <f t="shared" si="19"/>
        <v>1.1435963823946587</v>
      </c>
      <c r="L117" s="117">
        <f t="shared" si="19"/>
        <v>1.1904529167597147</v>
      </c>
      <c r="M117" s="117">
        <f t="shared" si="19"/>
        <v>0.74217580694232077</v>
      </c>
      <c r="N117" s="117">
        <f t="shared" si="19"/>
        <v>0.7455164376623441</v>
      </c>
      <c r="O117" s="117">
        <f t="shared" si="19"/>
        <v>0.73841480815385752</v>
      </c>
      <c r="P117" s="117">
        <f t="shared" si="19"/>
        <v>0.70971695136890489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1.6607176747870502</v>
      </c>
      <c r="C118" s="122">
        <f t="shared" si="22"/>
        <v>1.2448853455153532</v>
      </c>
      <c r="D118" s="122">
        <f t="shared" si="22"/>
        <v>1.2447270415450473</v>
      </c>
      <c r="E118" s="122">
        <f t="shared" si="22"/>
        <v>1.2443603559516503</v>
      </c>
      <c r="F118" s="122">
        <f t="shared" si="22"/>
        <v>1.2440121481979491</v>
      </c>
      <c r="G118" s="122">
        <f t="shared" si="22"/>
        <v>0.41449872397013399</v>
      </c>
      <c r="H118" s="122">
        <f t="shared" si="22"/>
        <v>0.80704451949116573</v>
      </c>
      <c r="I118" s="122">
        <f t="shared" si="22"/>
        <v>0.40751949319287933</v>
      </c>
      <c r="J118" s="122">
        <f t="shared" si="22"/>
        <v>0.40748269426492228</v>
      </c>
      <c r="K118" s="122">
        <f t="shared" si="22"/>
        <v>0.85878889090729116</v>
      </c>
      <c r="L118" s="122">
        <f t="shared" si="22"/>
        <v>0.90037933979561469</v>
      </c>
      <c r="M118" s="122">
        <f t="shared" si="22"/>
        <v>0.4705538562192137</v>
      </c>
      <c r="N118" s="122">
        <f t="shared" si="22"/>
        <v>0.50362356680749965</v>
      </c>
      <c r="O118" s="122">
        <f t="shared" si="22"/>
        <v>0.54042818122449643</v>
      </c>
      <c r="P118" s="122">
        <f t="shared" si="22"/>
        <v>0.54607266365317908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1778</v>
      </c>
    </row>
    <row r="119" spans="1:105" ht="12" customHeight="1" x14ac:dyDescent="0.25">
      <c r="A119" s="97" t="s">
        <v>216</v>
      </c>
      <c r="B119" s="98">
        <v>1.6231294233837832</v>
      </c>
      <c r="C119" s="98">
        <v>1.2173300813786916</v>
      </c>
      <c r="D119" s="98">
        <v>1.2173300813786909</v>
      </c>
      <c r="E119" s="98">
        <v>1.2173300813786909</v>
      </c>
      <c r="F119" s="98">
        <v>1.2173300813786909</v>
      </c>
      <c r="G119" s="98">
        <v>0.40576536968679927</v>
      </c>
      <c r="H119" s="98">
        <v>0.79019612348584711</v>
      </c>
      <c r="I119" s="98">
        <v>0.39917473993803609</v>
      </c>
      <c r="J119" s="98">
        <v>0.39917473993803609</v>
      </c>
      <c r="K119" s="98">
        <v>0.84148034045327424</v>
      </c>
      <c r="L119" s="98">
        <v>0.8822667271773893</v>
      </c>
      <c r="M119" s="98">
        <v>0.46112413098346278</v>
      </c>
      <c r="N119" s="98">
        <v>0.49381604783516431</v>
      </c>
      <c r="O119" s="98">
        <v>0.5298827430955767</v>
      </c>
      <c r="P119" s="98">
        <v>0.53555998190668042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1779</v>
      </c>
    </row>
    <row r="120" spans="1:105" ht="12" customHeight="1" x14ac:dyDescent="0.25">
      <c r="A120" s="97" t="s">
        <v>53</v>
      </c>
      <c r="B120" s="98">
        <v>3.7588251403267055E-2</v>
      </c>
      <c r="C120" s="98">
        <v>2.7555264136661563E-2</v>
      </c>
      <c r="D120" s="98">
        <v>2.7396960166356378E-2</v>
      </c>
      <c r="E120" s="98">
        <v>2.7030274572959336E-2</v>
      </c>
      <c r="F120" s="98">
        <v>2.668206681925819E-2</v>
      </c>
      <c r="G120" s="98">
        <v>8.7333542833347415E-3</v>
      </c>
      <c r="H120" s="98">
        <v>1.6848396005318567E-2</v>
      </c>
      <c r="I120" s="98">
        <v>8.3447532548432193E-3</v>
      </c>
      <c r="J120" s="98">
        <v>8.3079543268861963E-3</v>
      </c>
      <c r="K120" s="98">
        <v>1.7308550454016945E-2</v>
      </c>
      <c r="L120" s="98">
        <v>1.8112612618225436E-2</v>
      </c>
      <c r="M120" s="98">
        <v>9.4297252357509014E-3</v>
      </c>
      <c r="N120" s="98">
        <v>9.807518972335302E-3</v>
      </c>
      <c r="O120" s="98">
        <v>1.0545438128919719E-2</v>
      </c>
      <c r="P120" s="98">
        <v>1.0512681746498652E-2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3.9984517079488845E-3</v>
      </c>
      <c r="C121" s="122">
        <f t="shared" si="25"/>
        <v>4.2957149555066148E-3</v>
      </c>
      <c r="D121" s="122">
        <f t="shared" si="25"/>
        <v>2.7781556106405937E-3</v>
      </c>
      <c r="E121" s="122">
        <f t="shared" si="25"/>
        <v>3.0861358780683531E-3</v>
      </c>
      <c r="F121" s="122">
        <f t="shared" si="25"/>
        <v>1.3931863559477676E-3</v>
      </c>
      <c r="G121" s="122">
        <f t="shared" si="25"/>
        <v>1.1209420543715728E-3</v>
      </c>
      <c r="H121" s="122">
        <f t="shared" si="25"/>
        <v>1.1463688919292738E-3</v>
      </c>
      <c r="I121" s="122">
        <f t="shared" si="25"/>
        <v>1.8166104037864259E-3</v>
      </c>
      <c r="J121" s="122">
        <f t="shared" si="25"/>
        <v>9.3624226910165415E-4</v>
      </c>
      <c r="K121" s="122">
        <f t="shared" si="25"/>
        <v>2.3351070730192065E-3</v>
      </c>
      <c r="L121" s="122">
        <f t="shared" si="25"/>
        <v>8.287005751434812E-3</v>
      </c>
      <c r="M121" s="122">
        <f t="shared" si="25"/>
        <v>7.379264679845305E-3</v>
      </c>
      <c r="N121" s="122">
        <f t="shared" si="25"/>
        <v>2.3879399535378251E-2</v>
      </c>
      <c r="O121" s="122">
        <f t="shared" si="25"/>
        <v>1.1018488271337031E-2</v>
      </c>
      <c r="P121" s="122">
        <f t="shared" si="25"/>
        <v>8.8671745666656695E-3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1781</v>
      </c>
    </row>
    <row r="122" spans="1:105" ht="12" customHeight="1" x14ac:dyDescent="0.25">
      <c r="A122" s="97" t="s">
        <v>53</v>
      </c>
      <c r="B122" s="98">
        <v>3.9984517079488845E-3</v>
      </c>
      <c r="C122" s="98">
        <v>4.2957149555066148E-3</v>
      </c>
      <c r="D122" s="98">
        <v>2.7781556106405937E-3</v>
      </c>
      <c r="E122" s="98">
        <v>3.0861358780683531E-3</v>
      </c>
      <c r="F122" s="98">
        <v>1.3931863559477676E-3</v>
      </c>
      <c r="G122" s="98">
        <v>1.1209420543715728E-3</v>
      </c>
      <c r="H122" s="98">
        <v>1.1463688919292738E-3</v>
      </c>
      <c r="I122" s="98">
        <v>1.8166104037864259E-3</v>
      </c>
      <c r="J122" s="98">
        <v>9.3624226910165415E-4</v>
      </c>
      <c r="K122" s="98">
        <v>2.3351070730192065E-3</v>
      </c>
      <c r="L122" s="98">
        <v>8.287005751434812E-3</v>
      </c>
      <c r="M122" s="98">
        <v>7.379264679845305E-3</v>
      </c>
      <c r="N122" s="98">
        <v>2.3879399535378251E-2</v>
      </c>
      <c r="O122" s="98">
        <v>1.1018488271337031E-2</v>
      </c>
      <c r="P122" s="98">
        <v>8.8671745666656695E-3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1782</v>
      </c>
    </row>
    <row r="123" spans="1:105" ht="12" customHeight="1" x14ac:dyDescent="0.25">
      <c r="A123" s="121" t="s">
        <v>55</v>
      </c>
      <c r="B123" s="122">
        <v>0.36147432273659746</v>
      </c>
      <c r="C123" s="122">
        <v>0.3032133068172837</v>
      </c>
      <c r="D123" s="122">
        <v>0.30936853775567286</v>
      </c>
      <c r="E123" s="122">
        <v>0.26259557451606175</v>
      </c>
      <c r="F123" s="122">
        <v>0.22942438478568219</v>
      </c>
      <c r="G123" s="122">
        <v>0.17502308420988438</v>
      </c>
      <c r="H123" s="122">
        <v>0.15958043340244915</v>
      </c>
      <c r="I123" s="122">
        <v>0.15056018560369944</v>
      </c>
      <c r="J123" s="122">
        <v>0.15928137418059032</v>
      </c>
      <c r="K123" s="122">
        <v>0.17601241506886789</v>
      </c>
      <c r="L123" s="122">
        <v>0.17961809899962569</v>
      </c>
      <c r="M123" s="122">
        <v>0.16671234291335699</v>
      </c>
      <c r="N123" s="122">
        <v>0.13726213921928063</v>
      </c>
      <c r="O123" s="122">
        <v>0.11798916778202324</v>
      </c>
      <c r="P123" s="122">
        <v>9.8543744838787375E-2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0.36147432273659746</v>
      </c>
      <c r="C128" s="101">
        <v>0.3032133068172837</v>
      </c>
      <c r="D128" s="101">
        <v>0.30936853775567286</v>
      </c>
      <c r="E128" s="101">
        <v>0.26259557451606175</v>
      </c>
      <c r="F128" s="101">
        <v>0.22942438478568219</v>
      </c>
      <c r="G128" s="101">
        <v>0.17502308420988438</v>
      </c>
      <c r="H128" s="101">
        <v>0.15958043340244915</v>
      </c>
      <c r="I128" s="101">
        <v>0.15056018560369944</v>
      </c>
      <c r="J128" s="101">
        <v>0.15928137418059032</v>
      </c>
      <c r="K128" s="101">
        <v>0.17601241506886789</v>
      </c>
      <c r="L128" s="101">
        <v>0.16677150144487179</v>
      </c>
      <c r="M128" s="101">
        <v>0.15208511940926725</v>
      </c>
      <c r="N128" s="101">
        <v>0.12328428445893429</v>
      </c>
      <c r="O128" s="101">
        <v>0.10347943572051303</v>
      </c>
      <c r="P128" s="101">
        <v>8.6470456658275963E-2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1.2846597554753897E-2</v>
      </c>
      <c r="M129" s="104">
        <v>1.4627223504089733E-2</v>
      </c>
      <c r="N129" s="104">
        <v>1.3977854760346329E-2</v>
      </c>
      <c r="O129" s="104">
        <v>1.4509732061510211E-2</v>
      </c>
      <c r="P129" s="104">
        <v>1.2073288180511413E-2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4.4478857832157158E-3</v>
      </c>
      <c r="M130" s="98">
        <v>4.910539536763567E-3</v>
      </c>
      <c r="N130" s="98">
        <v>4.3858877026741036E-3</v>
      </c>
      <c r="O130" s="98">
        <v>4.7397287423022452E-3</v>
      </c>
      <c r="P130" s="98">
        <v>4.0523334737440535E-3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8.3987117715381802E-3</v>
      </c>
      <c r="M131" s="98">
        <v>9.7166839673261673E-3</v>
      </c>
      <c r="N131" s="98">
        <v>9.5919670576722262E-3</v>
      </c>
      <c r="O131" s="98">
        <v>9.7700033192079667E-3</v>
      </c>
      <c r="P131" s="98">
        <v>8.0209547067673602E-3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0.23155362203749594</v>
      </c>
      <c r="C132" s="122">
        <v>0.21154853729027551</v>
      </c>
      <c r="D132" s="122">
        <v>0.18761594404413265</v>
      </c>
      <c r="E132" s="122">
        <v>0.16846281590435055</v>
      </c>
      <c r="F132" s="122">
        <v>0.1589671765185858</v>
      </c>
      <c r="G132" s="122">
        <v>0.11534525139338229</v>
      </c>
      <c r="H132" s="122">
        <v>0.10443252685280252</v>
      </c>
      <c r="I132" s="122">
        <v>0.10210542868310145</v>
      </c>
      <c r="J132" s="122">
        <v>9.7913605893312633E-2</v>
      </c>
      <c r="K132" s="122">
        <v>0.10645996934548052</v>
      </c>
      <c r="L132" s="122">
        <v>0.10216847221303935</v>
      </c>
      <c r="M132" s="122">
        <v>9.7530343129904773E-2</v>
      </c>
      <c r="N132" s="122">
        <v>8.0751332100185605E-2</v>
      </c>
      <c r="O132" s="122">
        <v>6.8978970876000856E-2</v>
      </c>
      <c r="P132" s="122">
        <v>5.6233368310272792E-2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1792</v>
      </c>
    </row>
    <row r="133" spans="1:105" ht="12" customHeight="1" x14ac:dyDescent="0.25">
      <c r="A133" s="97" t="s">
        <v>50</v>
      </c>
      <c r="B133" s="98">
        <v>1.4564243809319453E-2</v>
      </c>
      <c r="C133" s="98">
        <v>1.4722787571856842E-2</v>
      </c>
      <c r="D133" s="98">
        <v>1.5736006326361213E-2</v>
      </c>
      <c r="E133" s="98">
        <v>1.8005310120013055E-2</v>
      </c>
      <c r="F133" s="98">
        <v>1.8758406056931163E-2</v>
      </c>
      <c r="G133" s="98">
        <v>1.4933557002268338E-2</v>
      </c>
      <c r="H133" s="98">
        <v>1.5230749671678381E-2</v>
      </c>
      <c r="I133" s="98">
        <v>1.3690205652978767E-2</v>
      </c>
      <c r="J133" s="98">
        <v>1.1679323949769223E-2</v>
      </c>
      <c r="K133" s="98">
        <v>1.388692895339437E-2</v>
      </c>
      <c r="L133" s="98">
        <v>1.1645005302030689E-2</v>
      </c>
      <c r="M133" s="98">
        <v>1.3168272616330705E-2</v>
      </c>
      <c r="N133" s="98">
        <v>1.0655888190724137E-2</v>
      </c>
      <c r="O133" s="98">
        <v>9.4943725308825888E-3</v>
      </c>
      <c r="P133" s="98">
        <v>7.2668126638442184E-3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1793</v>
      </c>
    </row>
    <row r="134" spans="1:105" ht="12" customHeight="1" x14ac:dyDescent="0.25">
      <c r="A134" s="109" t="s">
        <v>120</v>
      </c>
      <c r="B134" s="33">
        <v>0.21698937822817649</v>
      </c>
      <c r="C134" s="33">
        <v>0.19682574971841865</v>
      </c>
      <c r="D134" s="33">
        <v>0.17187993771777144</v>
      </c>
      <c r="E134" s="33">
        <v>0.1504575057843375</v>
      </c>
      <c r="F134" s="33">
        <v>0.14020877046165464</v>
      </c>
      <c r="G134" s="33">
        <v>0.10041169439111396</v>
      </c>
      <c r="H134" s="33">
        <v>8.9201777181124139E-2</v>
      </c>
      <c r="I134" s="33">
        <v>8.8415223030122683E-2</v>
      </c>
      <c r="J134" s="33">
        <v>8.6234281943543406E-2</v>
      </c>
      <c r="K134" s="33">
        <v>9.2573040392086151E-2</v>
      </c>
      <c r="L134" s="33">
        <v>9.0523466911008654E-2</v>
      </c>
      <c r="M134" s="33">
        <v>8.4362070513574069E-2</v>
      </c>
      <c r="N134" s="33">
        <v>7.0095443909461472E-2</v>
      </c>
      <c r="O134" s="33">
        <v>5.9484598345118274E-2</v>
      </c>
      <c r="P134" s="33">
        <v>4.8966555646428572E-2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0.44050645555995172</v>
      </c>
      <c r="C136" s="119">
        <f t="shared" si="26"/>
        <v>0.44609708301953155</v>
      </c>
      <c r="D136" s="119">
        <f t="shared" si="26"/>
        <v>0.44397963392797019</v>
      </c>
      <c r="E136" s="119">
        <f t="shared" si="26"/>
        <v>0.43971545341906343</v>
      </c>
      <c r="F136" s="119">
        <f t="shared" si="26"/>
        <v>0.43681287715429856</v>
      </c>
      <c r="G136" s="119">
        <f t="shared" si="26"/>
        <v>0.46804465315529264</v>
      </c>
      <c r="H136" s="119">
        <f t="shared" si="26"/>
        <v>0.43908646809954766</v>
      </c>
      <c r="I136" s="119">
        <f t="shared" si="26"/>
        <v>0.46571515374845407</v>
      </c>
      <c r="J136" s="119">
        <f t="shared" si="26"/>
        <v>0.4657351692211904</v>
      </c>
      <c r="K136" s="119">
        <f t="shared" si="26"/>
        <v>0.45958235512546641</v>
      </c>
      <c r="L136" s="119">
        <f t="shared" si="26"/>
        <v>0.47935022411554967</v>
      </c>
      <c r="M136" s="119">
        <f t="shared" si="26"/>
        <v>0.51748985522715818</v>
      </c>
      <c r="N136" s="119">
        <f t="shared" si="26"/>
        <v>0.54602987187622676</v>
      </c>
      <c r="O136" s="119">
        <f t="shared" si="26"/>
        <v>0.56798191327281067</v>
      </c>
      <c r="P136" s="119">
        <f t="shared" si="26"/>
        <v>0.563082175696762</v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0.40058251423983854</v>
      </c>
      <c r="C137" s="124">
        <f t="shared" si="29"/>
        <v>0.40045996914342269</v>
      </c>
      <c r="D137" s="124">
        <f t="shared" si="29"/>
        <v>0.40042943667865133</v>
      </c>
      <c r="E137" s="124">
        <f t="shared" si="29"/>
        <v>0.40035870120676664</v>
      </c>
      <c r="F137" s="124">
        <f t="shared" si="29"/>
        <v>0.40029151475026808</v>
      </c>
      <c r="G137" s="124">
        <f t="shared" si="29"/>
        <v>0.40019862869611245</v>
      </c>
      <c r="H137" s="124">
        <f t="shared" si="29"/>
        <v>0.40015130591354447</v>
      </c>
      <c r="I137" s="124">
        <f t="shared" si="29"/>
        <v>0.4000533393308347</v>
      </c>
      <c r="J137" s="124">
        <f t="shared" si="29"/>
        <v>0.40003166563328491</v>
      </c>
      <c r="K137" s="124">
        <f t="shared" si="29"/>
        <v>0.42139947842037362</v>
      </c>
      <c r="L137" s="124">
        <f t="shared" si="29"/>
        <v>0.44163326863868796</v>
      </c>
      <c r="M137" s="124">
        <f t="shared" si="29"/>
        <v>0.46144137291104287</v>
      </c>
      <c r="N137" s="124">
        <f t="shared" si="29"/>
        <v>0.49368777368559674</v>
      </c>
      <c r="O137" s="124">
        <f t="shared" si="29"/>
        <v>0.5347886011193409</v>
      </c>
      <c r="P137" s="124">
        <f t="shared" si="29"/>
        <v>0.53492963824922735</v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0.39509806174292356</v>
      </c>
      <c r="C138" s="111">
        <f t="shared" si="32"/>
        <v>0.39509806174292356</v>
      </c>
      <c r="D138" s="111">
        <f t="shared" si="32"/>
        <v>0.39509806174292356</v>
      </c>
      <c r="E138" s="111">
        <f t="shared" si="32"/>
        <v>0.39509806174292356</v>
      </c>
      <c r="F138" s="111">
        <f t="shared" si="32"/>
        <v>0.39509806174292356</v>
      </c>
      <c r="G138" s="111">
        <f t="shared" si="32"/>
        <v>0.39509806174292356</v>
      </c>
      <c r="H138" s="111">
        <f t="shared" si="32"/>
        <v>0.39509806174292356</v>
      </c>
      <c r="I138" s="111">
        <f t="shared" si="32"/>
        <v>0.39509806174292356</v>
      </c>
      <c r="J138" s="111">
        <f t="shared" si="32"/>
        <v>0.39509806174292356</v>
      </c>
      <c r="K138" s="111">
        <f t="shared" si="32"/>
        <v>0.41644324933921617</v>
      </c>
      <c r="L138" s="111">
        <f t="shared" si="32"/>
        <v>0.43662817179034213</v>
      </c>
      <c r="M138" s="111">
        <f t="shared" si="32"/>
        <v>0.45641477815639675</v>
      </c>
      <c r="N138" s="111">
        <f t="shared" si="32"/>
        <v>0.4887728201125916</v>
      </c>
      <c r="O138" s="111">
        <f t="shared" si="32"/>
        <v>0.52988274309557681</v>
      </c>
      <c r="P138" s="111">
        <f t="shared" si="32"/>
        <v>0.53009043315529225</v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1.6278268451584426</v>
      </c>
      <c r="C140" s="124">
        <f t="shared" si="38"/>
        <v>1.7087077919522982</v>
      </c>
      <c r="D140" s="124">
        <f t="shared" si="38"/>
        <v>1.7986028134978036</v>
      </c>
      <c r="E140" s="124">
        <f t="shared" si="38"/>
        <v>1.8302929731140749</v>
      </c>
      <c r="F140" s="124">
        <f t="shared" si="38"/>
        <v>1.8709300516617229</v>
      </c>
      <c r="G140" s="124">
        <f t="shared" si="38"/>
        <v>1.9281577046362302</v>
      </c>
      <c r="H140" s="124">
        <f t="shared" si="38"/>
        <v>2.0388966004383762</v>
      </c>
      <c r="I140" s="124">
        <f t="shared" si="38"/>
        <v>2.1377414387728697</v>
      </c>
      <c r="J140" s="124">
        <f t="shared" si="38"/>
        <v>2.1767731592883006</v>
      </c>
      <c r="K140" s="124">
        <f t="shared" si="38"/>
        <v>2.547722950987493</v>
      </c>
      <c r="L140" s="124">
        <f t="shared" si="38"/>
        <v>2.6542206678709137</v>
      </c>
      <c r="M140" s="124">
        <f t="shared" si="38"/>
        <v>2.6920825899681073</v>
      </c>
      <c r="N140" s="124">
        <f t="shared" si="38"/>
        <v>2.7314568895858451</v>
      </c>
      <c r="O140" s="124">
        <f t="shared" si="38"/>
        <v>2.7831747346115479</v>
      </c>
      <c r="P140" s="124">
        <f t="shared" si="38"/>
        <v>2.8163811954184639</v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1.6278268451584426</v>
      </c>
      <c r="C141" s="111">
        <f t="shared" si="41"/>
        <v>1.7087077919522982</v>
      </c>
      <c r="D141" s="111">
        <f t="shared" si="41"/>
        <v>1.7986028134978036</v>
      </c>
      <c r="E141" s="111">
        <f t="shared" si="41"/>
        <v>1.8302929731140749</v>
      </c>
      <c r="F141" s="111">
        <f t="shared" si="41"/>
        <v>1.8709300516617229</v>
      </c>
      <c r="G141" s="111">
        <f t="shared" si="41"/>
        <v>1.9281577046362302</v>
      </c>
      <c r="H141" s="111">
        <f t="shared" si="41"/>
        <v>2.0388966004383762</v>
      </c>
      <c r="I141" s="111">
        <f t="shared" si="41"/>
        <v>2.1377414387728697</v>
      </c>
      <c r="J141" s="111">
        <f t="shared" si="41"/>
        <v>2.1767731592883006</v>
      </c>
      <c r="K141" s="111">
        <f t="shared" si="41"/>
        <v>2.547722950987493</v>
      </c>
      <c r="L141" s="111">
        <f t="shared" si="41"/>
        <v>2.6542206678709137</v>
      </c>
      <c r="M141" s="111">
        <f t="shared" si="41"/>
        <v>2.6920825899681073</v>
      </c>
      <c r="N141" s="111">
        <f t="shared" si="41"/>
        <v>2.7314568895858451</v>
      </c>
      <c r="O141" s="111">
        <f t="shared" si="41"/>
        <v>2.7831747346115479</v>
      </c>
      <c r="P141" s="111">
        <f t="shared" si="41"/>
        <v>2.8163811954184639</v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0.5539327715599075</v>
      </c>
      <c r="C142" s="124">
        <f t="shared" si="44"/>
        <v>0.55507703591869417</v>
      </c>
      <c r="D142" s="124">
        <f t="shared" si="44"/>
        <v>0.55699801839999785</v>
      </c>
      <c r="E142" s="124">
        <f t="shared" si="44"/>
        <v>0.55918352460573162</v>
      </c>
      <c r="F142" s="124">
        <f t="shared" si="44"/>
        <v>0.5630489055181902</v>
      </c>
      <c r="G142" s="124">
        <f t="shared" si="44"/>
        <v>0.56596352854267939</v>
      </c>
      <c r="H142" s="124">
        <f t="shared" si="44"/>
        <v>0.57472336097312093</v>
      </c>
      <c r="I142" s="124">
        <f t="shared" si="44"/>
        <v>0.57991049401019268</v>
      </c>
      <c r="J142" s="124">
        <f t="shared" si="44"/>
        <v>0.58064678263436209</v>
      </c>
      <c r="K142" s="124">
        <f t="shared" si="44"/>
        <v>0.58323836530803752</v>
      </c>
      <c r="L142" s="124">
        <f t="shared" si="44"/>
        <v>0.59693882068325177</v>
      </c>
      <c r="M142" s="124">
        <f t="shared" si="44"/>
        <v>0.60215728825060044</v>
      </c>
      <c r="N142" s="124">
        <f t="shared" si="44"/>
        <v>0.6092546942800704</v>
      </c>
      <c r="O142" s="124">
        <f t="shared" si="44"/>
        <v>0.61838962579601553</v>
      </c>
      <c r="P142" s="124">
        <f t="shared" si="44"/>
        <v>0.61827085749094168</v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0.5539327715599075</v>
      </c>
      <c r="C147" s="112">
        <f t="shared" si="59"/>
        <v>0.55507703591869417</v>
      </c>
      <c r="D147" s="112">
        <f t="shared" si="59"/>
        <v>0.55699801839999785</v>
      </c>
      <c r="E147" s="112">
        <f t="shared" si="59"/>
        <v>0.55918352460573162</v>
      </c>
      <c r="F147" s="112">
        <f t="shared" si="59"/>
        <v>0.5630489055181902</v>
      </c>
      <c r="G147" s="112">
        <f t="shared" si="59"/>
        <v>0.56596352854267939</v>
      </c>
      <c r="H147" s="112">
        <f t="shared" si="59"/>
        <v>0.57472336097312093</v>
      </c>
      <c r="I147" s="112">
        <f t="shared" si="59"/>
        <v>0.57991049401019268</v>
      </c>
      <c r="J147" s="112">
        <f t="shared" si="59"/>
        <v>0.58064678263436209</v>
      </c>
      <c r="K147" s="112">
        <f t="shared" si="59"/>
        <v>0.58323836530803752</v>
      </c>
      <c r="L147" s="112">
        <f t="shared" si="59"/>
        <v>0.58519146207110373</v>
      </c>
      <c r="M147" s="112">
        <f t="shared" si="59"/>
        <v>0.58753682445473165</v>
      </c>
      <c r="N147" s="112">
        <f t="shared" si="59"/>
        <v>0.59183953079268248</v>
      </c>
      <c r="O147" s="112">
        <f t="shared" si="59"/>
        <v>0.5979146291217744</v>
      </c>
      <c r="P147" s="112">
        <f t="shared" si="59"/>
        <v>0.59817161646187778</v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>
        <f t="shared" si="62"/>
        <v>0.80732969076937644</v>
      </c>
      <c r="M148" s="113">
        <f t="shared" si="62"/>
        <v>0.81233460157105519</v>
      </c>
      <c r="N148" s="113">
        <f t="shared" si="62"/>
        <v>0.82279670339023192</v>
      </c>
      <c r="O148" s="113">
        <f t="shared" si="62"/>
        <v>0.81821263885763706</v>
      </c>
      <c r="P148" s="113">
        <f t="shared" si="62"/>
        <v>0.81421669675430841</v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>
        <f t="shared" si="65"/>
        <v>0.59196668236159899</v>
      </c>
      <c r="M149" s="111">
        <f t="shared" si="65"/>
        <v>0.59236507652253767</v>
      </c>
      <c r="N149" s="111">
        <f t="shared" si="65"/>
        <v>0.59298746595955043</v>
      </c>
      <c r="O149" s="111">
        <f t="shared" si="65"/>
        <v>0.59518567238213027</v>
      </c>
      <c r="P149" s="111">
        <f t="shared" si="65"/>
        <v>0.59530568901391445</v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0.71342961863833965</v>
      </c>
      <c r="C151" s="124">
        <f t="shared" si="71"/>
        <v>0.71285812263915793</v>
      </c>
      <c r="D151" s="124">
        <f t="shared" si="71"/>
        <v>0.71130015359817389</v>
      </c>
      <c r="E151" s="124">
        <f t="shared" si="71"/>
        <v>0.7082815197209702</v>
      </c>
      <c r="F151" s="124">
        <f t="shared" si="71"/>
        <v>0.70875993133893067</v>
      </c>
      <c r="G151" s="124">
        <f t="shared" si="71"/>
        <v>0.70844097283136187</v>
      </c>
      <c r="H151" s="124">
        <f t="shared" si="71"/>
        <v>0.71128957108054891</v>
      </c>
      <c r="I151" s="124">
        <f t="shared" si="71"/>
        <v>0.71736416973609529</v>
      </c>
      <c r="J151" s="124">
        <f t="shared" si="71"/>
        <v>0.72104042576457872</v>
      </c>
      <c r="K151" s="124">
        <f t="shared" si="71"/>
        <v>0.72082308451526078</v>
      </c>
      <c r="L151" s="124">
        <f t="shared" si="71"/>
        <v>0.72613196063423968</v>
      </c>
      <c r="M151" s="124">
        <f t="shared" si="71"/>
        <v>0.72332123477821575</v>
      </c>
      <c r="N151" s="124">
        <f t="shared" si="71"/>
        <v>0.72633241910307933</v>
      </c>
      <c r="O151" s="124">
        <f t="shared" si="71"/>
        <v>0.72791517056034416</v>
      </c>
      <c r="P151" s="124">
        <f t="shared" si="71"/>
        <v>0.72983688923969581</v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0.56586450373667452</v>
      </c>
      <c r="C152" s="111">
        <f t="shared" si="74"/>
        <v>0.56656147468222207</v>
      </c>
      <c r="D152" s="111">
        <f t="shared" si="74"/>
        <v>0.5683370472941236</v>
      </c>
      <c r="E152" s="111">
        <f t="shared" si="74"/>
        <v>0.56957431010987092</v>
      </c>
      <c r="F152" s="111">
        <f t="shared" si="74"/>
        <v>0.57102147962954697</v>
      </c>
      <c r="G152" s="111">
        <f t="shared" si="74"/>
        <v>0.57191138033867372</v>
      </c>
      <c r="H152" s="111">
        <f t="shared" si="74"/>
        <v>0.5738464730127395</v>
      </c>
      <c r="I152" s="111">
        <f t="shared" si="74"/>
        <v>0.57497447732081486</v>
      </c>
      <c r="J152" s="111">
        <f t="shared" si="74"/>
        <v>0.57537211718502201</v>
      </c>
      <c r="K152" s="111">
        <f t="shared" si="74"/>
        <v>0.57682974083276761</v>
      </c>
      <c r="L152" s="111">
        <f t="shared" si="74"/>
        <v>0.57814056691292648</v>
      </c>
      <c r="M152" s="111">
        <f t="shared" si="74"/>
        <v>0.57895410753920395</v>
      </c>
      <c r="N152" s="111">
        <f t="shared" si="74"/>
        <v>0.57960588049108608</v>
      </c>
      <c r="O152" s="111">
        <f t="shared" si="74"/>
        <v>0.58005844765732906</v>
      </c>
      <c r="P152" s="111">
        <f t="shared" si="74"/>
        <v>0.58006949512114403</v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0.72613947851706717</v>
      </c>
      <c r="C153" s="45">
        <f t="shared" si="77"/>
        <v>0.72689818548803897</v>
      </c>
      <c r="D153" s="45">
        <f t="shared" si="77"/>
        <v>0.72806728864412884</v>
      </c>
      <c r="E153" s="45">
        <f t="shared" si="77"/>
        <v>0.72954263628263782</v>
      </c>
      <c r="F153" s="45">
        <f t="shared" si="77"/>
        <v>0.73239567519074356</v>
      </c>
      <c r="G153" s="45">
        <f t="shared" si="77"/>
        <v>0.73451933149956816</v>
      </c>
      <c r="H153" s="45">
        <f t="shared" si="77"/>
        <v>0.74161838889764709</v>
      </c>
      <c r="I153" s="45">
        <f t="shared" si="77"/>
        <v>0.74596861063001185</v>
      </c>
      <c r="J153" s="45">
        <f t="shared" si="77"/>
        <v>0.74664198559877692</v>
      </c>
      <c r="K153" s="45">
        <f t="shared" si="77"/>
        <v>0.74886582616303377</v>
      </c>
      <c r="L153" s="45">
        <f t="shared" si="77"/>
        <v>0.7508571042353186</v>
      </c>
      <c r="M153" s="45">
        <f t="shared" si="77"/>
        <v>0.75261524052350182</v>
      </c>
      <c r="N153" s="45">
        <f t="shared" si="77"/>
        <v>0.75540305214048453</v>
      </c>
      <c r="O153" s="45">
        <f t="shared" si="77"/>
        <v>0.75878615308290909</v>
      </c>
      <c r="P153" s="45">
        <f t="shared" si="77"/>
        <v>0.75891559906113637</v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12.813255859021726</v>
      </c>
      <c r="C155" s="117">
        <f t="shared" si="80"/>
        <v>9.627463299253888</v>
      </c>
      <c r="D155" s="117">
        <f t="shared" si="80"/>
        <v>9.6319586881317534</v>
      </c>
      <c r="E155" s="117">
        <f t="shared" si="80"/>
        <v>9.6423255612655439</v>
      </c>
      <c r="F155" s="117">
        <f t="shared" si="80"/>
        <v>9.6455981571665177</v>
      </c>
      <c r="G155" s="117">
        <f t="shared" si="80"/>
        <v>3.255165078970542</v>
      </c>
      <c r="H155" s="117">
        <f t="shared" si="80"/>
        <v>6.2749568299892831</v>
      </c>
      <c r="I155" s="117">
        <f t="shared" si="80"/>
        <v>3.1973332348168322</v>
      </c>
      <c r="J155" s="117">
        <f t="shared" si="80"/>
        <v>3.1880566252483606</v>
      </c>
      <c r="K155" s="117">
        <f t="shared" si="80"/>
        <v>6.3324619079922675</v>
      </c>
      <c r="L155" s="117">
        <f t="shared" si="80"/>
        <v>6.3220730094892899</v>
      </c>
      <c r="M155" s="117">
        <f t="shared" si="80"/>
        <v>3.1945191753914455</v>
      </c>
      <c r="N155" s="117">
        <f t="shared" si="80"/>
        <v>3.1830000383772568</v>
      </c>
      <c r="O155" s="117">
        <f t="shared" si="80"/>
        <v>3.1456608313072927</v>
      </c>
      <c r="P155" s="117">
        <f t="shared" si="80"/>
        <v>3.1675260003019421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12.745259279999999</v>
      </c>
      <c r="C156" s="122">
        <f t="shared" si="83"/>
        <v>9.5588110799999981</v>
      </c>
      <c r="D156" s="122">
        <f t="shared" si="83"/>
        <v>9.5588110799999981</v>
      </c>
      <c r="E156" s="122">
        <f t="shared" si="83"/>
        <v>9.5588110799999981</v>
      </c>
      <c r="F156" s="122">
        <f t="shared" si="83"/>
        <v>9.5588110799999981</v>
      </c>
      <c r="G156" s="122">
        <f t="shared" si="83"/>
        <v>3.1861814399999986</v>
      </c>
      <c r="H156" s="122">
        <f t="shared" si="83"/>
        <v>6.2048376000000047</v>
      </c>
      <c r="I156" s="122">
        <f t="shared" si="83"/>
        <v>3.1344299999999947</v>
      </c>
      <c r="J156" s="122">
        <f t="shared" si="83"/>
        <v>3.1344300000000018</v>
      </c>
      <c r="K156" s="122">
        <f t="shared" si="83"/>
        <v>6.2688600000000037</v>
      </c>
      <c r="L156" s="122">
        <f t="shared" si="83"/>
        <v>6.2688600000000019</v>
      </c>
      <c r="M156" s="122">
        <f t="shared" si="83"/>
        <v>3.1344299999999952</v>
      </c>
      <c r="N156" s="122">
        <f t="shared" si="83"/>
        <v>3.1344299999999947</v>
      </c>
      <c r="O156" s="122">
        <f t="shared" si="83"/>
        <v>3.1024187999999948</v>
      </c>
      <c r="P156" s="122">
        <f t="shared" si="83"/>
        <v>3.1344299999999938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2114</v>
      </c>
    </row>
    <row r="157" spans="1:105" ht="12" customHeight="1" x14ac:dyDescent="0.25">
      <c r="A157" s="97" t="s">
        <v>216</v>
      </c>
      <c r="B157" s="98">
        <v>12.745259279999999</v>
      </c>
      <c r="C157" s="98">
        <v>9.5588110799999981</v>
      </c>
      <c r="D157" s="98">
        <v>9.5588110799999981</v>
      </c>
      <c r="E157" s="98">
        <v>9.5588110799999981</v>
      </c>
      <c r="F157" s="98">
        <v>9.5588110799999981</v>
      </c>
      <c r="G157" s="98">
        <v>3.1861814399999986</v>
      </c>
      <c r="H157" s="98">
        <v>6.2048376000000047</v>
      </c>
      <c r="I157" s="98">
        <v>3.1344299999999947</v>
      </c>
      <c r="J157" s="98">
        <v>3.1344300000000018</v>
      </c>
      <c r="K157" s="98">
        <v>6.2688600000000037</v>
      </c>
      <c r="L157" s="98">
        <v>6.2688600000000019</v>
      </c>
      <c r="M157" s="98">
        <v>3.1344299999999952</v>
      </c>
      <c r="N157" s="98">
        <v>3.1344299999999947</v>
      </c>
      <c r="O157" s="98">
        <v>3.1024187999999948</v>
      </c>
      <c r="P157" s="98">
        <v>3.1344299999999938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6.7996579021728246E-2</v>
      </c>
      <c r="C170" s="122">
        <v>6.8652219253890603E-2</v>
      </c>
      <c r="D170" s="122">
        <v>7.3147608131754485E-2</v>
      </c>
      <c r="E170" s="122">
        <v>8.3514481265545809E-2</v>
      </c>
      <c r="F170" s="122">
        <v>8.6787077166519414E-2</v>
      </c>
      <c r="G170" s="122">
        <v>6.8983638970543507E-2</v>
      </c>
      <c r="H170" s="122">
        <v>7.011922998927872E-2</v>
      </c>
      <c r="I170" s="122">
        <v>6.2903234816837364E-2</v>
      </c>
      <c r="J170" s="122">
        <v>5.3626625248358838E-2</v>
      </c>
      <c r="K170" s="122">
        <v>6.3601907992263965E-2</v>
      </c>
      <c r="L170" s="122">
        <v>5.3213009489288282E-2</v>
      </c>
      <c r="M170" s="122">
        <v>6.0089175391450103E-2</v>
      </c>
      <c r="N170" s="122">
        <v>4.8570038377262259E-2</v>
      </c>
      <c r="O170" s="122">
        <v>4.3242031307297854E-2</v>
      </c>
      <c r="P170" s="122">
        <v>3.3096000301948092E-2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2128</v>
      </c>
    </row>
    <row r="171" spans="1:105" ht="12" customHeight="1" x14ac:dyDescent="0.25">
      <c r="A171" s="97" t="s">
        <v>50</v>
      </c>
      <c r="B171" s="98">
        <v>6.7996579021728246E-2</v>
      </c>
      <c r="C171" s="98">
        <v>6.8652219253890603E-2</v>
      </c>
      <c r="D171" s="98">
        <v>7.3147608131754485E-2</v>
      </c>
      <c r="E171" s="98">
        <v>8.3514481265545809E-2</v>
      </c>
      <c r="F171" s="98">
        <v>8.6787077166519414E-2</v>
      </c>
      <c r="G171" s="98">
        <v>6.8983638970543507E-2</v>
      </c>
      <c r="H171" s="98">
        <v>7.011922998927872E-2</v>
      </c>
      <c r="I171" s="98">
        <v>6.2903234816837364E-2</v>
      </c>
      <c r="J171" s="98">
        <v>5.3626625248358838E-2</v>
      </c>
      <c r="K171" s="98">
        <v>6.3601907992263965E-2</v>
      </c>
      <c r="L171" s="98">
        <v>5.3213009489288282E-2</v>
      </c>
      <c r="M171" s="98">
        <v>6.0089175391450103E-2</v>
      </c>
      <c r="N171" s="98">
        <v>4.8570038377262259E-2</v>
      </c>
      <c r="O171" s="98">
        <v>4.3242031307297854E-2</v>
      </c>
      <c r="P171" s="98">
        <v>3.3096000301948092E-2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10023.149530260631</v>
      </c>
      <c r="C174" s="117">
        <f t="shared" si="87"/>
        <v>8629.5695798223824</v>
      </c>
      <c r="D174" s="117">
        <f t="shared" si="87"/>
        <v>9502.334038202036</v>
      </c>
      <c r="E174" s="117">
        <f t="shared" si="87"/>
        <v>10575.189551965213</v>
      </c>
      <c r="F174" s="117">
        <f t="shared" si="87"/>
        <v>11556.670573648951</v>
      </c>
      <c r="G174" s="117">
        <f t="shared" si="87"/>
        <v>6468.4475566728552</v>
      </c>
      <c r="H174" s="117">
        <f t="shared" si="87"/>
        <v>11813.336096658622</v>
      </c>
      <c r="I174" s="117">
        <f t="shared" si="87"/>
        <v>7178.3482470332056</v>
      </c>
      <c r="J174" s="117">
        <f t="shared" si="87"/>
        <v>7631.4172377042969</v>
      </c>
      <c r="K174" s="117">
        <f t="shared" si="87"/>
        <v>12468.494004380766</v>
      </c>
      <c r="L174" s="117">
        <f t="shared" si="87"/>
        <v>12718.089274473166</v>
      </c>
      <c r="M174" s="117">
        <f t="shared" si="87"/>
        <v>8290.0412453940899</v>
      </c>
      <c r="N174" s="117">
        <f t="shared" si="87"/>
        <v>8846.1863309195251</v>
      </c>
      <c r="O174" s="117">
        <f t="shared" si="87"/>
        <v>9479.4888143512399</v>
      </c>
      <c r="P174" s="117">
        <f t="shared" si="87"/>
        <v>11079.834385271399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8107.4745861476349</v>
      </c>
      <c r="C175" s="122">
        <f t="shared" si="90"/>
        <v>6784.2874313960183</v>
      </c>
      <c r="D175" s="122">
        <f t="shared" si="90"/>
        <v>7517.4935842658988</v>
      </c>
      <c r="E175" s="122">
        <f t="shared" si="90"/>
        <v>8610.6150770089334</v>
      </c>
      <c r="F175" s="122">
        <f t="shared" si="90"/>
        <v>9602.3678100711913</v>
      </c>
      <c r="G175" s="122">
        <f t="shared" si="90"/>
        <v>4441.5814566058898</v>
      </c>
      <c r="H175" s="122">
        <f t="shared" si="90"/>
        <v>9757.0494365814702</v>
      </c>
      <c r="I175" s="122">
        <f t="shared" si="90"/>
        <v>5144.1812767493902</v>
      </c>
      <c r="J175" s="122">
        <f t="shared" si="90"/>
        <v>5439.2201601568904</v>
      </c>
      <c r="K175" s="122">
        <f t="shared" si="90"/>
        <v>10211.675330366315</v>
      </c>
      <c r="L175" s="122">
        <f t="shared" si="90"/>
        <v>10440.620733047095</v>
      </c>
      <c r="M175" s="122">
        <f t="shared" si="90"/>
        <v>5894.4670499462254</v>
      </c>
      <c r="N175" s="122">
        <f t="shared" si="90"/>
        <v>6609.5049836480675</v>
      </c>
      <c r="O175" s="122">
        <f t="shared" si="90"/>
        <v>7368.4284924384538</v>
      </c>
      <c r="P175" s="122">
        <f t="shared" si="90"/>
        <v>8973.7433777111073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2282</v>
      </c>
    </row>
    <row r="176" spans="1:105" ht="12" customHeight="1" x14ac:dyDescent="0.25">
      <c r="A176" s="97" t="s">
        <v>216</v>
      </c>
      <c r="B176" s="98">
        <v>8033.966705902134</v>
      </c>
      <c r="C176" s="98">
        <v>6724.1508725839758</v>
      </c>
      <c r="D176" s="98">
        <v>7451.2372634643343</v>
      </c>
      <c r="E176" s="98">
        <v>8535.7313006193399</v>
      </c>
      <c r="F176" s="98">
        <v>9519.9256110520691</v>
      </c>
      <c r="G176" s="98">
        <v>4404.1297935103212</v>
      </c>
      <c r="H176" s="98">
        <v>9675.5407653910152</v>
      </c>
      <c r="I176" s="98">
        <v>5102.0408163265392</v>
      </c>
      <c r="J176" s="98">
        <v>5394.8576675849499</v>
      </c>
      <c r="K176" s="98">
        <v>10124.946143903489</v>
      </c>
      <c r="L176" s="98">
        <v>10347.86437692646</v>
      </c>
      <c r="M176" s="98">
        <v>5839.9602385685994</v>
      </c>
      <c r="N176" s="98">
        <v>6545.9610027855269</v>
      </c>
      <c r="O176" s="98">
        <v>7291.5360501567384</v>
      </c>
      <c r="P176" s="98">
        <v>8881.3303099017503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2283</v>
      </c>
    </row>
    <row r="177" spans="1:105" ht="12" customHeight="1" x14ac:dyDescent="0.25">
      <c r="A177" s="97" t="s">
        <v>53</v>
      </c>
      <c r="B177" s="98">
        <v>73.507880245501241</v>
      </c>
      <c r="C177" s="98">
        <v>60.136558812042409</v>
      </c>
      <c r="D177" s="98">
        <v>66.256320801564698</v>
      </c>
      <c r="E177" s="98">
        <v>74.88377638959436</v>
      </c>
      <c r="F177" s="98">
        <v>82.442199019121347</v>
      </c>
      <c r="G177" s="98">
        <v>37.451663095568968</v>
      </c>
      <c r="H177" s="98">
        <v>81.508671190455473</v>
      </c>
      <c r="I177" s="98">
        <v>42.140460422851341</v>
      </c>
      <c r="J177" s="98">
        <v>44.362492571940528</v>
      </c>
      <c r="K177" s="98">
        <v>86.729186462825112</v>
      </c>
      <c r="L177" s="98">
        <v>92.756356120634891</v>
      </c>
      <c r="M177" s="98">
        <v>54.506811377625745</v>
      </c>
      <c r="N177" s="98">
        <v>63.543980862540153</v>
      </c>
      <c r="O177" s="98">
        <v>76.89244228171556</v>
      </c>
      <c r="P177" s="98">
        <v>92.413067809357017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4.8035843917880605</v>
      </c>
      <c r="C178" s="122">
        <f t="shared" si="93"/>
        <v>5.4865791708081844</v>
      </c>
      <c r="D178" s="122">
        <f t="shared" si="93"/>
        <v>3.7354784654500301</v>
      </c>
      <c r="E178" s="122">
        <f t="shared" si="93"/>
        <v>4.6712349498691959</v>
      </c>
      <c r="F178" s="122">
        <f t="shared" si="93"/>
        <v>2.3008153264818785</v>
      </c>
      <c r="G178" s="122">
        <f t="shared" si="93"/>
        <v>2.4930480001750195</v>
      </c>
      <c r="H178" s="122">
        <f t="shared" si="93"/>
        <v>2.7200346853423119</v>
      </c>
      <c r="I178" s="122">
        <f t="shared" si="93"/>
        <v>4.2913347949725393</v>
      </c>
      <c r="J178" s="122">
        <f t="shared" si="93"/>
        <v>2.2966610768578932</v>
      </c>
      <c r="K178" s="122">
        <f t="shared" si="93"/>
        <v>4.5926058447360081</v>
      </c>
      <c r="L178" s="122">
        <f t="shared" si="93"/>
        <v>15.989069642730465</v>
      </c>
      <c r="M178" s="122">
        <f t="shared" si="93"/>
        <v>15.844423677589575</v>
      </c>
      <c r="N178" s="122">
        <f t="shared" si="93"/>
        <v>56.642747802646511</v>
      </c>
      <c r="O178" s="122">
        <f t="shared" si="93"/>
        <v>28.866927918522013</v>
      </c>
      <c r="P178" s="122">
        <f t="shared" si="93"/>
        <v>27.67666092099298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4.8035843917880605</v>
      </c>
      <c r="C179" s="98">
        <f>RES_hhdet_fech!C48</f>
        <v>5.4865791708081844</v>
      </c>
      <c r="D179" s="98">
        <f>RES_hhdet_fech!D48</f>
        <v>3.7354784654500301</v>
      </c>
      <c r="E179" s="98">
        <f>RES_hhdet_fech!E48</f>
        <v>4.6712349498691959</v>
      </c>
      <c r="F179" s="98">
        <f>RES_hhdet_fech!F48</f>
        <v>2.3008153264818785</v>
      </c>
      <c r="G179" s="98">
        <f>RES_hhdet_fech!G48</f>
        <v>2.4930480001750195</v>
      </c>
      <c r="H179" s="98">
        <f>RES_hhdet_fech!H48</f>
        <v>2.7200346853423119</v>
      </c>
      <c r="I179" s="98">
        <f>RES_hhdet_fech!I48</f>
        <v>4.2913347949725393</v>
      </c>
      <c r="J179" s="98">
        <f>RES_hhdet_fech!J48</f>
        <v>2.2966610768578932</v>
      </c>
      <c r="K179" s="98">
        <f>RES_hhdet_fech!K48</f>
        <v>4.5926058447360081</v>
      </c>
      <c r="L179" s="98">
        <f>RES_hhdet_fech!L48</f>
        <v>15.989069642730465</v>
      </c>
      <c r="M179" s="98">
        <f>RES_hhdet_fech!M48</f>
        <v>15.844423677589575</v>
      </c>
      <c r="N179" s="98">
        <f>RES_hhdet_fech!N48</f>
        <v>56.642747802646511</v>
      </c>
      <c r="O179" s="98">
        <f>RES_hhdet_fech!O48</f>
        <v>28.866927918522013</v>
      </c>
      <c r="P179" s="98">
        <f>RES_hhdet_fech!P48</f>
        <v>27.67666092099298</v>
      </c>
      <c r="Q179" s="98">
        <f>RES_hhdet_fech!Q48</f>
        <v>0</v>
      </c>
      <c r="R179" s="98">
        <f>RES_hhdet_fech!R48</f>
        <v>0</v>
      </c>
      <c r="S179" s="98">
        <f>RES_hhdet_fech!S48</f>
        <v>0</v>
      </c>
      <c r="T179" s="98">
        <f>RES_hhdet_fech!T48</f>
        <v>0</v>
      </c>
      <c r="U179" s="98">
        <f>RES_hhdet_fech!U48</f>
        <v>0</v>
      </c>
      <c r="V179" s="98">
        <f>RES_hhdet_fech!V48</f>
        <v>0</v>
      </c>
      <c r="W179" s="98">
        <f>RES_hhdet_fech!W48</f>
        <v>0</v>
      </c>
      <c r="DA179" s="63" t="s">
        <v>2286</v>
      </c>
    </row>
    <row r="180" spans="1:105" ht="12" customHeight="1" x14ac:dyDescent="0.25">
      <c r="A180" s="121" t="s">
        <v>55</v>
      </c>
      <c r="B180" s="122">
        <v>1276.1513065570578</v>
      </c>
      <c r="C180" s="122">
        <v>1192.1447506381905</v>
      </c>
      <c r="D180" s="122">
        <v>1343.2208737660678</v>
      </c>
      <c r="E180" s="122">
        <v>1300.9790888211162</v>
      </c>
      <c r="F180" s="122">
        <v>1258.9937007372055</v>
      </c>
      <c r="G180" s="122">
        <v>1326.163029469616</v>
      </c>
      <c r="H180" s="122">
        <v>1343.2784306260128</v>
      </c>
      <c r="I180" s="122">
        <v>1311.0973827862349</v>
      </c>
      <c r="J180" s="122">
        <v>1464.788120679244</v>
      </c>
      <c r="K180" s="122">
        <v>1512.1740888926588</v>
      </c>
      <c r="L180" s="122">
        <v>1540.9297960678937</v>
      </c>
      <c r="M180" s="122">
        <v>1600.329997848113</v>
      </c>
      <c r="N180" s="122">
        <v>1459.7118739289899</v>
      </c>
      <c r="O180" s="122">
        <v>1391.2301153228013</v>
      </c>
      <c r="P180" s="122">
        <v>1401.103301641537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1276.1513065570578</v>
      </c>
      <c r="C185" s="101">
        <v>1192.1447506381905</v>
      </c>
      <c r="D185" s="101">
        <v>1343.2208737660678</v>
      </c>
      <c r="E185" s="101">
        <v>1300.9790888211162</v>
      </c>
      <c r="F185" s="101">
        <v>1258.9937007372055</v>
      </c>
      <c r="G185" s="101">
        <v>1326.163029469616</v>
      </c>
      <c r="H185" s="101">
        <v>1343.2784306260128</v>
      </c>
      <c r="I185" s="101">
        <v>1311.0973827862349</v>
      </c>
      <c r="J185" s="101">
        <v>1464.788120679244</v>
      </c>
      <c r="K185" s="101">
        <v>1512.1740888926588</v>
      </c>
      <c r="L185" s="101">
        <v>1572.2911350208688</v>
      </c>
      <c r="M185" s="101">
        <v>1640.5719339727393</v>
      </c>
      <c r="N185" s="101">
        <v>1502.8596574325177</v>
      </c>
      <c r="O185" s="101">
        <v>1438.7219604361551</v>
      </c>
      <c r="P185" s="101">
        <v>1448.0696317937768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1135.3487990564095</v>
      </c>
      <c r="M186" s="104">
        <v>1183.1325244656875</v>
      </c>
      <c r="N186" s="104">
        <v>1079.6341307175876</v>
      </c>
      <c r="O186" s="104">
        <v>1052.2449555596281</v>
      </c>
      <c r="P186" s="104">
        <v>1064.5112688838176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536.10329044911487</v>
      </c>
      <c r="M187" s="98">
        <v>544.68600164080999</v>
      </c>
      <c r="N187" s="98">
        <v>470.04627891033084</v>
      </c>
      <c r="O187" s="98">
        <v>472.52486064948175</v>
      </c>
      <c r="P187" s="98">
        <v>488.68594024366695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599.24550860729471</v>
      </c>
      <c r="M188" s="98">
        <v>638.44652282487755</v>
      </c>
      <c r="N188" s="98">
        <v>609.58785180725681</v>
      </c>
      <c r="O188" s="98">
        <v>579.72009491014614</v>
      </c>
      <c r="P188" s="98">
        <v>575.82532864015059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634.72005316415095</v>
      </c>
      <c r="C189" s="122">
        <v>647.6508186173653</v>
      </c>
      <c r="D189" s="122">
        <v>637.88410170461952</v>
      </c>
      <c r="E189" s="122">
        <v>658.92415118529607</v>
      </c>
      <c r="F189" s="122">
        <v>693.00824751407151</v>
      </c>
      <c r="G189" s="122">
        <v>698.21002259717466</v>
      </c>
      <c r="H189" s="122">
        <v>710.28819476579724</v>
      </c>
      <c r="I189" s="122">
        <v>718.7782527026086</v>
      </c>
      <c r="J189" s="122">
        <v>725.11229579130406</v>
      </c>
      <c r="K189" s="122">
        <v>740.05197927705353</v>
      </c>
      <c r="L189" s="122">
        <v>720.54967571544773</v>
      </c>
      <c r="M189" s="122">
        <v>779.39977392216247</v>
      </c>
      <c r="N189" s="122">
        <v>720.32672553982093</v>
      </c>
      <c r="O189" s="122">
        <v>690.96327867146226</v>
      </c>
      <c r="P189" s="122">
        <v>677.3110449977604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2296</v>
      </c>
    </row>
    <row r="190" spans="1:105" ht="12" customHeight="1" x14ac:dyDescent="0.25">
      <c r="A190" s="97" t="s">
        <v>50</v>
      </c>
      <c r="B190" s="98">
        <v>752.0940127398776</v>
      </c>
      <c r="C190" s="98">
        <v>803.77570657258389</v>
      </c>
      <c r="D190" s="98">
        <v>772.20429817534739</v>
      </c>
      <c r="E190" s="98">
        <v>888.03398555345643</v>
      </c>
      <c r="F190" s="98">
        <v>914.0015254568309</v>
      </c>
      <c r="G190" s="98">
        <v>898.4575031771717</v>
      </c>
      <c r="H190" s="98">
        <v>946.86415981598759</v>
      </c>
      <c r="I190" s="98">
        <v>893.26316560783289</v>
      </c>
      <c r="J190" s="98">
        <v>828.3306804132003</v>
      </c>
      <c r="K190" s="98">
        <v>924.05039224855329</v>
      </c>
      <c r="L190" s="98">
        <v>804.99460981054995</v>
      </c>
      <c r="M190" s="98">
        <v>1005.79306241744</v>
      </c>
      <c r="N190" s="98">
        <v>905.99246065011778</v>
      </c>
      <c r="O190" s="98">
        <v>857.47457654361665</v>
      </c>
      <c r="P190" s="98">
        <v>791.81883631983419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2297</v>
      </c>
    </row>
    <row r="191" spans="1:105" ht="12" customHeight="1" x14ac:dyDescent="0.25">
      <c r="A191" s="109" t="s">
        <v>120</v>
      </c>
      <c r="B191" s="33">
        <v>626.30144874693349</v>
      </c>
      <c r="C191" s="33">
        <v>635.79881823958169</v>
      </c>
      <c r="D191" s="33">
        <v>625.13102294134706</v>
      </c>
      <c r="E191" s="33">
        <v>633.8576946767289</v>
      </c>
      <c r="F191" s="33">
        <v>665.40059952241779</v>
      </c>
      <c r="G191" s="33">
        <v>669.69963993666954</v>
      </c>
      <c r="H191" s="33">
        <v>673.17377483973269</v>
      </c>
      <c r="I191" s="33">
        <v>691.63810067018539</v>
      </c>
      <c r="J191" s="33">
        <v>709.57228542826113</v>
      </c>
      <c r="K191" s="33">
        <v>712.42486375160047</v>
      </c>
      <c r="L191" s="33">
        <v>708.1388293408645</v>
      </c>
      <c r="M191" s="33">
        <v>745.35664363385047</v>
      </c>
      <c r="N191" s="33">
        <v>692.22081567065459</v>
      </c>
      <c r="O191" s="33">
        <v>664.04011179045835</v>
      </c>
      <c r="P191" s="33">
        <v>658.81285921789947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4415.2620731225052</v>
      </c>
      <c r="C193" s="117">
        <f t="shared" si="94"/>
        <v>3849.625817272849</v>
      </c>
      <c r="D193" s="117">
        <f t="shared" si="94"/>
        <v>4218.8427877422309</v>
      </c>
      <c r="E193" s="117">
        <f t="shared" si="94"/>
        <v>4650.0742688349264</v>
      </c>
      <c r="F193" s="117">
        <f t="shared" si="94"/>
        <v>5048.102523600016</v>
      </c>
      <c r="G193" s="117">
        <f t="shared" si="94"/>
        <v>3027.5222931161475</v>
      </c>
      <c r="H193" s="117">
        <f t="shared" si="94"/>
        <v>5187.076023154731</v>
      </c>
      <c r="I193" s="117">
        <f t="shared" si="94"/>
        <v>3343.0655575270152</v>
      </c>
      <c r="J193" s="117">
        <f t="shared" si="94"/>
        <v>3554.2193985997201</v>
      </c>
      <c r="K193" s="117">
        <f t="shared" si="94"/>
        <v>5730.2998394010701</v>
      </c>
      <c r="L193" s="117">
        <f t="shared" si="94"/>
        <v>6096.4189440402824</v>
      </c>
      <c r="M193" s="117">
        <f t="shared" si="94"/>
        <v>4290.0122439061579</v>
      </c>
      <c r="N193" s="117">
        <f t="shared" si="94"/>
        <v>4830.2819888652157</v>
      </c>
      <c r="O193" s="117">
        <f t="shared" si="94"/>
        <v>5384.1781936234247</v>
      </c>
      <c r="P193" s="117">
        <f t="shared" si="94"/>
        <v>6238.8572520184152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3247.7125538546143</v>
      </c>
      <c r="C194" s="122">
        <f t="shared" si="97"/>
        <v>2716.8355354369596</v>
      </c>
      <c r="D194" s="122">
        <f t="shared" si="97"/>
        <v>3010.2257211829692</v>
      </c>
      <c r="E194" s="122">
        <f t="shared" si="97"/>
        <v>3447.3346688226998</v>
      </c>
      <c r="F194" s="122">
        <f t="shared" si="97"/>
        <v>3843.7463558826112</v>
      </c>
      <c r="G194" s="122">
        <f t="shared" si="97"/>
        <v>1777.5148081757593</v>
      </c>
      <c r="H194" s="122">
        <f t="shared" si="97"/>
        <v>3904.2960739110895</v>
      </c>
      <c r="I194" s="122">
        <f t="shared" si="97"/>
        <v>2057.9468978867503</v>
      </c>
      <c r="J194" s="122">
        <f t="shared" si="97"/>
        <v>2175.8603004137035</v>
      </c>
      <c r="K194" s="122">
        <f t="shared" si="97"/>
        <v>4303.1946580145614</v>
      </c>
      <c r="L194" s="122">
        <f t="shared" si="97"/>
        <v>4610.9254609524442</v>
      </c>
      <c r="M194" s="122">
        <f t="shared" si="97"/>
        <v>2719.9509681060908</v>
      </c>
      <c r="N194" s="122">
        <f t="shared" si="97"/>
        <v>3263.03180054107</v>
      </c>
      <c r="O194" s="122">
        <f t="shared" si="97"/>
        <v>3940.5515659190551</v>
      </c>
      <c r="P194" s="122">
        <f t="shared" si="97"/>
        <v>4800.3212987804027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2450</v>
      </c>
    </row>
    <row r="195" spans="1:105" ht="12" customHeight="1" x14ac:dyDescent="0.25">
      <c r="A195" s="97" t="s">
        <v>216</v>
      </c>
      <c r="B195" s="98">
        <v>3174.2046736091129</v>
      </c>
      <c r="C195" s="98">
        <v>2656.6989766249171</v>
      </c>
      <c r="D195" s="98">
        <v>2943.9694003814047</v>
      </c>
      <c r="E195" s="98">
        <v>3372.4508924331053</v>
      </c>
      <c r="F195" s="98">
        <v>3761.3041568634899</v>
      </c>
      <c r="G195" s="98">
        <v>1740.0631450801902</v>
      </c>
      <c r="H195" s="98">
        <v>3822.787402720634</v>
      </c>
      <c r="I195" s="98">
        <v>2015.8064374638991</v>
      </c>
      <c r="J195" s="98">
        <v>2131.497807841763</v>
      </c>
      <c r="K195" s="98">
        <v>4216.4654715517363</v>
      </c>
      <c r="L195" s="98">
        <v>4518.1691048318089</v>
      </c>
      <c r="M195" s="98">
        <v>2665.4441567284653</v>
      </c>
      <c r="N195" s="98">
        <v>3199.4878196785298</v>
      </c>
      <c r="O195" s="98">
        <v>3863.6591236373397</v>
      </c>
      <c r="P195" s="98">
        <v>4707.9082309710457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2451</v>
      </c>
    </row>
    <row r="196" spans="1:105" ht="12" customHeight="1" x14ac:dyDescent="0.25">
      <c r="A196" s="97" t="s">
        <v>53</v>
      </c>
      <c r="B196" s="98">
        <v>73.507880245501241</v>
      </c>
      <c r="C196" s="98">
        <v>60.136558812042409</v>
      </c>
      <c r="D196" s="98">
        <v>66.256320801564698</v>
      </c>
      <c r="E196" s="98">
        <v>74.88377638959436</v>
      </c>
      <c r="F196" s="98">
        <v>82.442199019121347</v>
      </c>
      <c r="G196" s="98">
        <v>37.451663095568968</v>
      </c>
      <c r="H196" s="98">
        <v>81.508671190455473</v>
      </c>
      <c r="I196" s="98">
        <v>42.140460422851341</v>
      </c>
      <c r="J196" s="98">
        <v>44.362492571940528</v>
      </c>
      <c r="K196" s="98">
        <v>86.729186462825112</v>
      </c>
      <c r="L196" s="98">
        <v>92.756356120634891</v>
      </c>
      <c r="M196" s="98">
        <v>54.506811377625745</v>
      </c>
      <c r="N196" s="98">
        <v>63.543980862540153</v>
      </c>
      <c r="O196" s="98">
        <v>76.89244228171556</v>
      </c>
      <c r="P196" s="98">
        <v>92.413067809357017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7.8194036259366957</v>
      </c>
      <c r="C197" s="122">
        <f t="shared" si="100"/>
        <v>9.3749605803231244</v>
      </c>
      <c r="D197" s="122">
        <f t="shared" si="100"/>
        <v>6.718642077718882</v>
      </c>
      <c r="E197" s="122">
        <f t="shared" si="100"/>
        <v>8.549728504510469</v>
      </c>
      <c r="F197" s="122">
        <f t="shared" si="100"/>
        <v>4.3046645376388248</v>
      </c>
      <c r="G197" s="122">
        <f t="shared" si="100"/>
        <v>4.8069897095654097</v>
      </c>
      <c r="H197" s="122">
        <f t="shared" si="100"/>
        <v>5.5458694730189082</v>
      </c>
      <c r="I197" s="122">
        <f t="shared" si="100"/>
        <v>9.1737642188606756</v>
      </c>
      <c r="J197" s="122">
        <f t="shared" si="100"/>
        <v>4.9993101880864277</v>
      </c>
      <c r="K197" s="122">
        <f t="shared" si="100"/>
        <v>11.700687315473234</v>
      </c>
      <c r="L197" s="122">
        <f t="shared" si="100"/>
        <v>42.438519105762602</v>
      </c>
      <c r="M197" s="122">
        <f t="shared" si="100"/>
        <v>42.654497130517349</v>
      </c>
      <c r="N197" s="122">
        <f t="shared" si="100"/>
        <v>154.71722373061229</v>
      </c>
      <c r="O197" s="122">
        <f t="shared" si="100"/>
        <v>80.341704448683174</v>
      </c>
      <c r="P197" s="122">
        <f t="shared" si="100"/>
        <v>77.948027369857698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7.8194036259366957</v>
      </c>
      <c r="C198" s="98">
        <f>RES_hhdet_tesh!C48</f>
        <v>9.3749605803231244</v>
      </c>
      <c r="D198" s="98">
        <f>RES_hhdet_tesh!D48</f>
        <v>6.718642077718882</v>
      </c>
      <c r="E198" s="98">
        <f>RES_hhdet_tesh!E48</f>
        <v>8.549728504510469</v>
      </c>
      <c r="F198" s="98">
        <f>RES_hhdet_tesh!F48</f>
        <v>4.3046645376388248</v>
      </c>
      <c r="G198" s="98">
        <f>RES_hhdet_tesh!G48</f>
        <v>4.8069897095654097</v>
      </c>
      <c r="H198" s="98">
        <f>RES_hhdet_tesh!H48</f>
        <v>5.5458694730189082</v>
      </c>
      <c r="I198" s="98">
        <f>RES_hhdet_tesh!I48</f>
        <v>9.1737642188606756</v>
      </c>
      <c r="J198" s="98">
        <f>RES_hhdet_tesh!J48</f>
        <v>4.9993101880864277</v>
      </c>
      <c r="K198" s="98">
        <f>RES_hhdet_tesh!K48</f>
        <v>11.700687315473234</v>
      </c>
      <c r="L198" s="98">
        <f>RES_hhdet_tesh!L48</f>
        <v>42.438519105762602</v>
      </c>
      <c r="M198" s="98">
        <f>RES_hhdet_tesh!M48</f>
        <v>42.654497130517349</v>
      </c>
      <c r="N198" s="98">
        <f>RES_hhdet_tesh!N48</f>
        <v>154.71722373061229</v>
      </c>
      <c r="O198" s="98">
        <f>RES_hhdet_tesh!O48</f>
        <v>80.341704448683174</v>
      </c>
      <c r="P198" s="98">
        <f>RES_hhdet_tesh!P48</f>
        <v>77.948027369857698</v>
      </c>
      <c r="Q198" s="98">
        <f>RES_hhdet_tesh!Q48</f>
        <v>0</v>
      </c>
      <c r="R198" s="98">
        <f>RES_hhdet_tesh!R48</f>
        <v>0</v>
      </c>
      <c r="S198" s="98">
        <f>RES_hhdet_tesh!S48</f>
        <v>0</v>
      </c>
      <c r="T198" s="98">
        <f>RES_hhdet_tesh!T48</f>
        <v>0</v>
      </c>
      <c r="U198" s="98">
        <f>RES_hhdet_tesh!U48</f>
        <v>0</v>
      </c>
      <c r="V198" s="98">
        <f>RES_hhdet_tesh!V48</f>
        <v>0</v>
      </c>
      <c r="W198" s="98">
        <f>RES_hhdet_tesh!W48</f>
        <v>0</v>
      </c>
      <c r="DA198" s="63" t="s">
        <v>2454</v>
      </c>
    </row>
    <row r="199" spans="1:105" ht="12" customHeight="1" x14ac:dyDescent="0.25">
      <c r="A199" s="121" t="s">
        <v>55</v>
      </c>
      <c r="B199" s="122">
        <v>706.90203017094814</v>
      </c>
      <c r="C199" s="122">
        <v>661.73217457027761</v>
      </c>
      <c r="D199" s="122">
        <v>748.17136496121338</v>
      </c>
      <c r="E199" s="122">
        <v>727.48607232534494</v>
      </c>
      <c r="F199" s="122">
        <v>708.87502525437947</v>
      </c>
      <c r="G199" s="122">
        <v>750.55990758147323</v>
      </c>
      <c r="H199" s="122">
        <v>772.01349437208137</v>
      </c>
      <c r="I199" s="122">
        <v>760.31913094703623</v>
      </c>
      <c r="J199" s="122">
        <v>850.5245095134369</v>
      </c>
      <c r="K199" s="122">
        <v>881.9579436669253</v>
      </c>
      <c r="L199" s="122">
        <v>919.8408152204521</v>
      </c>
      <c r="M199" s="122">
        <v>963.65037181030914</v>
      </c>
      <c r="N199" s="122">
        <v>889.33631148759537</v>
      </c>
      <c r="O199" s="122">
        <v>860.32227041061458</v>
      </c>
      <c r="P199" s="122">
        <v>866.26133973930246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706.90203017094814</v>
      </c>
      <c r="C204" s="101">
        <v>661.73217457027761</v>
      </c>
      <c r="D204" s="101">
        <v>748.17136496121338</v>
      </c>
      <c r="E204" s="101">
        <v>727.48607232534494</v>
      </c>
      <c r="F204" s="101">
        <v>708.87502525437947</v>
      </c>
      <c r="G204" s="101">
        <v>750.55990758147323</v>
      </c>
      <c r="H204" s="101">
        <v>772.01349437208137</v>
      </c>
      <c r="I204" s="101">
        <v>760.31913094703623</v>
      </c>
      <c r="J204" s="101">
        <v>850.5245095134369</v>
      </c>
      <c r="K204" s="101">
        <v>881.9579436669253</v>
      </c>
      <c r="L204" s="101">
        <v>920.09134810429737</v>
      </c>
      <c r="M204" s="101">
        <v>963.89642437590078</v>
      </c>
      <c r="N204" s="101">
        <v>889.45175450211275</v>
      </c>
      <c r="O204" s="101">
        <v>860.2329073835358</v>
      </c>
      <c r="P204" s="101">
        <v>866.19415239943976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916.60079485759388</v>
      </c>
      <c r="M205" s="104">
        <v>961.09948786759094</v>
      </c>
      <c r="N205" s="104">
        <v>888.31940362200987</v>
      </c>
      <c r="O205" s="104">
        <v>860.96012181308038</v>
      </c>
      <c r="P205" s="104">
        <v>866.74284900831924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317.35528625029923</v>
      </c>
      <c r="M206" s="98">
        <v>322.65296504271345</v>
      </c>
      <c r="N206" s="98">
        <v>278.73155181475312</v>
      </c>
      <c r="O206" s="98">
        <v>281.24002690293423</v>
      </c>
      <c r="P206" s="98">
        <v>290.91752036816877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599.24550860729471</v>
      </c>
      <c r="M207" s="98">
        <v>638.44652282487755</v>
      </c>
      <c r="N207" s="98">
        <v>609.58785180725681</v>
      </c>
      <c r="O207" s="98">
        <v>579.72009491014614</v>
      </c>
      <c r="P207" s="98">
        <v>575.82532864015059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452.82808547100689</v>
      </c>
      <c r="C208" s="122">
        <v>461.68314668528882</v>
      </c>
      <c r="D208" s="122">
        <v>453.72705952032914</v>
      </c>
      <c r="E208" s="122">
        <v>466.70379918237188</v>
      </c>
      <c r="F208" s="122">
        <v>491.17647792538605</v>
      </c>
      <c r="G208" s="122">
        <v>494.64058764934953</v>
      </c>
      <c r="H208" s="122">
        <v>505.22058539854129</v>
      </c>
      <c r="I208" s="122">
        <v>515.62576447436811</v>
      </c>
      <c r="J208" s="122">
        <v>522.83527848449307</v>
      </c>
      <c r="K208" s="122">
        <v>533.44655040410964</v>
      </c>
      <c r="L208" s="122">
        <v>523.21414876162373</v>
      </c>
      <c r="M208" s="122">
        <v>563.75640685924088</v>
      </c>
      <c r="N208" s="122">
        <v>523.19665310593803</v>
      </c>
      <c r="O208" s="122">
        <v>502.96265284507206</v>
      </c>
      <c r="P208" s="122">
        <v>494.32658612885302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2464</v>
      </c>
    </row>
    <row r="209" spans="1:105" ht="12" customHeight="1" x14ac:dyDescent="0.25">
      <c r="A209" s="97" t="s">
        <v>50</v>
      </c>
      <c r="B209" s="98">
        <v>425.58330528237502</v>
      </c>
      <c r="C209" s="98">
        <v>455.38834962950824</v>
      </c>
      <c r="D209" s="98">
        <v>438.87231073280788</v>
      </c>
      <c r="E209" s="98">
        <v>505.80134467572907</v>
      </c>
      <c r="F209" s="98">
        <v>521.91450345002261</v>
      </c>
      <c r="G209" s="98">
        <v>513.83807081769464</v>
      </c>
      <c r="H209" s="98">
        <v>543.35465853257529</v>
      </c>
      <c r="I209" s="98">
        <v>513.60352175530011</v>
      </c>
      <c r="J209" s="98">
        <v>476.59837731865281</v>
      </c>
      <c r="K209" s="98">
        <v>533.01974827715026</v>
      </c>
      <c r="L209" s="98">
        <v>465.40004007772137</v>
      </c>
      <c r="M209" s="98">
        <v>582.30802482101183</v>
      </c>
      <c r="N209" s="98">
        <v>525.11855787339709</v>
      </c>
      <c r="O209" s="98">
        <v>497.38537177551581</v>
      </c>
      <c r="P209" s="98">
        <v>459.30995261145796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2465</v>
      </c>
    </row>
    <row r="210" spans="1:105" ht="12" customHeight="1" x14ac:dyDescent="0.25">
      <c r="A210" s="109" t="s">
        <v>120</v>
      </c>
      <c r="B210" s="33">
        <v>454.78220738758199</v>
      </c>
      <c r="C210" s="33">
        <v>462.1610073137914</v>
      </c>
      <c r="D210" s="33">
        <v>455.13744892023715</v>
      </c>
      <c r="E210" s="33">
        <v>462.42621360249609</v>
      </c>
      <c r="F210" s="33">
        <v>487.33652135954674</v>
      </c>
      <c r="G210" s="33">
        <v>491.90733183178406</v>
      </c>
      <c r="H210" s="33">
        <v>499.23805034479011</v>
      </c>
      <c r="I210" s="33">
        <v>515.9403130157184</v>
      </c>
      <c r="J210" s="33">
        <v>529.7964601180189</v>
      </c>
      <c r="K210" s="33">
        <v>533.51063417242904</v>
      </c>
      <c r="L210" s="33">
        <v>531.71107079547005</v>
      </c>
      <c r="M210" s="33">
        <v>560.96676962428035</v>
      </c>
      <c r="N210" s="33">
        <v>522.90571691278831</v>
      </c>
      <c r="O210" s="33">
        <v>503.86444191822693</v>
      </c>
      <c r="P210" s="33">
        <v>499.98335572253239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2154.5747198624058</v>
      </c>
      <c r="C212" s="117">
        <f t="shared" si="101"/>
        <v>1806.6172451217656</v>
      </c>
      <c r="D212" s="117">
        <f t="shared" si="101"/>
        <v>2002.9026176194122</v>
      </c>
      <c r="E212" s="117">
        <f t="shared" si="101"/>
        <v>2296.8855553276662</v>
      </c>
      <c r="F212" s="117">
        <f t="shared" si="101"/>
        <v>2562.5924965904669</v>
      </c>
      <c r="G212" s="117">
        <f t="shared" si="101"/>
        <v>1200.282108764949</v>
      </c>
      <c r="H212" s="117">
        <f t="shared" si="101"/>
        <v>2610.2149875163404</v>
      </c>
      <c r="I212" s="117">
        <f t="shared" si="101"/>
        <v>1388.3340142496015</v>
      </c>
      <c r="J212" s="117">
        <f t="shared" si="101"/>
        <v>1463.7541897375395</v>
      </c>
      <c r="K212" s="117">
        <f t="shared" si="101"/>
        <v>2728.3334373081721</v>
      </c>
      <c r="L212" s="117">
        <f t="shared" si="101"/>
        <v>2783.8278333286175</v>
      </c>
      <c r="M212" s="117">
        <f t="shared" si="101"/>
        <v>1587.7331885643368</v>
      </c>
      <c r="N212" s="117">
        <f t="shared" si="101"/>
        <v>1773.2590743048786</v>
      </c>
      <c r="O212" s="117">
        <f t="shared" si="101"/>
        <v>1972.2011481550423</v>
      </c>
      <c r="P212" s="117">
        <f t="shared" si="101"/>
        <v>2394.1995467134861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2143.1409584664534</v>
      </c>
      <c r="C213" s="122">
        <f t="shared" si="104"/>
        <v>1793.7344867705008</v>
      </c>
      <c r="D213" s="122">
        <f t="shared" si="104"/>
        <v>1987.6920524017464</v>
      </c>
      <c r="E213" s="122">
        <f t="shared" si="104"/>
        <v>2276.9916817532153</v>
      </c>
      <c r="F213" s="122">
        <f t="shared" si="104"/>
        <v>2539.5353560042504</v>
      </c>
      <c r="G213" s="122">
        <f t="shared" si="104"/>
        <v>1174.8456637168135</v>
      </c>
      <c r="H213" s="122">
        <f t="shared" si="104"/>
        <v>2581.0472545757088</v>
      </c>
      <c r="I213" s="122">
        <f t="shared" si="104"/>
        <v>1361.020408163263</v>
      </c>
      <c r="J213" s="122">
        <f t="shared" si="104"/>
        <v>1439.1322314049596</v>
      </c>
      <c r="K213" s="122">
        <f t="shared" si="104"/>
        <v>2700.9306333476966</v>
      </c>
      <c r="L213" s="122">
        <f t="shared" si="104"/>
        <v>2760.3963011889045</v>
      </c>
      <c r="M213" s="122">
        <f t="shared" si="104"/>
        <v>1557.8677932405544</v>
      </c>
      <c r="N213" s="122">
        <f t="shared" si="104"/>
        <v>1746.2005571030611</v>
      </c>
      <c r="O213" s="122">
        <f t="shared" si="104"/>
        <v>1945.0901567398087</v>
      </c>
      <c r="P213" s="122">
        <f t="shared" si="104"/>
        <v>2369.1836734693834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2618</v>
      </c>
    </row>
    <row r="214" spans="1:105" ht="12" customHeight="1" x14ac:dyDescent="0.25">
      <c r="A214" s="97" t="s">
        <v>216</v>
      </c>
      <c r="B214" s="98">
        <v>2143.1409584664534</v>
      </c>
      <c r="C214" s="98">
        <v>1793.7344867705008</v>
      </c>
      <c r="D214" s="98">
        <v>1987.6920524017464</v>
      </c>
      <c r="E214" s="98">
        <v>2276.9916817532153</v>
      </c>
      <c r="F214" s="98">
        <v>2539.5353560042504</v>
      </c>
      <c r="G214" s="98">
        <v>1174.8456637168135</v>
      </c>
      <c r="H214" s="98">
        <v>2581.0472545757088</v>
      </c>
      <c r="I214" s="98">
        <v>1361.020408163263</v>
      </c>
      <c r="J214" s="98">
        <v>1439.1322314049596</v>
      </c>
      <c r="K214" s="98">
        <v>2700.9306333476966</v>
      </c>
      <c r="L214" s="98">
        <v>2760.3963011889045</v>
      </c>
      <c r="M214" s="98">
        <v>1557.8677932405544</v>
      </c>
      <c r="N214" s="98">
        <v>1746.2005571030611</v>
      </c>
      <c r="O214" s="98">
        <v>1945.0901567398087</v>
      </c>
      <c r="P214" s="98">
        <v>2369.1836734693834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11.433761395952287</v>
      </c>
      <c r="C227" s="122">
        <v>12.882758351264892</v>
      </c>
      <c r="D227" s="122">
        <v>15.210565217665728</v>
      </c>
      <c r="E227" s="122">
        <v>19.893873574451121</v>
      </c>
      <c r="F227" s="122">
        <v>23.057140586216637</v>
      </c>
      <c r="G227" s="122">
        <v>25.436445048135507</v>
      </c>
      <c r="H227" s="122">
        <v>29.167732940631751</v>
      </c>
      <c r="I227" s="122">
        <v>27.313606086338414</v>
      </c>
      <c r="J227" s="122">
        <v>24.621958332579815</v>
      </c>
      <c r="K227" s="122">
        <v>27.402803960475641</v>
      </c>
      <c r="L227" s="122">
        <v>23.431532139713028</v>
      </c>
      <c r="M227" s="122">
        <v>29.865395323782359</v>
      </c>
      <c r="N227" s="122">
        <v>27.058517201817416</v>
      </c>
      <c r="O227" s="122">
        <v>27.110991415233762</v>
      </c>
      <c r="P227" s="122">
        <v>25.015873244102867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2632</v>
      </c>
    </row>
    <row r="228" spans="1:105" ht="12" customHeight="1" x14ac:dyDescent="0.25">
      <c r="A228" s="97" t="s">
        <v>50</v>
      </c>
      <c r="B228" s="98">
        <v>170.84567593399058</v>
      </c>
      <c r="C228" s="98">
        <v>182.58568950502823</v>
      </c>
      <c r="D228" s="98">
        <v>175.41392837351196</v>
      </c>
      <c r="E228" s="98">
        <v>201.72580015832321</v>
      </c>
      <c r="F228" s="98">
        <v>207.62458652277374</v>
      </c>
      <c r="G228" s="98">
        <v>204.09360642172632</v>
      </c>
      <c r="H228" s="98">
        <v>215.08966254379979</v>
      </c>
      <c r="I228" s="98">
        <v>202.91366069947537</v>
      </c>
      <c r="J228" s="98">
        <v>188.16359736266259</v>
      </c>
      <c r="K228" s="98">
        <v>209.9072871031814</v>
      </c>
      <c r="L228" s="98">
        <v>182.86257556456454</v>
      </c>
      <c r="M228" s="98">
        <v>228.47595205874563</v>
      </c>
      <c r="N228" s="98">
        <v>205.80524736128075</v>
      </c>
      <c r="O228" s="98">
        <v>194.78392480764799</v>
      </c>
      <c r="P228" s="98">
        <v>179.86956685841355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133.07817111515277</v>
      </c>
      <c r="C231" s="118">
        <f t="shared" si="108"/>
        <v>114.89112357549241</v>
      </c>
      <c r="D231" s="118">
        <f t="shared" si="108"/>
        <v>126.86400919061006</v>
      </c>
      <c r="E231" s="118">
        <f t="shared" si="108"/>
        <v>141.58490282839773</v>
      </c>
      <c r="F231" s="118">
        <f t="shared" si="108"/>
        <v>155.16233583017217</v>
      </c>
      <c r="G231" s="118">
        <f t="shared" si="108"/>
        <v>87.092439527280206</v>
      </c>
      <c r="H231" s="118">
        <f t="shared" si="108"/>
        <v>159.50730439404646</v>
      </c>
      <c r="I231" s="118">
        <f t="shared" si="108"/>
        <v>97.198214318761444</v>
      </c>
      <c r="J231" s="118">
        <f t="shared" si="108"/>
        <v>103.62408409389533</v>
      </c>
      <c r="K231" s="118">
        <f t="shared" si="108"/>
        <v>169.7789773572469</v>
      </c>
      <c r="L231" s="118">
        <f t="shared" si="108"/>
        <v>173.65634369389295</v>
      </c>
      <c r="M231" s="118">
        <f t="shared" si="108"/>
        <v>113.49732662805221</v>
      </c>
      <c r="N231" s="118">
        <f t="shared" si="108"/>
        <v>121.06282445540666</v>
      </c>
      <c r="O231" s="118">
        <f t="shared" si="108"/>
        <v>129.68141532336125</v>
      </c>
      <c r="P231" s="118">
        <f t="shared" si="108"/>
        <v>151.50834224188142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107.64359915311491</v>
      </c>
      <c r="C232" s="123">
        <f t="shared" si="111"/>
        <v>90.323671237867572</v>
      </c>
      <c r="D232" s="123">
        <f t="shared" si="111"/>
        <v>100.3647494742369</v>
      </c>
      <c r="E232" s="123">
        <f t="shared" si="111"/>
        <v>115.28238742013771</v>
      </c>
      <c r="F232" s="123">
        <f t="shared" si="111"/>
        <v>128.92344810004096</v>
      </c>
      <c r="G232" s="123">
        <f t="shared" si="111"/>
        <v>59.802319030303551</v>
      </c>
      <c r="H232" s="123">
        <f t="shared" si="111"/>
        <v>131.74268824102634</v>
      </c>
      <c r="I232" s="123">
        <f t="shared" si="111"/>
        <v>69.654636000516987</v>
      </c>
      <c r="J232" s="123">
        <f t="shared" si="111"/>
        <v>73.857081813922989</v>
      </c>
      <c r="K232" s="123">
        <f t="shared" si="111"/>
        <v>139.04869297644768</v>
      </c>
      <c r="L232" s="123">
        <f t="shared" si="111"/>
        <v>142.55915202881101</v>
      </c>
      <c r="M232" s="123">
        <f t="shared" si="111"/>
        <v>80.699990779627896</v>
      </c>
      <c r="N232" s="123">
        <f t="shared" si="111"/>
        <v>90.453141233952223</v>
      </c>
      <c r="O232" s="123">
        <f t="shared" si="111"/>
        <v>100.80166286622661</v>
      </c>
      <c r="P232" s="123">
        <f t="shared" si="111"/>
        <v>122.7091430778429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2786</v>
      </c>
    </row>
    <row r="233" spans="1:105" ht="12" customHeight="1" x14ac:dyDescent="0.25">
      <c r="A233" s="97" t="s">
        <v>216</v>
      </c>
      <c r="B233" s="99">
        <v>106.66762905149271</v>
      </c>
      <c r="C233" s="99">
        <v>89.523033761575107</v>
      </c>
      <c r="D233" s="99">
        <v>99.480172857869476</v>
      </c>
      <c r="E233" s="99">
        <v>114.27981322026685</v>
      </c>
      <c r="F233" s="99">
        <v>127.81656146783475</v>
      </c>
      <c r="G233" s="99">
        <v>59.298062533706918</v>
      </c>
      <c r="H233" s="99">
        <v>130.64213304476746</v>
      </c>
      <c r="I233" s="99">
        <v>69.084034329670985</v>
      </c>
      <c r="J233" s="99">
        <v>73.25470056314073</v>
      </c>
      <c r="K233" s="99">
        <v>137.86773298404515</v>
      </c>
      <c r="L233" s="99">
        <v>141.29263083127481</v>
      </c>
      <c r="M233" s="99">
        <v>79.953748729527462</v>
      </c>
      <c r="N233" s="99">
        <v>89.583521997754218</v>
      </c>
      <c r="O233" s="99">
        <v>99.749757965229563</v>
      </c>
      <c r="P233" s="99">
        <v>121.44546437846681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2787</v>
      </c>
    </row>
    <row r="234" spans="1:105" ht="12" customHeight="1" x14ac:dyDescent="0.25">
      <c r="A234" s="97" t="s">
        <v>53</v>
      </c>
      <c r="B234" s="99">
        <v>0.97597010162219977</v>
      </c>
      <c r="C234" s="99">
        <v>0.80063747629246629</v>
      </c>
      <c r="D234" s="99">
        <v>0.88457661636741924</v>
      </c>
      <c r="E234" s="99">
        <v>1.0025741998708579</v>
      </c>
      <c r="F234" s="99">
        <v>1.1068866322062014</v>
      </c>
      <c r="G234" s="99">
        <v>0.50425649659663419</v>
      </c>
      <c r="H234" s="99">
        <v>1.1005551962588784</v>
      </c>
      <c r="I234" s="99">
        <v>0.57060167084599811</v>
      </c>
      <c r="J234" s="99">
        <v>0.60238125078225457</v>
      </c>
      <c r="K234" s="99">
        <v>1.1809599924025247</v>
      </c>
      <c r="L234" s="99">
        <v>1.2665211975362038</v>
      </c>
      <c r="M234" s="99">
        <v>0.74624205010043154</v>
      </c>
      <c r="N234" s="99">
        <v>0.8696192361979993</v>
      </c>
      <c r="O234" s="99">
        <v>1.0519049009970454</v>
      </c>
      <c r="P234" s="99">
        <v>1.2636786993760916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6.377758046275761E-2</v>
      </c>
      <c r="C235" s="123">
        <f t="shared" si="114"/>
        <v>7.3046429452744505E-2</v>
      </c>
      <c r="D235" s="123">
        <f t="shared" si="114"/>
        <v>4.987172335417564E-2</v>
      </c>
      <c r="E235" s="123">
        <f t="shared" si="114"/>
        <v>6.2540377476538012E-2</v>
      </c>
      <c r="F235" s="123">
        <f t="shared" si="114"/>
        <v>3.0891239660738017E-2</v>
      </c>
      <c r="G235" s="123">
        <f t="shared" si="114"/>
        <v>3.3566884525462803E-2</v>
      </c>
      <c r="H235" s="123">
        <f t="shared" si="114"/>
        <v>3.6726746531826719E-2</v>
      </c>
      <c r="I235" s="123">
        <f t="shared" si="114"/>
        <v>5.8106693178014826E-2</v>
      </c>
      <c r="J235" s="123">
        <f t="shared" si="114"/>
        <v>3.1185478810891374E-2</v>
      </c>
      <c r="K235" s="123">
        <f t="shared" si="114"/>
        <v>6.253585424592896E-2</v>
      </c>
      <c r="L235" s="123">
        <f t="shared" si="114"/>
        <v>0.21831922337552626</v>
      </c>
      <c r="M235" s="123">
        <f t="shared" si="114"/>
        <v>0.21692289291898942</v>
      </c>
      <c r="N235" s="123">
        <f t="shared" si="114"/>
        <v>0.77517370507284744</v>
      </c>
      <c r="O235" s="123">
        <f t="shared" si="114"/>
        <v>0.39490568972917606</v>
      </c>
      <c r="P235" s="123">
        <f t="shared" si="114"/>
        <v>0.37845737301854054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6.377758046275761E-2</v>
      </c>
      <c r="C236" s="99">
        <f>RES_hhdet_fecs!C48</f>
        <v>7.3046429452744505E-2</v>
      </c>
      <c r="D236" s="99">
        <f>RES_hhdet_fecs!D48</f>
        <v>4.987172335417564E-2</v>
      </c>
      <c r="E236" s="99">
        <f>RES_hhdet_fecs!E48</f>
        <v>6.2540377476538012E-2</v>
      </c>
      <c r="F236" s="99">
        <f>RES_hhdet_fecs!F48</f>
        <v>3.0891239660738017E-2</v>
      </c>
      <c r="G236" s="99">
        <f>RES_hhdet_fecs!G48</f>
        <v>3.3566884525462803E-2</v>
      </c>
      <c r="H236" s="99">
        <f>RES_hhdet_fecs!H48</f>
        <v>3.6726746531826719E-2</v>
      </c>
      <c r="I236" s="99">
        <f>RES_hhdet_fecs!I48</f>
        <v>5.8106693178014826E-2</v>
      </c>
      <c r="J236" s="99">
        <f>RES_hhdet_fecs!J48</f>
        <v>3.1185478810891374E-2</v>
      </c>
      <c r="K236" s="99">
        <f>RES_hhdet_fecs!K48</f>
        <v>6.253585424592896E-2</v>
      </c>
      <c r="L236" s="99">
        <f>RES_hhdet_fecs!L48</f>
        <v>0.21831922337552626</v>
      </c>
      <c r="M236" s="99">
        <f>RES_hhdet_fecs!M48</f>
        <v>0.21692289291898942</v>
      </c>
      <c r="N236" s="99">
        <f>RES_hhdet_fecs!N48</f>
        <v>0.77517370507284744</v>
      </c>
      <c r="O236" s="99">
        <f>RES_hhdet_fecs!O48</f>
        <v>0.39490568972917606</v>
      </c>
      <c r="P236" s="99">
        <f>RES_hhdet_fecs!P48</f>
        <v>0.37845737301854054</v>
      </c>
      <c r="Q236" s="99">
        <f>RES_hhdet_fecs!Q48</f>
        <v>0</v>
      </c>
      <c r="R236" s="99">
        <f>RES_hhdet_fecs!R48</f>
        <v>0</v>
      </c>
      <c r="S236" s="99">
        <f>RES_hhdet_fecs!S48</f>
        <v>0</v>
      </c>
      <c r="T236" s="99">
        <f>RES_hhdet_fecs!T48</f>
        <v>0</v>
      </c>
      <c r="U236" s="99">
        <f>RES_hhdet_fecs!U48</f>
        <v>0</v>
      </c>
      <c r="V236" s="99">
        <f>RES_hhdet_fecs!V48</f>
        <v>0</v>
      </c>
      <c r="W236" s="99">
        <f>RES_hhdet_fecs!W48</f>
        <v>0</v>
      </c>
      <c r="DA236" s="63" t="s">
        <v>2790</v>
      </c>
    </row>
    <row r="237" spans="1:105" ht="12" customHeight="1" x14ac:dyDescent="0.25">
      <c r="A237" s="121" t="s">
        <v>55</v>
      </c>
      <c r="B237" s="123">
        <v>16.943564638051438</v>
      </c>
      <c r="C237" s="123">
        <v>15.871805493718036</v>
      </c>
      <c r="D237" s="123">
        <v>17.933108285753423</v>
      </c>
      <c r="E237" s="123">
        <v>17.418032742333679</v>
      </c>
      <c r="F237" s="123">
        <v>16.903519240851516</v>
      </c>
      <c r="G237" s="123">
        <v>17.855717687352762</v>
      </c>
      <c r="H237" s="123">
        <v>18.13735931718934</v>
      </c>
      <c r="I237" s="123">
        <v>17.752875733981391</v>
      </c>
      <c r="J237" s="123">
        <v>19.889795390438639</v>
      </c>
      <c r="K237" s="123">
        <v>20.590728143119698</v>
      </c>
      <c r="L237" s="123">
        <v>21.040285887221945</v>
      </c>
      <c r="M237" s="123">
        <v>21.909803715313469</v>
      </c>
      <c r="N237" s="123">
        <v>19.976613168464542</v>
      </c>
      <c r="O237" s="123">
        <v>19.03232272634855</v>
      </c>
      <c r="P237" s="123">
        <v>19.159026313924123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16.943564638051438</v>
      </c>
      <c r="C242" s="102">
        <v>15.871805493718036</v>
      </c>
      <c r="D242" s="102">
        <v>17.933108285753423</v>
      </c>
      <c r="E242" s="102">
        <v>17.418032742333679</v>
      </c>
      <c r="F242" s="102">
        <v>16.903519240851516</v>
      </c>
      <c r="G242" s="102">
        <v>17.855717687352762</v>
      </c>
      <c r="H242" s="102">
        <v>18.13735931718934</v>
      </c>
      <c r="I242" s="102">
        <v>17.752875733981391</v>
      </c>
      <c r="J242" s="102">
        <v>19.889795390438639</v>
      </c>
      <c r="K242" s="102">
        <v>20.590728143119698</v>
      </c>
      <c r="L242" s="102">
        <v>21.468502369932875</v>
      </c>
      <c r="M242" s="102">
        <v>22.460748159771999</v>
      </c>
      <c r="N242" s="102">
        <v>20.567104069800155</v>
      </c>
      <c r="O242" s="102">
        <v>19.682021229214403</v>
      </c>
      <c r="P242" s="102">
        <v>19.801255301751763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15.502369656825328</v>
      </c>
      <c r="M243" s="105">
        <v>16.198035039712352</v>
      </c>
      <c r="N243" s="105">
        <v>14.775130474732242</v>
      </c>
      <c r="O243" s="105">
        <v>14.394933922729546</v>
      </c>
      <c r="P243" s="105">
        <v>14.556385234492684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7.3201040858014332</v>
      </c>
      <c r="M244" s="99">
        <v>7.4571890788000514</v>
      </c>
      <c r="N244" s="99">
        <v>6.4327302207892156</v>
      </c>
      <c r="O244" s="99">
        <v>6.4642402037258577</v>
      </c>
      <c r="P244" s="99">
        <v>6.6824100531372261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8.1822655710238958</v>
      </c>
      <c r="M245" s="99">
        <v>8.740845960912301</v>
      </c>
      <c r="N245" s="99">
        <v>8.342400253943028</v>
      </c>
      <c r="O245" s="99">
        <v>7.9306937190036857</v>
      </c>
      <c r="P245" s="99">
        <v>7.8739751813554566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8.4272297435236752</v>
      </c>
      <c r="C246" s="123">
        <v>8.62260041445405</v>
      </c>
      <c r="D246" s="123">
        <v>8.5162797072655696</v>
      </c>
      <c r="E246" s="123">
        <v>8.8219422884498169</v>
      </c>
      <c r="F246" s="123">
        <v>9.3044772496189498</v>
      </c>
      <c r="G246" s="123">
        <v>9.4008359250984359</v>
      </c>
      <c r="H246" s="123">
        <v>9.5905300892989356</v>
      </c>
      <c r="I246" s="123">
        <v>9.7325958910850598</v>
      </c>
      <c r="J246" s="123">
        <v>9.8460214107228055</v>
      </c>
      <c r="K246" s="123">
        <v>10.077020383433604</v>
      </c>
      <c r="L246" s="123">
        <v>9.8385865544844755</v>
      </c>
      <c r="M246" s="123">
        <v>10.670609240191848</v>
      </c>
      <c r="N246" s="123">
        <v>9.8578963479170412</v>
      </c>
      <c r="O246" s="123">
        <v>9.4525240410569253</v>
      </c>
      <c r="P246" s="123">
        <v>9.2617154770958638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2800</v>
      </c>
    </row>
    <row r="247" spans="1:105" ht="12" customHeight="1" x14ac:dyDescent="0.25">
      <c r="A247" s="97" t="s">
        <v>50</v>
      </c>
      <c r="B247" s="99">
        <v>9.9856133463746453</v>
      </c>
      <c r="C247" s="99">
        <v>10.701193515692143</v>
      </c>
      <c r="D247" s="99">
        <v>10.30956529068537</v>
      </c>
      <c r="E247" s="99">
        <v>11.889357153842763</v>
      </c>
      <c r="F247" s="99">
        <v>12.271580360315147</v>
      </c>
      <c r="G247" s="99">
        <v>12.097007060460344</v>
      </c>
      <c r="H247" s="99">
        <v>12.784851673042704</v>
      </c>
      <c r="I247" s="99">
        <v>12.095203746863273</v>
      </c>
      <c r="J247" s="99">
        <v>11.247584218119899</v>
      </c>
      <c r="K247" s="99">
        <v>12.582460284890979</v>
      </c>
      <c r="L247" s="99">
        <v>10.991621273926219</v>
      </c>
      <c r="M247" s="99">
        <v>13.770115292109672</v>
      </c>
      <c r="N247" s="99">
        <v>12.398789955197127</v>
      </c>
      <c r="O247" s="99">
        <v>11.730433873357159</v>
      </c>
      <c r="P247" s="99">
        <v>10.827522783750991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2801</v>
      </c>
    </row>
    <row r="248" spans="1:105" ht="12" customHeight="1" x14ac:dyDescent="0.25">
      <c r="A248" s="109" t="s">
        <v>120</v>
      </c>
      <c r="B248" s="110">
        <v>8.3154552483110802</v>
      </c>
      <c r="C248" s="110">
        <v>8.4648069547194389</v>
      </c>
      <c r="D248" s="110">
        <v>8.3460155705884187</v>
      </c>
      <c r="E248" s="110">
        <v>8.486342459096571</v>
      </c>
      <c r="F248" s="110">
        <v>8.9338110510920501</v>
      </c>
      <c r="G248" s="110">
        <v>9.0169665722120307</v>
      </c>
      <c r="H248" s="110">
        <v>9.0893997542168989</v>
      </c>
      <c r="I248" s="110">
        <v>9.3651054569198582</v>
      </c>
      <c r="J248" s="110">
        <v>9.6350095775964615</v>
      </c>
      <c r="K248" s="110">
        <v>9.7008319344040785</v>
      </c>
      <c r="L248" s="110">
        <v>9.6691253911725816</v>
      </c>
      <c r="M248" s="110">
        <v>10.204531429068702</v>
      </c>
      <c r="N248" s="110">
        <v>9.4732581879952296</v>
      </c>
      <c r="O248" s="110">
        <v>9.0842094141300116</v>
      </c>
      <c r="P248" s="110">
        <v>9.0087667989355964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58.621793470336698</v>
      </c>
      <c r="C250" s="118">
        <f t="shared" si="115"/>
        <v>51.252595091863682</v>
      </c>
      <c r="D250" s="118">
        <f t="shared" si="115"/>
        <v>56.3250363590817</v>
      </c>
      <c r="E250" s="118">
        <f t="shared" si="115"/>
        <v>62.257069744482955</v>
      </c>
      <c r="F250" s="118">
        <f t="shared" si="115"/>
        <v>67.776906339959012</v>
      </c>
      <c r="G250" s="118">
        <f t="shared" si="115"/>
        <v>40.76315065099417</v>
      </c>
      <c r="H250" s="118">
        <f t="shared" si="115"/>
        <v>70.037498922461296</v>
      </c>
      <c r="I250" s="118">
        <f t="shared" si="115"/>
        <v>45.266681325537178</v>
      </c>
      <c r="J250" s="118">
        <f t="shared" si="115"/>
        <v>48.261380340861201</v>
      </c>
      <c r="K250" s="118">
        <f t="shared" si="115"/>
        <v>78.027422264636783</v>
      </c>
      <c r="L250" s="118">
        <f t="shared" si="115"/>
        <v>83.242207268754527</v>
      </c>
      <c r="M250" s="118">
        <f t="shared" si="115"/>
        <v>58.733715125420218</v>
      </c>
      <c r="N250" s="118">
        <f t="shared" si="115"/>
        <v>66.10391852635982</v>
      </c>
      <c r="O250" s="118">
        <f t="shared" si="115"/>
        <v>73.656698391288714</v>
      </c>
      <c r="P250" s="118">
        <f t="shared" si="115"/>
        <v>85.311646985768249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43.120143590580128</v>
      </c>
      <c r="C251" s="123">
        <f t="shared" si="118"/>
        <v>36.171014596837097</v>
      </c>
      <c r="D251" s="123">
        <f t="shared" si="118"/>
        <v>40.189000094362648</v>
      </c>
      <c r="E251" s="123">
        <f t="shared" si="118"/>
        <v>46.154306899541623</v>
      </c>
      <c r="F251" s="123">
        <f t="shared" si="118"/>
        <v>51.606962326792967</v>
      </c>
      <c r="G251" s="123">
        <f t="shared" si="118"/>
        <v>23.932806068774916</v>
      </c>
      <c r="H251" s="123">
        <f t="shared" si="118"/>
        <v>52.717008744207654</v>
      </c>
      <c r="I251" s="123">
        <f t="shared" si="118"/>
        <v>27.865569731880598</v>
      </c>
      <c r="J251" s="123">
        <f t="shared" si="118"/>
        <v>29.545171456837409</v>
      </c>
      <c r="K251" s="123">
        <f t="shared" si="118"/>
        <v>58.595046695309719</v>
      </c>
      <c r="L251" s="123">
        <f t="shared" si="118"/>
        <v>62.958864284843472</v>
      </c>
      <c r="M251" s="123">
        <f t="shared" si="118"/>
        <v>37.238314539259996</v>
      </c>
      <c r="N251" s="123">
        <f t="shared" si="118"/>
        <v>44.655609918658712</v>
      </c>
      <c r="O251" s="123">
        <f t="shared" si="118"/>
        <v>53.907580274732744</v>
      </c>
      <c r="P251" s="123">
        <f t="shared" si="118"/>
        <v>65.640757516503186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2954</v>
      </c>
    </row>
    <row r="252" spans="1:105" ht="12" customHeight="1" x14ac:dyDescent="0.25">
      <c r="A252" s="97" t="s">
        <v>216</v>
      </c>
      <c r="B252" s="99">
        <v>42.144173488957925</v>
      </c>
      <c r="C252" s="99">
        <v>35.370377120544632</v>
      </c>
      <c r="D252" s="99">
        <v>39.304423477995229</v>
      </c>
      <c r="E252" s="99">
        <v>45.151732699670767</v>
      </c>
      <c r="F252" s="99">
        <v>50.500075694586762</v>
      </c>
      <c r="G252" s="99">
        <v>23.42854957217828</v>
      </c>
      <c r="H252" s="99">
        <v>51.616453547948772</v>
      </c>
      <c r="I252" s="99">
        <v>27.294968061034599</v>
      </c>
      <c r="J252" s="99">
        <v>28.942790206055154</v>
      </c>
      <c r="K252" s="99">
        <v>57.414086702907191</v>
      </c>
      <c r="L252" s="99">
        <v>61.692343087307265</v>
      </c>
      <c r="M252" s="99">
        <v>36.492072489159561</v>
      </c>
      <c r="N252" s="99">
        <v>43.785990682460714</v>
      </c>
      <c r="O252" s="99">
        <v>52.8556753737357</v>
      </c>
      <c r="P252" s="99">
        <v>64.377078817127099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2955</v>
      </c>
    </row>
    <row r="253" spans="1:105" ht="12" customHeight="1" x14ac:dyDescent="0.25">
      <c r="A253" s="97" t="s">
        <v>53</v>
      </c>
      <c r="B253" s="99">
        <v>0.97597010162219977</v>
      </c>
      <c r="C253" s="99">
        <v>0.80063747629246629</v>
      </c>
      <c r="D253" s="99">
        <v>0.88457661636741924</v>
      </c>
      <c r="E253" s="99">
        <v>1.0025741998708579</v>
      </c>
      <c r="F253" s="99">
        <v>1.1068866322062014</v>
      </c>
      <c r="G253" s="99">
        <v>0.50425649659663419</v>
      </c>
      <c r="H253" s="99">
        <v>1.1005551962588784</v>
      </c>
      <c r="I253" s="99">
        <v>0.57060167084599811</v>
      </c>
      <c r="J253" s="99">
        <v>0.60238125078225457</v>
      </c>
      <c r="K253" s="99">
        <v>1.1809599924025247</v>
      </c>
      <c r="L253" s="99">
        <v>1.2665211975362038</v>
      </c>
      <c r="M253" s="99">
        <v>0.74624205010043154</v>
      </c>
      <c r="N253" s="99">
        <v>0.8696192361979993</v>
      </c>
      <c r="O253" s="99">
        <v>1.0519049009970454</v>
      </c>
      <c r="P253" s="99">
        <v>1.2636786993760916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0.10381885759652947</v>
      </c>
      <c r="C254" s="123">
        <f t="shared" si="121"/>
        <v>0.12481500318019841</v>
      </c>
      <c r="D254" s="123">
        <f t="shared" si="121"/>
        <v>8.9699421938804424E-2</v>
      </c>
      <c r="E254" s="123">
        <f t="shared" si="121"/>
        <v>0.1144672134312093</v>
      </c>
      <c r="F254" s="123">
        <f t="shared" si="121"/>
        <v>5.7795348614359247E-2</v>
      </c>
      <c r="G254" s="123">
        <f t="shared" si="121"/>
        <v>6.4722247018405746E-2</v>
      </c>
      <c r="H254" s="123">
        <f t="shared" si="121"/>
        <v>7.4882038648903415E-2</v>
      </c>
      <c r="I254" s="123">
        <f t="shared" si="121"/>
        <v>0.12421708587670313</v>
      </c>
      <c r="J254" s="123">
        <f t="shared" si="121"/>
        <v>6.788371323510238E-2</v>
      </c>
      <c r="K254" s="123">
        <f t="shared" si="121"/>
        <v>0.15932403112196192</v>
      </c>
      <c r="L254" s="123">
        <f t="shared" si="121"/>
        <v>0.57946739487684851</v>
      </c>
      <c r="M254" s="123">
        <f t="shared" si="121"/>
        <v>0.58397434339272747</v>
      </c>
      <c r="N254" s="123">
        <f t="shared" si="121"/>
        <v>2.1173535573470148</v>
      </c>
      <c r="O254" s="123">
        <f t="shared" si="121"/>
        <v>1.0990915382085897</v>
      </c>
      <c r="P254" s="123">
        <f t="shared" si="121"/>
        <v>1.0658802286368889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0.10381885759652947</v>
      </c>
      <c r="C255" s="99">
        <f>RES_hhdet_tess!C48</f>
        <v>0.12481500318019841</v>
      </c>
      <c r="D255" s="99">
        <f>RES_hhdet_tess!D48</f>
        <v>8.9699421938804424E-2</v>
      </c>
      <c r="E255" s="99">
        <f>RES_hhdet_tess!E48</f>
        <v>0.1144672134312093</v>
      </c>
      <c r="F255" s="99">
        <f>RES_hhdet_tess!F48</f>
        <v>5.7795348614359247E-2</v>
      </c>
      <c r="G255" s="99">
        <f>RES_hhdet_tess!G48</f>
        <v>6.4722247018405746E-2</v>
      </c>
      <c r="H255" s="99">
        <f>RES_hhdet_tess!H48</f>
        <v>7.4882038648903415E-2</v>
      </c>
      <c r="I255" s="99">
        <f>RES_hhdet_tess!I48</f>
        <v>0.12421708587670313</v>
      </c>
      <c r="J255" s="99">
        <f>RES_hhdet_tess!J48</f>
        <v>6.788371323510238E-2</v>
      </c>
      <c r="K255" s="99">
        <f>RES_hhdet_tess!K48</f>
        <v>0.15932403112196192</v>
      </c>
      <c r="L255" s="99">
        <f>RES_hhdet_tess!L48</f>
        <v>0.57946739487684851</v>
      </c>
      <c r="M255" s="99">
        <f>RES_hhdet_tess!M48</f>
        <v>0.58397434339272747</v>
      </c>
      <c r="N255" s="99">
        <f>RES_hhdet_tess!N48</f>
        <v>2.1173535573470148</v>
      </c>
      <c r="O255" s="99">
        <f>RES_hhdet_tess!O48</f>
        <v>1.0990915382085897</v>
      </c>
      <c r="P255" s="99">
        <f>RES_hhdet_tess!P48</f>
        <v>1.0658802286368889</v>
      </c>
      <c r="Q255" s="99">
        <f>RES_hhdet_tess!Q48</f>
        <v>0</v>
      </c>
      <c r="R255" s="99">
        <f>RES_hhdet_tess!R48</f>
        <v>0</v>
      </c>
      <c r="S255" s="99">
        <f>RES_hhdet_tess!S48</f>
        <v>0</v>
      </c>
      <c r="T255" s="99">
        <f>RES_hhdet_tess!T48</f>
        <v>0</v>
      </c>
      <c r="U255" s="99">
        <f>RES_hhdet_tess!U48</f>
        <v>0</v>
      </c>
      <c r="V255" s="99">
        <f>RES_hhdet_tess!V48</f>
        <v>0</v>
      </c>
      <c r="W255" s="99">
        <f>RES_hhdet_tess!W48</f>
        <v>0</v>
      </c>
      <c r="DA255" s="63" t="s">
        <v>2958</v>
      </c>
    </row>
    <row r="256" spans="1:105" ht="12" customHeight="1" x14ac:dyDescent="0.25">
      <c r="A256" s="121" t="s">
        <v>55</v>
      </c>
      <c r="B256" s="123">
        <v>9.3855957200602749</v>
      </c>
      <c r="C256" s="123">
        <v>8.8100747481310524</v>
      </c>
      <c r="D256" s="123">
        <v>9.9887057789172378</v>
      </c>
      <c r="E256" s="123">
        <v>9.7398769405561847</v>
      </c>
      <c r="F256" s="123">
        <v>9.5175080079671162</v>
      </c>
      <c r="G256" s="123">
        <v>10.105684986996099</v>
      </c>
      <c r="H256" s="123">
        <v>10.423964105952207</v>
      </c>
      <c r="I256" s="123">
        <v>10.295078936994711</v>
      </c>
      <c r="J256" s="123">
        <v>11.548945700713963</v>
      </c>
      <c r="K256" s="123">
        <v>12.009302622695335</v>
      </c>
      <c r="L256" s="123">
        <v>12.559763444356733</v>
      </c>
      <c r="M256" s="123">
        <v>13.193147991316092</v>
      </c>
      <c r="N256" s="123">
        <v>12.170845348704091</v>
      </c>
      <c r="O256" s="123">
        <v>11.769390928775682</v>
      </c>
      <c r="P256" s="123">
        <v>11.84546762780138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9.3855957200602749</v>
      </c>
      <c r="C261" s="102">
        <v>8.8100747481310524</v>
      </c>
      <c r="D261" s="102">
        <v>9.9887057789172378</v>
      </c>
      <c r="E261" s="102">
        <v>9.7398769405561847</v>
      </c>
      <c r="F261" s="102">
        <v>9.5175080079671162</v>
      </c>
      <c r="G261" s="102">
        <v>10.105684986996099</v>
      </c>
      <c r="H261" s="102">
        <v>10.423964105952207</v>
      </c>
      <c r="I261" s="102">
        <v>10.295078936994711</v>
      </c>
      <c r="J261" s="102">
        <v>11.548945700713963</v>
      </c>
      <c r="K261" s="102">
        <v>12.009302622695335</v>
      </c>
      <c r="L261" s="102">
        <v>12.563184290337976</v>
      </c>
      <c r="M261" s="102">
        <v>13.196516648669895</v>
      </c>
      <c r="N261" s="102">
        <v>12.172425222434795</v>
      </c>
      <c r="O261" s="102">
        <v>11.768168423632618</v>
      </c>
      <c r="P261" s="102">
        <v>11.844548891823182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12.515523301237355</v>
      </c>
      <c r="M262" s="105">
        <v>13.158224340218723</v>
      </c>
      <c r="N262" s="105">
        <v>12.156928646770242</v>
      </c>
      <c r="O262" s="105">
        <v>11.778116871097859</v>
      </c>
      <c r="P262" s="105">
        <v>11.852051902311819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4.3332577302134601</v>
      </c>
      <c r="M263" s="99">
        <v>4.4173783793064239</v>
      </c>
      <c r="N263" s="99">
        <v>3.8145283928272158</v>
      </c>
      <c r="O263" s="99">
        <v>3.8474231520941737</v>
      </c>
      <c r="P263" s="99">
        <v>3.978076720956365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8.1822655710238958</v>
      </c>
      <c r="M264" s="99">
        <v>8.740845960912301</v>
      </c>
      <c r="N264" s="99">
        <v>8.342400253943028</v>
      </c>
      <c r="O264" s="99">
        <v>7.9306937190036857</v>
      </c>
      <c r="P264" s="99">
        <v>7.8739751813554566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6.0122353020997688</v>
      </c>
      <c r="C265" s="123">
        <v>6.1466907437153386</v>
      </c>
      <c r="D265" s="123">
        <v>6.0576310638630124</v>
      </c>
      <c r="E265" s="123">
        <v>6.2484186909539305</v>
      </c>
      <c r="F265" s="123">
        <v>6.5946406565845699</v>
      </c>
      <c r="G265" s="123">
        <v>6.6599373482047515</v>
      </c>
      <c r="H265" s="123">
        <v>6.8216440336525377</v>
      </c>
      <c r="I265" s="123">
        <v>6.9818155707851668</v>
      </c>
      <c r="J265" s="123">
        <v>7.099379470074731</v>
      </c>
      <c r="K265" s="123">
        <v>7.2637489155097672</v>
      </c>
      <c r="L265" s="123">
        <v>7.1441121446774822</v>
      </c>
      <c r="M265" s="123">
        <v>7.7182782514514079</v>
      </c>
      <c r="N265" s="123">
        <v>7.1601097016499953</v>
      </c>
      <c r="O265" s="123">
        <v>6.8806356495717056</v>
      </c>
      <c r="P265" s="123">
        <v>6.7595416128267889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2968</v>
      </c>
    </row>
    <row r="266" spans="1:105" ht="12" customHeight="1" x14ac:dyDescent="0.25">
      <c r="A266" s="97" t="s">
        <v>50</v>
      </c>
      <c r="B266" s="99">
        <v>5.6505041407526031</v>
      </c>
      <c r="C266" s="99">
        <v>6.0628839791103744</v>
      </c>
      <c r="D266" s="99">
        <v>5.8593078961941059</v>
      </c>
      <c r="E266" s="99">
        <v>6.771872398549851</v>
      </c>
      <c r="F266" s="99">
        <v>7.0073359747400445</v>
      </c>
      <c r="G266" s="99">
        <v>6.9184160059145574</v>
      </c>
      <c r="H266" s="99">
        <v>7.3365420405665756</v>
      </c>
      <c r="I266" s="99">
        <v>6.9544334524414699</v>
      </c>
      <c r="J266" s="99">
        <v>6.4715463447964856</v>
      </c>
      <c r="K266" s="99">
        <v>7.2579373051722555</v>
      </c>
      <c r="L266" s="99">
        <v>6.3547021545998872</v>
      </c>
      <c r="M266" s="99">
        <v>7.9722648096553002</v>
      </c>
      <c r="N266" s="99">
        <v>7.1864115690060633</v>
      </c>
      <c r="O266" s="99">
        <v>6.8043372629265031</v>
      </c>
      <c r="P266" s="99">
        <v>6.2807156745831216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2969</v>
      </c>
    </row>
    <row r="267" spans="1:105" ht="12" customHeight="1" x14ac:dyDescent="0.25">
      <c r="A267" s="109" t="s">
        <v>120</v>
      </c>
      <c r="B267" s="110">
        <v>6.0381803376406173</v>
      </c>
      <c r="C267" s="110">
        <v>6.1530528158920932</v>
      </c>
      <c r="D267" s="110">
        <v>6.0764609274599906</v>
      </c>
      <c r="E267" s="110">
        <v>6.1911486500065962</v>
      </c>
      <c r="F267" s="110">
        <v>6.5430845767910881</v>
      </c>
      <c r="G267" s="110">
        <v>6.6231362587751335</v>
      </c>
      <c r="H267" s="110">
        <v>6.7408660017690085</v>
      </c>
      <c r="I267" s="110">
        <v>6.9860747061020483</v>
      </c>
      <c r="J267" s="110">
        <v>7.1939026822798544</v>
      </c>
      <c r="K267" s="110">
        <v>7.2646215210262506</v>
      </c>
      <c r="L267" s="110">
        <v>7.2601314917040387</v>
      </c>
      <c r="M267" s="110">
        <v>7.6800858759181736</v>
      </c>
      <c r="N267" s="110">
        <v>7.1561281489264337</v>
      </c>
      <c r="O267" s="110">
        <v>6.8929723151472606</v>
      </c>
      <c r="P267" s="110">
        <v>6.8368936520162853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28.606463705303604</v>
      </c>
      <c r="C269" s="118">
        <f t="shared" si="122"/>
        <v>24.052681103380429</v>
      </c>
      <c r="D269" s="118">
        <f t="shared" si="122"/>
        <v>26.740404522512907</v>
      </c>
      <c r="E269" s="118">
        <f t="shared" si="122"/>
        <v>30.751630177502058</v>
      </c>
      <c r="F269" s="118">
        <f t="shared" si="122"/>
        <v>34.405916048042535</v>
      </c>
      <c r="G269" s="118">
        <f t="shared" si="122"/>
        <v>16.160832418815669</v>
      </c>
      <c r="H269" s="118">
        <f t="shared" si="122"/>
        <v>35.243927129562856</v>
      </c>
      <c r="I269" s="118">
        <f t="shared" si="122"/>
        <v>18.798696081487968</v>
      </c>
      <c r="J269" s="118">
        <f t="shared" si="122"/>
        <v>19.87575603922598</v>
      </c>
      <c r="K269" s="118">
        <f t="shared" si="122"/>
        <v>37.150730530328303</v>
      </c>
      <c r="L269" s="118">
        <f t="shared" si="122"/>
        <v>38.011162885878178</v>
      </c>
      <c r="M269" s="118">
        <f t="shared" si="122"/>
        <v>21.737343273268461</v>
      </c>
      <c r="N269" s="118">
        <f t="shared" si="122"/>
        <v>24.267604592069876</v>
      </c>
      <c r="O269" s="118">
        <f t="shared" si="122"/>
        <v>26.98012954115265</v>
      </c>
      <c r="P269" s="118">
        <f t="shared" si="122"/>
        <v>32.738865194683953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28.4546567257762</v>
      </c>
      <c r="C270" s="123">
        <f t="shared" si="125"/>
        <v>23.881164486237765</v>
      </c>
      <c r="D270" s="123">
        <f t="shared" si="125"/>
        <v>26.53733091156527</v>
      </c>
      <c r="E270" s="123">
        <f t="shared" si="125"/>
        <v>30.485282974638384</v>
      </c>
      <c r="F270" s="123">
        <f t="shared" si="125"/>
        <v>34.096345937159604</v>
      </c>
      <c r="G270" s="123">
        <f t="shared" si="125"/>
        <v>15.818351161491661</v>
      </c>
      <c r="H270" s="123">
        <f t="shared" si="125"/>
        <v>34.850095411022188</v>
      </c>
      <c r="I270" s="123">
        <f t="shared" si="125"/>
        <v>18.428856997782969</v>
      </c>
      <c r="J270" s="123">
        <f t="shared" si="125"/>
        <v>19.541423922223402</v>
      </c>
      <c r="K270" s="123">
        <f t="shared" si="125"/>
        <v>36.777596450823907</v>
      </c>
      <c r="L270" s="123">
        <f t="shared" si="125"/>
        <v>37.691222200550897</v>
      </c>
      <c r="M270" s="123">
        <f t="shared" si="125"/>
        <v>21.328462011088675</v>
      </c>
      <c r="N270" s="123">
        <f t="shared" si="125"/>
        <v>23.897300328120835</v>
      </c>
      <c r="O270" s="123">
        <f t="shared" si="125"/>
        <v>26.609245434804599</v>
      </c>
      <c r="P270" s="123">
        <f t="shared" si="125"/>
        <v>32.396792077599699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3122</v>
      </c>
    </row>
    <row r="271" spans="1:105" ht="12" customHeight="1" x14ac:dyDescent="0.25">
      <c r="A271" s="97" t="s">
        <v>216</v>
      </c>
      <c r="B271" s="99">
        <v>28.4546567257762</v>
      </c>
      <c r="C271" s="99">
        <v>23.881164486237765</v>
      </c>
      <c r="D271" s="99">
        <v>26.53733091156527</v>
      </c>
      <c r="E271" s="99">
        <v>30.485282974638384</v>
      </c>
      <c r="F271" s="99">
        <v>34.096345937159604</v>
      </c>
      <c r="G271" s="99">
        <v>15.818351161491661</v>
      </c>
      <c r="H271" s="99">
        <v>34.850095411022188</v>
      </c>
      <c r="I271" s="99">
        <v>18.428856997782969</v>
      </c>
      <c r="J271" s="99">
        <v>19.541423922223402</v>
      </c>
      <c r="K271" s="99">
        <v>36.777596450823907</v>
      </c>
      <c r="L271" s="99">
        <v>37.691222200550897</v>
      </c>
      <c r="M271" s="99">
        <v>21.328462011088675</v>
      </c>
      <c r="N271" s="99">
        <v>23.897300328120835</v>
      </c>
      <c r="O271" s="99">
        <v>26.609245434804599</v>
      </c>
      <c r="P271" s="99">
        <v>32.396792077599699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0.15180697952740219</v>
      </c>
      <c r="C284" s="123">
        <v>0.1715166171426647</v>
      </c>
      <c r="D284" s="123">
        <v>0.20307361094763596</v>
      </c>
      <c r="E284" s="123">
        <v>0.26634720286367458</v>
      </c>
      <c r="F284" s="123">
        <v>0.30957011088293335</v>
      </c>
      <c r="G284" s="123">
        <v>0.34248125732400808</v>
      </c>
      <c r="H284" s="123">
        <v>0.39383171854067067</v>
      </c>
      <c r="I284" s="123">
        <v>0.36983908370499918</v>
      </c>
      <c r="J284" s="123">
        <v>0.33433211700257726</v>
      </c>
      <c r="K284" s="123">
        <v>0.37313407950439387</v>
      </c>
      <c r="L284" s="123">
        <v>0.31994068532728243</v>
      </c>
      <c r="M284" s="123">
        <v>0.40888126217978704</v>
      </c>
      <c r="N284" s="123">
        <v>0.37030426394904109</v>
      </c>
      <c r="O284" s="123">
        <v>0.37088410634805163</v>
      </c>
      <c r="P284" s="123">
        <v>0.34207311708425175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3136</v>
      </c>
    </row>
    <row r="285" spans="1:105" ht="12" customHeight="1" x14ac:dyDescent="0.25">
      <c r="A285" s="97" t="s">
        <v>50</v>
      </c>
      <c r="B285" s="99">
        <v>2.2683319277624645</v>
      </c>
      <c r="C285" s="99">
        <v>2.4308831190246281</v>
      </c>
      <c r="D285" s="99">
        <v>2.3419208514320893</v>
      </c>
      <c r="E285" s="99">
        <v>2.7007863710669229</v>
      </c>
      <c r="F285" s="99">
        <v>2.7876121946491894</v>
      </c>
      <c r="G285" s="99">
        <v>2.7479561238541717</v>
      </c>
      <c r="H285" s="99">
        <v>2.9042069060483811</v>
      </c>
      <c r="I285" s="99">
        <v>2.7475464831374619</v>
      </c>
      <c r="J285" s="99">
        <v>2.5550012309881165</v>
      </c>
      <c r="K285" s="99">
        <v>2.8582316783158355</v>
      </c>
      <c r="L285" s="99">
        <v>2.4968566885850798</v>
      </c>
      <c r="M285" s="99">
        <v>3.1280193897556328</v>
      </c>
      <c r="N285" s="99">
        <v>2.8165091262225794</v>
      </c>
      <c r="O285" s="99">
        <v>2.6646853586718127</v>
      </c>
      <c r="P285" s="99">
        <v>2.4595800755568757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0.13048014322854581</v>
      </c>
      <c r="L290" s="117">
        <f t="shared" si="129"/>
        <v>8.6668111213758628E-2</v>
      </c>
      <c r="M290" s="117">
        <f t="shared" si="129"/>
        <v>3.037671594579518E-2</v>
      </c>
      <c r="N290" s="117">
        <f t="shared" si="129"/>
        <v>6.3508012745040615E-2</v>
      </c>
      <c r="O290" s="117">
        <f t="shared" si="129"/>
        <v>4.5176311517269176E-2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9.7844601284392679E-2</v>
      </c>
      <c r="L291" s="122">
        <f t="shared" si="132"/>
        <v>6.6480890689966626E-2</v>
      </c>
      <c r="M291" s="122">
        <f t="shared" si="132"/>
        <v>1.9109074279853325E-2</v>
      </c>
      <c r="N291" s="122">
        <f t="shared" si="132"/>
        <v>4.3651601305694586E-2</v>
      </c>
      <c r="O291" s="122">
        <f t="shared" si="132"/>
        <v>3.3015188633065941E-2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9.6828028571213448E-2</v>
      </c>
      <c r="L292" s="98">
        <v>6.577932549228678E-2</v>
      </c>
      <c r="M292" s="98">
        <v>1.8902616983527781E-2</v>
      </c>
      <c r="N292" s="98">
        <v>4.3175183721303516E-2</v>
      </c>
      <c r="O292" s="98">
        <v>3.2635375176580127E-2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1.0165727131792319E-3</v>
      </c>
      <c r="L293" s="98">
        <v>7.015651976798404E-4</v>
      </c>
      <c r="M293" s="98">
        <v>2.064572963255453E-4</v>
      </c>
      <c r="N293" s="98">
        <v>4.7641758439107029E-4</v>
      </c>
      <c r="O293" s="98">
        <v>3.7981345648581183E-4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6.6060082628553903E-4</v>
      </c>
      <c r="L294" s="122">
        <f t="shared" si="135"/>
        <v>4.3916560832024139E-4</v>
      </c>
      <c r="M294" s="122">
        <f t="shared" si="135"/>
        <v>1.4697362439026023E-4</v>
      </c>
      <c r="N294" s="122">
        <f t="shared" si="135"/>
        <v>7.7891361009396114E-4</v>
      </c>
      <c r="O294" s="122">
        <f t="shared" si="135"/>
        <v>1.5981181302146026E-4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6.6060082628553903E-4</v>
      </c>
      <c r="L295" s="98">
        <v>4.3916560832024139E-4</v>
      </c>
      <c r="M295" s="98">
        <v>1.4697362439026023E-4</v>
      </c>
      <c r="N295" s="98">
        <v>7.7891361009396114E-4</v>
      </c>
      <c r="O295" s="98">
        <v>1.5981181302146026E-4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2.1199085179169058E-2</v>
      </c>
      <c r="L296" s="122">
        <v>1.2891445686855602E-2</v>
      </c>
      <c r="M296" s="122">
        <v>7.3803507225507752E-3</v>
      </c>
      <c r="N296" s="122">
        <v>1.2681916317013216E-2</v>
      </c>
      <c r="O296" s="122">
        <v>7.8977803874625586E-3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2.1199085179169058E-2</v>
      </c>
      <c r="L301" s="101">
        <v>8.6964814462795869E-3</v>
      </c>
      <c r="M301" s="101">
        <v>6.9863146974080553E-3</v>
      </c>
      <c r="N301" s="101">
        <v>1.2326015242016848E-2</v>
      </c>
      <c r="O301" s="101">
        <v>7.3840370625954501E-3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4.1949642405760138E-3</v>
      </c>
      <c r="M302" s="104">
        <v>3.9403602514272005E-4</v>
      </c>
      <c r="N302" s="104">
        <v>3.559010749963681E-4</v>
      </c>
      <c r="O302" s="104">
        <v>5.1374332486710857E-4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1.9808310314488962E-3</v>
      </c>
      <c r="M303" s="98">
        <v>1.8063363468392212E-4</v>
      </c>
      <c r="N303" s="98">
        <v>1.531596912223785E-4</v>
      </c>
      <c r="O303" s="98">
        <v>2.2599099061226672E-4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2.2141332091271176E-3</v>
      </c>
      <c r="M304" s="98">
        <v>2.1340239045879793E-4</v>
      </c>
      <c r="N304" s="98">
        <v>2.0274138377398957E-4</v>
      </c>
      <c r="O304" s="98">
        <v>2.8775233425484191E-4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1.0775855938698535E-2</v>
      </c>
      <c r="L305" s="122">
        <v>6.8566092286161499E-3</v>
      </c>
      <c r="M305" s="122">
        <v>3.7403173190008231E-3</v>
      </c>
      <c r="N305" s="122">
        <v>6.395581512238859E-3</v>
      </c>
      <c r="O305" s="122">
        <v>4.1035306837192238E-3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2.1357388077787374E-3</v>
      </c>
      <c r="L306" s="98">
        <v>1.1725809002991576E-3</v>
      </c>
      <c r="M306" s="98">
        <v>6.8992500027416695E-4</v>
      </c>
      <c r="N306" s="98">
        <v>8.5547864342447387E-4</v>
      </c>
      <c r="O306" s="98">
        <v>6.6297116242228866E-4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8.6401171309197968E-3</v>
      </c>
      <c r="L307" s="33">
        <v>5.6840283283169923E-3</v>
      </c>
      <c r="M307" s="33">
        <v>3.050392318726656E-3</v>
      </c>
      <c r="N307" s="33">
        <v>5.5401028688143849E-3</v>
      </c>
      <c r="O307" s="33">
        <v>3.440559521296935E-3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7.2404406265901153E-2</v>
      </c>
      <c r="L309" s="117">
        <f t="shared" si="136"/>
        <v>4.9565059662650499E-2</v>
      </c>
      <c r="M309" s="117">
        <f t="shared" si="136"/>
        <v>1.7917233679547333E-2</v>
      </c>
      <c r="N309" s="117">
        <f t="shared" si="136"/>
        <v>3.9177672748432583E-2</v>
      </c>
      <c r="O309" s="117">
        <f t="shared" si="136"/>
        <v>2.7958711087727649E-2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5.0438732879286186E-2</v>
      </c>
      <c r="L310" s="122">
        <f t="shared" si="139"/>
        <v>3.4874858907706384E-2</v>
      </c>
      <c r="M310" s="122">
        <f t="shared" si="139"/>
        <v>1.0302450442803602E-2</v>
      </c>
      <c r="N310" s="122">
        <f t="shared" si="139"/>
        <v>2.4464405709297563E-2</v>
      </c>
      <c r="O310" s="122">
        <f t="shared" si="139"/>
        <v>1.946452039107871E-2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4.9422160166106954E-2</v>
      </c>
      <c r="L311" s="98">
        <v>3.4173293710026545E-2</v>
      </c>
      <c r="M311" s="98">
        <v>1.0095993146478056E-2</v>
      </c>
      <c r="N311" s="98">
        <v>2.3987988124906493E-2</v>
      </c>
      <c r="O311" s="98">
        <v>1.9084706934592899E-2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1.0165727131792319E-3</v>
      </c>
      <c r="L312" s="98">
        <v>7.015651976798404E-4</v>
      </c>
      <c r="M312" s="98">
        <v>2.064572963255453E-4</v>
      </c>
      <c r="N312" s="98">
        <v>4.7641758439107029E-4</v>
      </c>
      <c r="O312" s="98">
        <v>3.7981345648581183E-4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1.7245395044236803E-3</v>
      </c>
      <c r="L313" s="122">
        <f t="shared" si="142"/>
        <v>1.1775831637386108E-3</v>
      </c>
      <c r="M313" s="122">
        <f t="shared" si="142"/>
        <v>4.0653369624663965E-4</v>
      </c>
      <c r="N313" s="122">
        <f t="shared" si="142"/>
        <v>2.234197895870065E-3</v>
      </c>
      <c r="O313" s="122">
        <f t="shared" si="142"/>
        <v>4.7792350121229009E-4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1.7245395044236803E-3</v>
      </c>
      <c r="L314" s="98">
        <v>1.1775831637386108E-3</v>
      </c>
      <c r="M314" s="98">
        <v>4.0653369624663965E-4</v>
      </c>
      <c r="N314" s="98">
        <v>2.234197895870065E-3</v>
      </c>
      <c r="O314" s="98">
        <v>4.7792350121229009E-4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1.2489625433698767E-2</v>
      </c>
      <c r="L315" s="122">
        <v>8.5347464531061526E-3</v>
      </c>
      <c r="M315" s="122">
        <v>4.4924396401932595E-3</v>
      </c>
      <c r="N315" s="122">
        <v>7.7559873267207162E-3</v>
      </c>
      <c r="O315" s="122">
        <v>4.9885630421269821E-3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1.2489625433698767E-2</v>
      </c>
      <c r="L320" s="101">
        <v>5.148027269973327E-3</v>
      </c>
      <c r="M320" s="101">
        <v>4.1711896672555438E-3</v>
      </c>
      <c r="N320" s="101">
        <v>7.4605432744981066E-3</v>
      </c>
      <c r="O320" s="101">
        <v>4.561213210842548E-3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3.3867191831328247E-3</v>
      </c>
      <c r="M321" s="104">
        <v>3.2124997293771538E-4</v>
      </c>
      <c r="N321" s="104">
        <v>2.9544405222260944E-4</v>
      </c>
      <c r="O321" s="104">
        <v>4.2734983128443386E-4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1.1725859740057073E-3</v>
      </c>
      <c r="M322" s="98">
        <v>1.0784758247891746E-4</v>
      </c>
      <c r="N322" s="98">
        <v>9.2702668448619855E-5</v>
      </c>
      <c r="O322" s="98">
        <v>1.3959749702959195E-4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2.2141332091271176E-3</v>
      </c>
      <c r="M323" s="98">
        <v>2.1340239045879793E-4</v>
      </c>
      <c r="N323" s="98">
        <v>2.0274138377398957E-4</v>
      </c>
      <c r="O323" s="98">
        <v>2.8775233425484191E-4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7.751508448492519E-3</v>
      </c>
      <c r="L324" s="122">
        <v>4.9778711380993497E-3</v>
      </c>
      <c r="M324" s="122">
        <v>2.7158099003038298E-3</v>
      </c>
      <c r="N324" s="122">
        <v>4.7230818165442364E-3</v>
      </c>
      <c r="O324" s="122">
        <v>3.0277041533096709E-3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1.2374491146589044E-3</v>
      </c>
      <c r="L325" s="98">
        <v>6.8029240596055563E-4</v>
      </c>
      <c r="M325" s="98">
        <v>4.0055582102907071E-4</v>
      </c>
      <c r="N325" s="98">
        <v>4.9667275465239632E-4</v>
      </c>
      <c r="O325" s="98">
        <v>3.8490699449524003E-4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6.5140593338336144E-3</v>
      </c>
      <c r="L326" s="33">
        <v>4.2975787321387938E-3</v>
      </c>
      <c r="M326" s="33">
        <v>2.3152540792747592E-3</v>
      </c>
      <c r="N326" s="33">
        <v>4.2264090618918402E-3</v>
      </c>
      <c r="O326" s="33">
        <v>2.6427971588144309E-3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>
        <f t="shared" si="143"/>
        <v>0.55490747077951452</v>
      </c>
      <c r="L328" s="119">
        <f t="shared" si="143"/>
        <v>0.57189500230832313</v>
      </c>
      <c r="M328" s="119">
        <f t="shared" si="143"/>
        <v>0.58983445450519412</v>
      </c>
      <c r="N328" s="119">
        <f t="shared" si="143"/>
        <v>0.61689338171728569</v>
      </c>
      <c r="O328" s="119">
        <f t="shared" si="143"/>
        <v>0.61887989852912417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>
        <f t="shared" si="146"/>
        <v>0.51549837412778887</v>
      </c>
      <c r="L329" s="124">
        <f t="shared" si="146"/>
        <v>0.52458471217458791</v>
      </c>
      <c r="M329" s="124">
        <f t="shared" si="146"/>
        <v>0.53913916979565379</v>
      </c>
      <c r="N329" s="124">
        <f t="shared" si="146"/>
        <v>0.56044692468374691</v>
      </c>
      <c r="O329" s="124">
        <f t="shared" si="146"/>
        <v>0.58956259821530355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>
        <f t="shared" si="149"/>
        <v>0.51041171544413688</v>
      </c>
      <c r="L330" s="111">
        <f t="shared" si="149"/>
        <v>0.51951420076561394</v>
      </c>
      <c r="M330" s="111">
        <f t="shared" si="149"/>
        <v>0.5341055767715106</v>
      </c>
      <c r="N330" s="111">
        <f t="shared" si="149"/>
        <v>0.55559666589375345</v>
      </c>
      <c r="O330" s="111">
        <f t="shared" si="149"/>
        <v>0.58478589050474628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>
        <f t="shared" si="155"/>
        <v>2.6105621364728098</v>
      </c>
      <c r="L332" s="124">
        <f t="shared" si="155"/>
        <v>2.681410250321588</v>
      </c>
      <c r="M332" s="124">
        <f t="shared" si="155"/>
        <v>2.7660316463800845</v>
      </c>
      <c r="N332" s="124">
        <f t="shared" si="155"/>
        <v>2.868351338219076</v>
      </c>
      <c r="O332" s="124">
        <f t="shared" si="155"/>
        <v>2.9905392610001384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>
        <f t="shared" si="158"/>
        <v>2.6105621364728098</v>
      </c>
      <c r="L333" s="111">
        <f t="shared" si="158"/>
        <v>2.681410250321588</v>
      </c>
      <c r="M333" s="111">
        <f t="shared" si="158"/>
        <v>2.7660316463800845</v>
      </c>
      <c r="N333" s="111">
        <f t="shared" si="158"/>
        <v>2.868351338219076</v>
      </c>
      <c r="O333" s="111">
        <f t="shared" si="158"/>
        <v>2.9905392610001384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>
        <f t="shared" si="161"/>
        <v>0.58915869850702318</v>
      </c>
      <c r="L334" s="124">
        <f t="shared" si="161"/>
        <v>0.66204727230929306</v>
      </c>
      <c r="M334" s="124">
        <f t="shared" si="161"/>
        <v>0.60870273095105643</v>
      </c>
      <c r="N334" s="124">
        <f t="shared" si="161"/>
        <v>0.61157849751112137</v>
      </c>
      <c r="O334" s="124">
        <f t="shared" si="161"/>
        <v>0.63164114439623387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>
        <f t="shared" si="176"/>
        <v>0.58915869850702318</v>
      </c>
      <c r="L339" s="112">
        <f t="shared" si="176"/>
        <v>0.59196668236159899</v>
      </c>
      <c r="M339" s="112">
        <f t="shared" si="176"/>
        <v>0.59705149967021498</v>
      </c>
      <c r="N339" s="112">
        <f t="shared" si="176"/>
        <v>0.60526805524843508</v>
      </c>
      <c r="O339" s="112">
        <f t="shared" si="176"/>
        <v>0.6177126647898088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0.80732969076937633</v>
      </c>
      <c r="M340" s="113">
        <f t="shared" si="179"/>
        <v>0.81528071658259793</v>
      </c>
      <c r="N340" s="113">
        <f t="shared" si="179"/>
        <v>0.83012969889350396</v>
      </c>
      <c r="O340" s="113">
        <f t="shared" si="179"/>
        <v>0.83183529712036186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0.59196668236159899</v>
      </c>
      <c r="M341" s="111">
        <f t="shared" si="182"/>
        <v>0.59705149967021498</v>
      </c>
      <c r="N341" s="111">
        <f t="shared" si="182"/>
        <v>0.60526805524843508</v>
      </c>
      <c r="O341" s="111">
        <f t="shared" si="182"/>
        <v>0.6177126647898088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>
        <f t="shared" si="188"/>
        <v>0.71934039324478161</v>
      </c>
      <c r="L343" s="124">
        <f t="shared" si="188"/>
        <v>0.72599603858480632</v>
      </c>
      <c r="M343" s="124">
        <f t="shared" si="188"/>
        <v>0.72609077484081563</v>
      </c>
      <c r="N343" s="124">
        <f t="shared" si="188"/>
        <v>0.73849137994816338</v>
      </c>
      <c r="O343" s="124">
        <f t="shared" si="188"/>
        <v>0.73782905177780211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>
        <f t="shared" si="191"/>
        <v>0.57940095958920468</v>
      </c>
      <c r="L344" s="111">
        <f t="shared" si="191"/>
        <v>0.58016671240934792</v>
      </c>
      <c r="M344" s="111">
        <f t="shared" si="191"/>
        <v>0.58057878881022607</v>
      </c>
      <c r="N344" s="111">
        <f t="shared" si="191"/>
        <v>0.58057878881022607</v>
      </c>
      <c r="O344" s="111">
        <f t="shared" si="191"/>
        <v>0.58057878881022607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>
        <f t="shared" si="194"/>
        <v>0.75393183160934185</v>
      </c>
      <c r="L345" s="45">
        <f t="shared" si="194"/>
        <v>0.7560797525812617</v>
      </c>
      <c r="M345" s="45">
        <f t="shared" si="194"/>
        <v>0.75900206837697182</v>
      </c>
      <c r="N345" s="45">
        <f t="shared" si="194"/>
        <v>0.76287555700140219</v>
      </c>
      <c r="O345" s="45">
        <f t="shared" si="194"/>
        <v>0.76813005049196659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0.3060434421989674</v>
      </c>
      <c r="L347" s="117">
        <f t="shared" si="197"/>
        <v>0.20717282329972794</v>
      </c>
      <c r="M347" s="117">
        <f t="shared" si="197"/>
        <v>6.0466527011309994E-2</v>
      </c>
      <c r="N347" s="117">
        <f t="shared" si="197"/>
        <v>0.13620756571851228</v>
      </c>
      <c r="O347" s="117">
        <f t="shared" si="197"/>
        <v>0.10300008564812085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0.30040109620626992</v>
      </c>
      <c r="L348" s="122">
        <f t="shared" si="200"/>
        <v>0.20407501605858988</v>
      </c>
      <c r="M348" s="122">
        <f t="shared" si="200"/>
        <v>5.8643834298895678E-2</v>
      </c>
      <c r="N348" s="122">
        <f t="shared" si="200"/>
        <v>0.13394750167042555</v>
      </c>
      <c r="O348" s="122">
        <f t="shared" si="200"/>
        <v>0.10124860149287535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0.30040109620626992</v>
      </c>
      <c r="L349" s="98">
        <v>0.20407501605858988</v>
      </c>
      <c r="M349" s="98">
        <v>5.8643834298895678E-2</v>
      </c>
      <c r="N349" s="98">
        <v>0.13394750167042555</v>
      </c>
      <c r="O349" s="98">
        <v>0.10124860149287535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5.6423459926974598E-3</v>
      </c>
      <c r="L362" s="122">
        <v>3.0978072411380563E-3</v>
      </c>
      <c r="M362" s="122">
        <v>1.8226927124143136E-3</v>
      </c>
      <c r="N362" s="122">
        <v>2.2600640480867299E-3</v>
      </c>
      <c r="O362" s="122">
        <v>1.751484155245502E-3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5.6423459926974598E-3</v>
      </c>
      <c r="L363" s="98">
        <v>3.0978072411380563E-3</v>
      </c>
      <c r="M363" s="98">
        <v>1.8226927124143136E-3</v>
      </c>
      <c r="N363" s="98">
        <v>2.2600640480867299E-3</v>
      </c>
      <c r="O363" s="98">
        <v>1.751484155245502E-3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8979.1956553135369</v>
      </c>
      <c r="L366" s="117">
        <f t="shared" si="204"/>
        <v>9080.6318325766897</v>
      </c>
      <c r="M366" s="117">
        <f t="shared" si="204"/>
        <v>6308.5929723142499</v>
      </c>
      <c r="N366" s="117">
        <f t="shared" si="204"/>
        <v>7034.2684592840233</v>
      </c>
      <c r="O366" s="117">
        <f t="shared" si="204"/>
        <v>7505.7214706548657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6733.3296623519936</v>
      </c>
      <c r="L367" s="122">
        <f t="shared" si="207"/>
        <v>6965.5203488676734</v>
      </c>
      <c r="M367" s="122">
        <f t="shared" si="207"/>
        <v>3968.5452477623962</v>
      </c>
      <c r="N367" s="122">
        <f t="shared" si="207"/>
        <v>4834.9345065259813</v>
      </c>
      <c r="O367" s="122">
        <f t="shared" si="207"/>
        <v>5485.2377686079553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6663.3726170604286</v>
      </c>
      <c r="L368" s="98">
        <v>6892.0140132909482</v>
      </c>
      <c r="M368" s="98">
        <v>3925.6684914005018</v>
      </c>
      <c r="N368" s="98">
        <v>4782.1655874167609</v>
      </c>
      <c r="O368" s="98">
        <v>5422.1344757660981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69.957045291564896</v>
      </c>
      <c r="L369" s="98">
        <v>73.506335576725618</v>
      </c>
      <c r="M369" s="98">
        <v>42.876756361894493</v>
      </c>
      <c r="N369" s="98">
        <v>52.768919109220448</v>
      </c>
      <c r="O369" s="98">
        <v>63.103292841857026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45.460281714206033</v>
      </c>
      <c r="L370" s="122">
        <f t="shared" si="210"/>
        <v>46.013477700580246</v>
      </c>
      <c r="M370" s="122">
        <f t="shared" si="210"/>
        <v>30.523272351048689</v>
      </c>
      <c r="N370" s="122">
        <f t="shared" si="210"/>
        <v>86.273955098978746</v>
      </c>
      <c r="O370" s="122">
        <f t="shared" si="210"/>
        <v>26.551591220565467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45.460281714206033</v>
      </c>
      <c r="L371" s="98">
        <f>RES_hhdet_in_fech!L48</f>
        <v>46.013477700580246</v>
      </c>
      <c r="M371" s="98">
        <f>RES_hhdet_in_fech!M48</f>
        <v>30.523272351048689</v>
      </c>
      <c r="N371" s="98">
        <f>RES_hhdet_in_fech!N48</f>
        <v>86.273955098978746</v>
      </c>
      <c r="O371" s="98">
        <f>RES_hhdet_in_fech!O48</f>
        <v>26.551591220565467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1458.8482877735867</v>
      </c>
      <c r="L372" s="122">
        <v>1350.6983183615373</v>
      </c>
      <c r="M372" s="122">
        <v>1532.7406947011698</v>
      </c>
      <c r="N372" s="122">
        <v>1404.6732073034636</v>
      </c>
      <c r="O372" s="122">
        <v>1312.1597986598508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1458.8482877735867</v>
      </c>
      <c r="L377" s="101">
        <v>1509.5534211974864</v>
      </c>
      <c r="M377" s="101">
        <v>1562.5161525164553</v>
      </c>
      <c r="N377" s="101">
        <v>1419.3223491550093</v>
      </c>
      <c r="O377" s="101">
        <v>1341.8179849685171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1108.8053208613417</v>
      </c>
      <c r="M378" s="104">
        <v>1145.6597431024586</v>
      </c>
      <c r="N378" s="104">
        <v>1034.7823755519403</v>
      </c>
      <c r="O378" s="104">
        <v>995.80581136741205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523.56965672160595</v>
      </c>
      <c r="M379" s="98">
        <v>525.19229284350354</v>
      </c>
      <c r="N379" s="98">
        <v>445.31180222906551</v>
      </c>
      <c r="O379" s="98">
        <v>438.04587013677701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585.23566413973595</v>
      </c>
      <c r="M380" s="98">
        <v>620.46745025895495</v>
      </c>
      <c r="N380" s="98">
        <v>589.47057332287466</v>
      </c>
      <c r="O380" s="98">
        <v>557.75994123063526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741.55742347375121</v>
      </c>
      <c r="L381" s="122">
        <v>718.39968764689922</v>
      </c>
      <c r="M381" s="122">
        <v>776.78375749963527</v>
      </c>
      <c r="N381" s="122">
        <v>708.38679035559926</v>
      </c>
      <c r="O381" s="122">
        <v>681.77231216649386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919.94971609135985</v>
      </c>
      <c r="L382" s="98">
        <v>802.18328649877662</v>
      </c>
      <c r="M382" s="98">
        <v>1002.9784691485702</v>
      </c>
      <c r="N382" s="98">
        <v>904.47423845696642</v>
      </c>
      <c r="O382" s="98">
        <v>856.70606877457965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707.63776220138902</v>
      </c>
      <c r="L383" s="33">
        <v>703.24733466304917</v>
      </c>
      <c r="M383" s="33">
        <v>739.08463889147936</v>
      </c>
      <c r="N383" s="33">
        <v>685.44038685437545</v>
      </c>
      <c r="O383" s="33">
        <v>655.96241365054675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4982.6227507244403</v>
      </c>
      <c r="L385" s="117">
        <f t="shared" si="211"/>
        <v>5193.1679628524798</v>
      </c>
      <c r="M385" s="117">
        <f t="shared" si="211"/>
        <v>3721.025494520276</v>
      </c>
      <c r="N385" s="117">
        <f t="shared" si="211"/>
        <v>4339.3936577549612</v>
      </c>
      <c r="O385" s="117">
        <f t="shared" si="211"/>
        <v>4645.1401421467517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3471.0204934088665</v>
      </c>
      <c r="L386" s="122">
        <f t="shared" si="214"/>
        <v>3654.0054873569843</v>
      </c>
      <c r="M386" s="122">
        <f t="shared" si="214"/>
        <v>2139.5981901751052</v>
      </c>
      <c r="N386" s="122">
        <f t="shared" si="214"/>
        <v>2709.724175229816</v>
      </c>
      <c r="O386" s="122">
        <f t="shared" si="214"/>
        <v>3233.8910306892203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3401.0634481173015</v>
      </c>
      <c r="L387" s="98">
        <v>3580.4991517802587</v>
      </c>
      <c r="M387" s="98">
        <v>2096.7214338132108</v>
      </c>
      <c r="N387" s="98">
        <v>2656.9552561205955</v>
      </c>
      <c r="O387" s="98">
        <v>3170.7877378473631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69.957045291564896</v>
      </c>
      <c r="L388" s="98">
        <v>73.506335576725618</v>
      </c>
      <c r="M388" s="98">
        <v>42.876756361894493</v>
      </c>
      <c r="N388" s="98">
        <v>52.768919109220448</v>
      </c>
      <c r="O388" s="98">
        <v>63.103292841857026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118.67689015649351</v>
      </c>
      <c r="L389" s="122">
        <f t="shared" si="217"/>
        <v>123.38101075927969</v>
      </c>
      <c r="M389" s="122">
        <f t="shared" si="217"/>
        <v>84.428337274078913</v>
      </c>
      <c r="N389" s="122">
        <f t="shared" si="217"/>
        <v>247.46401456160817</v>
      </c>
      <c r="O389" s="122">
        <f t="shared" si="217"/>
        <v>79.403575987127624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118.67689015649351</v>
      </c>
      <c r="L390" s="98">
        <f>RES_hhdet_in_tesh!L48</f>
        <v>123.38101075927969</v>
      </c>
      <c r="M390" s="98">
        <f>RES_hhdet_in_tesh!M48</f>
        <v>84.428337274078913</v>
      </c>
      <c r="N390" s="98">
        <f>RES_hhdet_in_tesh!N48</f>
        <v>247.46401456160817</v>
      </c>
      <c r="O390" s="98">
        <f>RES_hhdet_in_tesh!O48</f>
        <v>79.403575987127624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859.49315854388556</v>
      </c>
      <c r="L391" s="122">
        <v>894.22613738400503</v>
      </c>
      <c r="M391" s="122">
        <v>932.98344670442145</v>
      </c>
      <c r="N391" s="122">
        <v>859.06792961678025</v>
      </c>
      <c r="O391" s="122">
        <v>828.81411685624005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859.49315854388556</v>
      </c>
      <c r="L396" s="101">
        <v>893.60533059387751</v>
      </c>
      <c r="M396" s="101">
        <v>932.90261211888424</v>
      </c>
      <c r="N396" s="101">
        <v>859.0704780436929</v>
      </c>
      <c r="O396" s="101">
        <v>828.8579631577943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895.17145681442605</v>
      </c>
      <c r="M397" s="104">
        <v>934.03429631640745</v>
      </c>
      <c r="N397" s="104">
        <v>859.00358183723688</v>
      </c>
      <c r="O397" s="104">
        <v>828.34642297299433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309.93579267469039</v>
      </c>
      <c r="M398" s="98">
        <v>313.56684605745249</v>
      </c>
      <c r="N398" s="98">
        <v>269.53300851436222</v>
      </c>
      <c r="O398" s="98">
        <v>270.58648174235907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585.23566413973595</v>
      </c>
      <c r="M399" s="98">
        <v>620.46745025895495</v>
      </c>
      <c r="N399" s="98">
        <v>589.47057332287466</v>
      </c>
      <c r="O399" s="98">
        <v>557.75994123063526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533.43220861519535</v>
      </c>
      <c r="L400" s="122">
        <v>521.55532735221118</v>
      </c>
      <c r="M400" s="122">
        <v>564.01552036667033</v>
      </c>
      <c r="N400" s="122">
        <v>523.13753834675686</v>
      </c>
      <c r="O400" s="122">
        <v>503.0314186141639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533.01974827715037</v>
      </c>
      <c r="L401" s="98">
        <v>465.40004007772131</v>
      </c>
      <c r="M401" s="98">
        <v>582.30802482101149</v>
      </c>
      <c r="N401" s="98">
        <v>525.11855787339721</v>
      </c>
      <c r="O401" s="98">
        <v>497.38537177551575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533.51063417242915</v>
      </c>
      <c r="L402" s="33">
        <v>531.71107079546994</v>
      </c>
      <c r="M402" s="33">
        <v>560.96676962428012</v>
      </c>
      <c r="N402" s="33">
        <v>522.90571691278831</v>
      </c>
      <c r="O402" s="33">
        <v>503.8644419182267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1810.9079420057242</v>
      </c>
      <c r="L404" s="117">
        <f t="shared" si="218"/>
        <v>1866.4218315290805</v>
      </c>
      <c r="M404" s="117">
        <f t="shared" si="218"/>
        <v>1079.7594109162499</v>
      </c>
      <c r="N404" s="117">
        <f t="shared" si="218"/>
        <v>1297.214911604879</v>
      </c>
      <c r="O404" s="117">
        <f t="shared" si="218"/>
        <v>1471.4297949731549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1777.5212793270409</v>
      </c>
      <c r="L405" s="122">
        <f t="shared" si="221"/>
        <v>1838.5136581854945</v>
      </c>
      <c r="M405" s="122">
        <f t="shared" si="221"/>
        <v>1047.2113267659943</v>
      </c>
      <c r="N405" s="122">
        <f t="shared" si="221"/>
        <v>1275.6904920992911</v>
      </c>
      <c r="O405" s="122">
        <f t="shared" si="221"/>
        <v>1446.408592755362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1777.5212793270409</v>
      </c>
      <c r="L406" s="98">
        <v>1838.5136581854945</v>
      </c>
      <c r="M406" s="98">
        <v>1047.2113267659943</v>
      </c>
      <c r="N406" s="98">
        <v>1275.6904920992911</v>
      </c>
      <c r="O406" s="98">
        <v>1446.408592755362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33.386662678683194</v>
      </c>
      <c r="L419" s="122">
        <v>27.908173343586093</v>
      </c>
      <c r="M419" s="122">
        <v>32.548084150255598</v>
      </c>
      <c r="N419" s="122">
        <v>21.524419505587904</v>
      </c>
      <c r="O419" s="122">
        <v>25.021202217792887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208.97577750731332</v>
      </c>
      <c r="L420" s="98">
        <v>182.22395536106214</v>
      </c>
      <c r="M420" s="98">
        <v>227.83658905178919</v>
      </c>
      <c r="N420" s="98">
        <v>205.46036800788454</v>
      </c>
      <c r="O420" s="98">
        <v>194.60935058283357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132.35280530004584</v>
      </c>
      <c r="L423" s="118">
        <f t="shared" si="225"/>
        <v>134.49267464076814</v>
      </c>
      <c r="M423" s="118">
        <f t="shared" si="225"/>
        <v>92.193550633723206</v>
      </c>
      <c r="N423" s="118">
        <f t="shared" si="225"/>
        <v>94.407302756754419</v>
      </c>
      <c r="O423" s="118">
        <f t="shared" si="225"/>
        <v>100.14907833673172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99.248875292625371</v>
      </c>
      <c r="L424" s="123">
        <f t="shared" si="228"/>
        <v>103.16588969317162</v>
      </c>
      <c r="M424" s="123">
        <f t="shared" si="228"/>
        <v>57.996177411900206</v>
      </c>
      <c r="N424" s="123">
        <f t="shared" si="228"/>
        <v>64.889921163619775</v>
      </c>
      <c r="O424" s="123">
        <f t="shared" si="228"/>
        <v>73.189700567983934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98.217712641730031</v>
      </c>
      <c r="L425" s="99">
        <v>102.07719191783737</v>
      </c>
      <c r="M425" s="99">
        <v>57.369578037680313</v>
      </c>
      <c r="N425" s="99">
        <v>64.181706606366731</v>
      </c>
      <c r="O425" s="99">
        <v>72.347711341121041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1.0311626508953344</v>
      </c>
      <c r="L426" s="99">
        <v>1.0886977753342568</v>
      </c>
      <c r="M426" s="99">
        <v>0.62659937421989453</v>
      </c>
      <c r="N426" s="99">
        <v>0.70821455725304006</v>
      </c>
      <c r="O426" s="99">
        <v>0.84198922686288691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0.67008182531862304</v>
      </c>
      <c r="L427" s="123">
        <f t="shared" si="231"/>
        <v>0.68150276319685976</v>
      </c>
      <c r="M427" s="123">
        <f t="shared" si="231"/>
        <v>0.44606600352138787</v>
      </c>
      <c r="N427" s="123">
        <f t="shared" si="231"/>
        <v>1.1578874827135819</v>
      </c>
      <c r="O427" s="123">
        <f t="shared" si="231"/>
        <v>0.35427871917571752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0.67008182531862304</v>
      </c>
      <c r="L428" s="99">
        <f>RES_hhdet_in_fecs!L48</f>
        <v>0.68150276319685976</v>
      </c>
      <c r="M428" s="99">
        <f>RES_hhdet_in_fecs!M48</f>
        <v>0.44606600352138787</v>
      </c>
      <c r="N428" s="99">
        <f>RES_hhdet_in_fecs!N48</f>
        <v>1.1578874827135819</v>
      </c>
      <c r="O428" s="99">
        <f>RES_hhdet_in_fecs!O48</f>
        <v>0.35427871917571752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21.503336245907949</v>
      </c>
      <c r="L429" s="123">
        <v>20.005108985646864</v>
      </c>
      <c r="M429" s="123">
        <v>22.399417344793846</v>
      </c>
      <c r="N429" s="123">
        <v>18.85219614858104</v>
      </c>
      <c r="O429" s="123">
        <v>17.508189583116785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21.503336245907949</v>
      </c>
      <c r="L434" s="102">
        <v>22.357902057170239</v>
      </c>
      <c r="M434" s="102">
        <v>22.834554813605504</v>
      </c>
      <c r="N434" s="102">
        <v>19.048803084740864</v>
      </c>
      <c r="O434" s="102">
        <v>17.903919698544694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16.42244680855444</v>
      </c>
      <c r="M435" s="105">
        <v>16.742630250242346</v>
      </c>
      <c r="N435" s="105">
        <v>13.887871010545561</v>
      </c>
      <c r="O435" s="105">
        <v>13.287068351885749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7.7545576994565275</v>
      </c>
      <c r="M436" s="99">
        <v>7.6751412644944406</v>
      </c>
      <c r="N436" s="99">
        <v>5.9765541189587195</v>
      </c>
      <c r="O436" s="99">
        <v>5.8448598625632568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8.6678891090979171</v>
      </c>
      <c r="M437" s="99">
        <v>9.0674889857479055</v>
      </c>
      <c r="N437" s="99">
        <v>7.911316891586841</v>
      </c>
      <c r="O437" s="99">
        <v>7.4422084893224953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10.9305119361939</v>
      </c>
      <c r="L438" s="123">
        <v>10.640173198752784</v>
      </c>
      <c r="M438" s="123">
        <v>11.351889873507767</v>
      </c>
      <c r="N438" s="123">
        <v>9.5072979618400275</v>
      </c>
      <c r="O438" s="123">
        <v>9.0969094664552799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13.560003627676895</v>
      </c>
      <c r="L439" s="99">
        <v>11.881086882775664</v>
      </c>
      <c r="M439" s="99">
        <v>14.657491248173173</v>
      </c>
      <c r="N439" s="99">
        <v>12.138998356395252</v>
      </c>
      <c r="O439" s="99">
        <v>11.431056098831366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10.430538163869668</v>
      </c>
      <c r="L440" s="110">
        <v>10.415752638876306</v>
      </c>
      <c r="M440" s="110">
        <v>10.800956311063532</v>
      </c>
      <c r="N440" s="110">
        <v>9.1993330220516505</v>
      </c>
      <c r="O440" s="110">
        <v>8.7525271764325794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73.443560439621962</v>
      </c>
      <c r="L442" s="118">
        <f t="shared" si="232"/>
        <v>76.915688474134669</v>
      </c>
      <c r="M442" s="118">
        <f t="shared" si="232"/>
        <v>54.378932646939106</v>
      </c>
      <c r="N442" s="118">
        <f t="shared" si="232"/>
        <v>58.239240256421851</v>
      </c>
      <c r="O442" s="118">
        <f t="shared" si="232"/>
        <v>61.980251438821824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51.162633847360048</v>
      </c>
      <c r="L443" s="123">
        <f t="shared" si="235"/>
        <v>54.119248550927729</v>
      </c>
      <c r="M443" s="123">
        <f t="shared" si="235"/>
        <v>31.268010941173323</v>
      </c>
      <c r="N443" s="123">
        <f t="shared" si="235"/>
        <v>36.367356759121492</v>
      </c>
      <c r="O443" s="123">
        <f t="shared" si="235"/>
        <v>43.149910029460678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50.131471196464716</v>
      </c>
      <c r="L444" s="99">
        <v>53.030550775593476</v>
      </c>
      <c r="M444" s="99">
        <v>30.64141156695343</v>
      </c>
      <c r="N444" s="99">
        <v>35.659142201868448</v>
      </c>
      <c r="O444" s="99">
        <v>42.307920802597792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1.0311626508953344</v>
      </c>
      <c r="L445" s="99">
        <v>1.0886977753342568</v>
      </c>
      <c r="M445" s="99">
        <v>0.62659937421989453</v>
      </c>
      <c r="N445" s="99">
        <v>0.70821455725304006</v>
      </c>
      <c r="O445" s="99">
        <v>0.84198922686288691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1.7492902415153848</v>
      </c>
      <c r="L446" s="123">
        <f t="shared" si="238"/>
        <v>1.8273884948585457</v>
      </c>
      <c r="M446" s="123">
        <f t="shared" si="238"/>
        <v>1.233832682114449</v>
      </c>
      <c r="N446" s="123">
        <f t="shared" si="238"/>
        <v>3.3212281105486197</v>
      </c>
      <c r="O446" s="123">
        <f t="shared" si="238"/>
        <v>1.059484419031826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1.7492902415153848</v>
      </c>
      <c r="L447" s="99">
        <f>RES_hhdet_in_tess!L48</f>
        <v>1.8273884948585457</v>
      </c>
      <c r="M447" s="99">
        <f>RES_hhdet_in_tess!M48</f>
        <v>1.233832682114449</v>
      </c>
      <c r="N447" s="99">
        <f>RES_hhdet_in_tess!N48</f>
        <v>3.3212281105486197</v>
      </c>
      <c r="O447" s="99">
        <f>RES_hhdet_in_tess!O48</f>
        <v>1.059484419031826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12.668877596198024</v>
      </c>
      <c r="L448" s="123">
        <v>13.244327836197636</v>
      </c>
      <c r="M448" s="123">
        <v>13.634586509488477</v>
      </c>
      <c r="N448" s="123">
        <v>11.529597795334142</v>
      </c>
      <c r="O448" s="123">
        <v>11.058892904586108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12.668877596198024</v>
      </c>
      <c r="L453" s="102">
        <v>13.235133105348636</v>
      </c>
      <c r="M453" s="102">
        <v>13.633405195764896</v>
      </c>
      <c r="N453" s="102">
        <v>11.529631997911496</v>
      </c>
      <c r="O453" s="102">
        <v>11.059477947170794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13.258328903626788</v>
      </c>
      <c r="M454" s="105">
        <v>13.649943587895061</v>
      </c>
      <c r="N454" s="105">
        <v>11.528734180256009</v>
      </c>
      <c r="O454" s="105">
        <v>11.05265245034944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4.5904397945288746</v>
      </c>
      <c r="M455" s="99">
        <v>4.5824546021471555</v>
      </c>
      <c r="N455" s="99">
        <v>3.6174172886691687</v>
      </c>
      <c r="O455" s="99">
        <v>3.6104439610269452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8.6678891090979171</v>
      </c>
      <c r="M456" s="99">
        <v>9.0674889857479055</v>
      </c>
      <c r="N456" s="99">
        <v>7.911316891586841</v>
      </c>
      <c r="O456" s="99">
        <v>7.4422084893224953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7.8627587545485014</v>
      </c>
      <c r="L457" s="123">
        <v>7.7247235921507498</v>
      </c>
      <c r="M457" s="123">
        <v>8.2425025141628616</v>
      </c>
      <c r="N457" s="123">
        <v>7.0210575914176037</v>
      </c>
      <c r="O457" s="123">
        <v>6.7119640857432117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7.8566791139090908</v>
      </c>
      <c r="L458" s="99">
        <v>6.8930111166297845</v>
      </c>
      <c r="M458" s="99">
        <v>8.5098285158608675</v>
      </c>
      <c r="N458" s="99">
        <v>7.0476449631252809</v>
      </c>
      <c r="O458" s="99">
        <v>6.6366287046812635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7.8639147425574016</v>
      </c>
      <c r="L459" s="110">
        <v>7.8751396781492211</v>
      </c>
      <c r="M459" s="110">
        <v>8.1979481805465273</v>
      </c>
      <c r="N459" s="110">
        <v>7.0179463032390457</v>
      </c>
      <c r="O459" s="110">
        <v>6.7230791419654663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26.692674429335749</v>
      </c>
      <c r="L461" s="118">
        <f t="shared" si="239"/>
        <v>27.643457939758644</v>
      </c>
      <c r="M461" s="118">
        <f t="shared" si="239"/>
        <v>15.779565167607979</v>
      </c>
      <c r="N461" s="118">
        <f t="shared" si="239"/>
        <v>17.409992468914584</v>
      </c>
      <c r="O461" s="118">
        <f t="shared" si="239"/>
        <v>19.633334167795912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26.200557024307919</v>
      </c>
      <c r="L462" s="123">
        <f t="shared" si="242"/>
        <v>27.230111716002316</v>
      </c>
      <c r="M462" s="123">
        <f t="shared" si="242"/>
        <v>15.303908637331547</v>
      </c>
      <c r="N462" s="123">
        <f t="shared" si="242"/>
        <v>17.121112054314334</v>
      </c>
      <c r="O462" s="123">
        <f t="shared" si="242"/>
        <v>19.299475477357415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26.200557024307919</v>
      </c>
      <c r="L463" s="99">
        <v>27.230111716002316</v>
      </c>
      <c r="M463" s="99">
        <v>15.303908637331547</v>
      </c>
      <c r="N463" s="99">
        <v>17.121112054314334</v>
      </c>
      <c r="O463" s="99">
        <v>19.299475477357415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0.49211740502783002</v>
      </c>
      <c r="L476" s="123">
        <v>0.41334622375632835</v>
      </c>
      <c r="M476" s="123">
        <v>0.47565653027643107</v>
      </c>
      <c r="N476" s="123">
        <v>0.2888804146002496</v>
      </c>
      <c r="O476" s="123">
        <v>0.33385869043849725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3.080290424063084</v>
      </c>
      <c r="L477" s="99">
        <v>2.6989076962913203</v>
      </c>
      <c r="M477" s="99">
        <v>3.3295957119350175</v>
      </c>
      <c r="N477" s="99">
        <v>2.757494866638746</v>
      </c>
      <c r="O477" s="99">
        <v>2.5966787034105341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643</v>
      </c>
      <c r="C5" s="120">
        <v>1270</v>
      </c>
      <c r="D5" s="120">
        <v>3092</v>
      </c>
      <c r="E5" s="120">
        <v>6941</v>
      </c>
      <c r="F5" s="120">
        <v>14239</v>
      </c>
      <c r="G5" s="120">
        <v>26637</v>
      </c>
      <c r="H5" s="120">
        <v>41437</v>
      </c>
      <c r="I5" s="120">
        <v>57687</v>
      </c>
      <c r="J5" s="120">
        <v>69934</v>
      </c>
      <c r="K5" s="120">
        <v>80265</v>
      </c>
      <c r="L5" s="120">
        <v>81770</v>
      </c>
      <c r="M5" s="120">
        <v>81973</v>
      </c>
      <c r="N5" s="120">
        <v>80259</v>
      </c>
      <c r="O5" s="120">
        <v>80248</v>
      </c>
      <c r="P5" s="120">
        <v>85631</v>
      </c>
      <c r="Q5" s="120">
        <v>96597</v>
      </c>
      <c r="R5" s="120">
        <v>111419</v>
      </c>
      <c r="S5" s="120">
        <v>129359</v>
      </c>
      <c r="T5" s="120">
        <v>149154</v>
      </c>
      <c r="U5" s="120">
        <v>168413</v>
      </c>
      <c r="V5" s="120">
        <v>188782</v>
      </c>
      <c r="W5" s="120">
        <v>211119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643</v>
      </c>
      <c r="C7" s="52">
        <v>1270</v>
      </c>
      <c r="D7" s="52">
        <v>3092</v>
      </c>
      <c r="E7" s="52">
        <v>6941</v>
      </c>
      <c r="F7" s="52">
        <v>14239</v>
      </c>
      <c r="G7" s="52">
        <v>26637</v>
      </c>
      <c r="H7" s="52">
        <v>41437</v>
      </c>
      <c r="I7" s="52">
        <v>57687</v>
      </c>
      <c r="J7" s="52">
        <v>69934</v>
      </c>
      <c r="K7" s="52">
        <v>80265</v>
      </c>
      <c r="L7" s="52">
        <v>81770</v>
      </c>
      <c r="M7" s="52">
        <v>81973</v>
      </c>
      <c r="N7" s="52">
        <v>80259</v>
      </c>
      <c r="O7" s="52">
        <v>80248</v>
      </c>
      <c r="P7" s="52">
        <v>85631</v>
      </c>
      <c r="Q7" s="52">
        <v>96597</v>
      </c>
      <c r="R7" s="52">
        <v>111419</v>
      </c>
      <c r="S7" s="52">
        <v>129359</v>
      </c>
      <c r="T7" s="52">
        <v>149154</v>
      </c>
      <c r="U7" s="52">
        <v>168413</v>
      </c>
      <c r="V7" s="52">
        <v>188782</v>
      </c>
      <c r="W7" s="52">
        <v>211119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14</v>
      </c>
      <c r="C9" s="52">
        <v>64</v>
      </c>
      <c r="D9" s="52">
        <v>300</v>
      </c>
      <c r="E9" s="52">
        <v>847</v>
      </c>
      <c r="F9" s="52">
        <v>2003</v>
      </c>
      <c r="G9" s="52">
        <v>4258</v>
      </c>
      <c r="H9" s="52">
        <v>7560</v>
      </c>
      <c r="I9" s="52">
        <v>10728</v>
      </c>
      <c r="J9" s="52">
        <v>15747</v>
      </c>
      <c r="K9" s="52">
        <v>23513</v>
      </c>
      <c r="L9" s="52">
        <v>25157</v>
      </c>
      <c r="M9" s="52">
        <v>23904</v>
      </c>
      <c r="N9" s="52">
        <v>23318</v>
      </c>
      <c r="O9" s="52">
        <v>20813</v>
      </c>
      <c r="P9" s="52">
        <v>22371</v>
      </c>
      <c r="Q9" s="52">
        <v>25605</v>
      </c>
      <c r="R9" s="52">
        <v>34832</v>
      </c>
      <c r="S9" s="52">
        <v>47005</v>
      </c>
      <c r="T9" s="52">
        <v>56968</v>
      </c>
      <c r="U9" s="52">
        <v>71442</v>
      </c>
      <c r="V9" s="52">
        <v>86746</v>
      </c>
      <c r="W9" s="52">
        <v>100560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225</v>
      </c>
      <c r="C11" s="52">
        <v>668</v>
      </c>
      <c r="D11" s="52">
        <v>1528</v>
      </c>
      <c r="E11" s="52">
        <v>3417</v>
      </c>
      <c r="F11" s="52">
        <v>6989</v>
      </c>
      <c r="G11" s="52">
        <v>13078</v>
      </c>
      <c r="H11" s="52">
        <v>20350</v>
      </c>
      <c r="I11" s="52">
        <v>28336</v>
      </c>
      <c r="J11" s="52">
        <v>34331</v>
      </c>
      <c r="K11" s="52">
        <v>39370</v>
      </c>
      <c r="L11" s="52">
        <v>40174</v>
      </c>
      <c r="M11" s="52">
        <v>40376</v>
      </c>
      <c r="N11" s="52">
        <v>39601</v>
      </c>
      <c r="O11" s="52">
        <v>40834</v>
      </c>
      <c r="P11" s="52">
        <v>46732</v>
      </c>
      <c r="Q11" s="52">
        <v>58956</v>
      </c>
      <c r="R11" s="52">
        <v>70166</v>
      </c>
      <c r="S11" s="52">
        <v>79129</v>
      </c>
      <c r="T11" s="52">
        <v>89161</v>
      </c>
      <c r="U11" s="52">
        <v>98060</v>
      </c>
      <c r="V11" s="52">
        <v>106715</v>
      </c>
      <c r="W11" s="52">
        <v>111145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29</v>
      </c>
      <c r="M12" s="52">
        <v>33</v>
      </c>
      <c r="N12" s="52">
        <v>34</v>
      </c>
      <c r="O12" s="52">
        <v>34</v>
      </c>
      <c r="P12" s="52">
        <v>38</v>
      </c>
      <c r="Q12" s="52">
        <v>63</v>
      </c>
      <c r="R12" s="52">
        <v>72</v>
      </c>
      <c r="S12" s="52">
        <v>74</v>
      </c>
      <c r="T12" s="52">
        <v>90</v>
      </c>
      <c r="U12" s="52">
        <v>101</v>
      </c>
      <c r="V12" s="52">
        <v>110</v>
      </c>
      <c r="W12" s="52">
        <v>114</v>
      </c>
      <c r="DA12" s="63" t="s">
        <v>1087</v>
      </c>
    </row>
    <row r="13" spans="1:105" ht="12" customHeight="1" x14ac:dyDescent="0.25">
      <c r="A13" s="97" t="s">
        <v>122</v>
      </c>
      <c r="B13" s="52">
        <v>418</v>
      </c>
      <c r="C13" s="52">
        <v>602</v>
      </c>
      <c r="D13" s="52">
        <v>1564</v>
      </c>
      <c r="E13" s="52">
        <v>3524</v>
      </c>
      <c r="F13" s="52">
        <v>7250</v>
      </c>
      <c r="G13" s="52">
        <v>13559</v>
      </c>
      <c r="H13" s="52">
        <v>21087</v>
      </c>
      <c r="I13" s="52">
        <v>29351</v>
      </c>
      <c r="J13" s="52">
        <v>35603</v>
      </c>
      <c r="K13" s="52">
        <v>40895</v>
      </c>
      <c r="L13" s="52">
        <v>40009</v>
      </c>
      <c r="M13" s="52">
        <v>39680</v>
      </c>
      <c r="N13" s="52">
        <v>38570</v>
      </c>
      <c r="O13" s="52">
        <v>36866</v>
      </c>
      <c r="P13" s="52">
        <v>35917</v>
      </c>
      <c r="Q13" s="52">
        <v>34607</v>
      </c>
      <c r="R13" s="52">
        <v>37566</v>
      </c>
      <c r="S13" s="52">
        <v>45092</v>
      </c>
      <c r="T13" s="52">
        <v>53264</v>
      </c>
      <c r="U13" s="52">
        <v>62522</v>
      </c>
      <c r="V13" s="52">
        <v>73571</v>
      </c>
      <c r="W13" s="52">
        <v>89983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1558</v>
      </c>
      <c r="M14" s="52">
        <v>1884</v>
      </c>
      <c r="N14" s="52">
        <v>2054</v>
      </c>
      <c r="O14" s="52">
        <v>2514</v>
      </c>
      <c r="P14" s="52">
        <v>2944</v>
      </c>
      <c r="Q14" s="52">
        <v>2971</v>
      </c>
      <c r="R14" s="52">
        <v>3615</v>
      </c>
      <c r="S14" s="52">
        <v>5064</v>
      </c>
      <c r="T14" s="52">
        <v>6639</v>
      </c>
      <c r="U14" s="52">
        <v>7730</v>
      </c>
      <c r="V14" s="52">
        <v>8386</v>
      </c>
      <c r="W14" s="52">
        <v>9877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315</v>
      </c>
      <c r="C16" s="52">
        <v>637</v>
      </c>
      <c r="D16" s="52">
        <v>1583</v>
      </c>
      <c r="E16" s="52">
        <v>3563</v>
      </c>
      <c r="F16" s="52">
        <v>7313</v>
      </c>
      <c r="G16" s="52">
        <v>13686</v>
      </c>
      <c r="H16" s="52">
        <v>21300</v>
      </c>
      <c r="I16" s="52">
        <v>29667</v>
      </c>
      <c r="J16" s="52">
        <v>35942</v>
      </c>
      <c r="K16" s="52">
        <v>41211</v>
      </c>
      <c r="L16" s="52">
        <v>42109</v>
      </c>
      <c r="M16" s="52">
        <v>42346</v>
      </c>
      <c r="N16" s="52">
        <v>41554</v>
      </c>
      <c r="O16" s="52">
        <v>39800</v>
      </c>
      <c r="P16" s="52">
        <v>39385</v>
      </c>
      <c r="Q16" s="52">
        <v>39224</v>
      </c>
      <c r="R16" s="52">
        <v>41879</v>
      </c>
      <c r="S16" s="52">
        <v>44956</v>
      </c>
      <c r="T16" s="52">
        <v>50092</v>
      </c>
      <c r="U16" s="52">
        <v>54204</v>
      </c>
      <c r="V16" s="52">
        <v>57823</v>
      </c>
      <c r="W16" s="52">
        <v>59767</v>
      </c>
      <c r="DA16" s="63" t="s">
        <v>1090</v>
      </c>
    </row>
    <row r="17" spans="1:105" ht="12" customHeight="1" x14ac:dyDescent="0.25">
      <c r="A17" s="109" t="s">
        <v>120</v>
      </c>
      <c r="B17" s="36">
        <v>328</v>
      </c>
      <c r="C17" s="36">
        <v>633</v>
      </c>
      <c r="D17" s="36">
        <v>1509</v>
      </c>
      <c r="E17" s="36">
        <v>3378</v>
      </c>
      <c r="F17" s="36">
        <v>6926</v>
      </c>
      <c r="G17" s="36">
        <v>12951</v>
      </c>
      <c r="H17" s="36">
        <v>20137</v>
      </c>
      <c r="I17" s="36">
        <v>28020</v>
      </c>
      <c r="J17" s="36">
        <v>33992</v>
      </c>
      <c r="K17" s="36">
        <v>39054</v>
      </c>
      <c r="L17" s="36">
        <v>39661</v>
      </c>
      <c r="M17" s="36">
        <v>39627</v>
      </c>
      <c r="N17" s="36">
        <v>38705</v>
      </c>
      <c r="O17" s="36">
        <v>40448</v>
      </c>
      <c r="P17" s="36">
        <v>46246</v>
      </c>
      <c r="Q17" s="36">
        <v>57373</v>
      </c>
      <c r="R17" s="36">
        <v>69540</v>
      </c>
      <c r="S17" s="36">
        <v>84403</v>
      </c>
      <c r="T17" s="36">
        <v>99062</v>
      </c>
      <c r="U17" s="36">
        <v>114209</v>
      </c>
      <c r="V17" s="36">
        <v>130959</v>
      </c>
      <c r="W17" s="36">
        <v>151352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50</v>
      </c>
      <c r="D21" s="52">
        <v>50</v>
      </c>
      <c r="E21" s="52">
        <v>52</v>
      </c>
      <c r="F21" s="52">
        <v>57</v>
      </c>
      <c r="G21" s="52">
        <v>75</v>
      </c>
      <c r="H21" s="52">
        <v>110</v>
      </c>
      <c r="I21" s="52">
        <v>187</v>
      </c>
      <c r="J21" s="52">
        <v>324</v>
      </c>
      <c r="K21" s="52">
        <v>546</v>
      </c>
      <c r="L21" s="52">
        <v>866</v>
      </c>
      <c r="M21" s="52">
        <v>1310</v>
      </c>
      <c r="N21" s="52">
        <v>1871</v>
      </c>
      <c r="O21" s="52">
        <v>2547</v>
      </c>
      <c r="P21" s="52">
        <v>3312</v>
      </c>
      <c r="Q21" s="52">
        <v>4262</v>
      </c>
      <c r="R21" s="52">
        <v>5338</v>
      </c>
      <c r="S21" s="52">
        <v>6587</v>
      </c>
      <c r="T21" s="52">
        <v>7898</v>
      </c>
      <c r="U21" s="52">
        <v>9185</v>
      </c>
      <c r="V21" s="52">
        <v>10279</v>
      </c>
      <c r="W21" s="52">
        <v>10900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</v>
      </c>
      <c r="D23" s="52">
        <v>2</v>
      </c>
      <c r="E23" s="52">
        <v>4</v>
      </c>
      <c r="F23" s="52">
        <v>7</v>
      </c>
      <c r="G23" s="52">
        <v>25</v>
      </c>
      <c r="H23" s="52">
        <v>68</v>
      </c>
      <c r="I23" s="52">
        <v>156</v>
      </c>
      <c r="J23" s="52">
        <v>342</v>
      </c>
      <c r="K23" s="52">
        <v>657</v>
      </c>
      <c r="L23" s="52">
        <v>2243</v>
      </c>
      <c r="M23" s="52">
        <v>2907</v>
      </c>
      <c r="N23" s="52">
        <v>2311</v>
      </c>
      <c r="O23" s="52">
        <v>3094</v>
      </c>
      <c r="P23" s="52">
        <v>3834</v>
      </c>
      <c r="Q23" s="52">
        <v>4213</v>
      </c>
      <c r="R23" s="52">
        <v>7259</v>
      </c>
      <c r="S23" s="52">
        <v>4387</v>
      </c>
      <c r="T23" s="52">
        <v>8253</v>
      </c>
      <c r="U23" s="52">
        <v>7017</v>
      </c>
      <c r="V23" s="52">
        <v>6915</v>
      </c>
      <c r="W23" s="52">
        <v>9602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18</v>
      </c>
      <c r="D25" s="52">
        <v>17</v>
      </c>
      <c r="E25" s="52">
        <v>19</v>
      </c>
      <c r="F25" s="52">
        <v>21</v>
      </c>
      <c r="G25" s="52">
        <v>29</v>
      </c>
      <c r="H25" s="52">
        <v>51</v>
      </c>
      <c r="I25" s="52">
        <v>92</v>
      </c>
      <c r="J25" s="52">
        <v>185</v>
      </c>
      <c r="K25" s="52">
        <v>287</v>
      </c>
      <c r="L25" s="52">
        <v>462</v>
      </c>
      <c r="M25" s="52">
        <v>721</v>
      </c>
      <c r="N25" s="52">
        <v>1064</v>
      </c>
      <c r="O25" s="52">
        <v>1500</v>
      </c>
      <c r="P25" s="52">
        <v>2002</v>
      </c>
      <c r="Q25" s="52">
        <v>2627</v>
      </c>
      <c r="R25" s="52">
        <v>3367</v>
      </c>
      <c r="S25" s="52">
        <v>4145</v>
      </c>
      <c r="T25" s="52">
        <v>4900</v>
      </c>
      <c r="U25" s="52">
        <v>5740</v>
      </c>
      <c r="V25" s="52">
        <v>6900</v>
      </c>
      <c r="W25" s="52">
        <v>8404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1</v>
      </c>
      <c r="U26" s="52">
        <v>6</v>
      </c>
      <c r="V26" s="52">
        <v>3</v>
      </c>
      <c r="W26" s="52">
        <v>11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65</v>
      </c>
      <c r="D27" s="52">
        <v>66</v>
      </c>
      <c r="E27" s="52">
        <v>71</v>
      </c>
      <c r="F27" s="52">
        <v>92</v>
      </c>
      <c r="G27" s="52">
        <v>156</v>
      </c>
      <c r="H27" s="52">
        <v>310</v>
      </c>
      <c r="I27" s="52">
        <v>584</v>
      </c>
      <c r="J27" s="52">
        <v>1127</v>
      </c>
      <c r="K27" s="52">
        <v>2047</v>
      </c>
      <c r="L27" s="52">
        <v>3299</v>
      </c>
      <c r="M27" s="52">
        <v>4727</v>
      </c>
      <c r="N27" s="52">
        <v>6191</v>
      </c>
      <c r="O27" s="52">
        <v>7304</v>
      </c>
      <c r="P27" s="52">
        <v>7555</v>
      </c>
      <c r="Q27" s="52">
        <v>7144</v>
      </c>
      <c r="R27" s="52">
        <v>6038</v>
      </c>
      <c r="S27" s="52">
        <v>5179</v>
      </c>
      <c r="T27" s="52">
        <v>4198</v>
      </c>
      <c r="U27" s="52">
        <v>5327</v>
      </c>
      <c r="V27" s="52">
        <v>6166</v>
      </c>
      <c r="W27" s="52">
        <v>7152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4</v>
      </c>
      <c r="N28" s="52">
        <v>32</v>
      </c>
      <c r="O28" s="52">
        <v>75</v>
      </c>
      <c r="P28" s="52">
        <v>150</v>
      </c>
      <c r="Q28" s="52">
        <v>246</v>
      </c>
      <c r="R28" s="52">
        <v>365</v>
      </c>
      <c r="S28" s="52">
        <v>536</v>
      </c>
      <c r="T28" s="52">
        <v>720</v>
      </c>
      <c r="U28" s="52">
        <v>413</v>
      </c>
      <c r="V28" s="52">
        <v>523</v>
      </c>
      <c r="W28" s="52">
        <v>736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49</v>
      </c>
      <c r="D30" s="52">
        <v>49</v>
      </c>
      <c r="E30" s="52">
        <v>58</v>
      </c>
      <c r="F30" s="52">
        <v>80</v>
      </c>
      <c r="G30" s="52">
        <v>148</v>
      </c>
      <c r="H30" s="52">
        <v>302</v>
      </c>
      <c r="I30" s="52">
        <v>596</v>
      </c>
      <c r="J30" s="52">
        <v>1176</v>
      </c>
      <c r="K30" s="52">
        <v>2089</v>
      </c>
      <c r="L30" s="52">
        <v>3326</v>
      </c>
      <c r="M30" s="52">
        <v>4778</v>
      </c>
      <c r="N30" s="52">
        <v>6282</v>
      </c>
      <c r="O30" s="52">
        <v>7420</v>
      </c>
      <c r="P30" s="52">
        <v>7677</v>
      </c>
      <c r="Q30" s="52">
        <v>7352</v>
      </c>
      <c r="R30" s="52">
        <v>6424</v>
      </c>
      <c r="S30" s="52">
        <v>5873</v>
      </c>
      <c r="T30" s="52">
        <v>5319</v>
      </c>
      <c r="U30" s="52">
        <v>6028</v>
      </c>
      <c r="V30" s="52">
        <v>6845</v>
      </c>
      <c r="W30" s="52">
        <v>7837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51</v>
      </c>
      <c r="D31" s="36">
        <v>51</v>
      </c>
      <c r="E31" s="36">
        <v>60</v>
      </c>
      <c r="F31" s="36">
        <v>79</v>
      </c>
      <c r="G31" s="36">
        <v>145</v>
      </c>
      <c r="H31" s="36">
        <v>295</v>
      </c>
      <c r="I31" s="36">
        <v>563</v>
      </c>
      <c r="J31" s="36">
        <v>1095</v>
      </c>
      <c r="K31" s="36">
        <v>1977</v>
      </c>
      <c r="L31" s="36">
        <v>3129</v>
      </c>
      <c r="M31" s="36">
        <v>4517</v>
      </c>
      <c r="N31" s="36">
        <v>5930</v>
      </c>
      <c r="O31" s="36">
        <v>7031</v>
      </c>
      <c r="P31" s="36">
        <v>7303</v>
      </c>
      <c r="Q31" s="36">
        <v>7035</v>
      </c>
      <c r="R31" s="36">
        <v>6265</v>
      </c>
      <c r="S31" s="36">
        <v>6057</v>
      </c>
      <c r="T31" s="36">
        <v>6134</v>
      </c>
      <c r="U31" s="36">
        <v>8051</v>
      </c>
      <c r="V31" s="36">
        <v>10702</v>
      </c>
      <c r="W31" s="36">
        <v>14250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677</v>
      </c>
      <c r="D35" s="52">
        <v>1872</v>
      </c>
      <c r="E35" s="52">
        <v>3901</v>
      </c>
      <c r="F35" s="52">
        <v>7355</v>
      </c>
      <c r="G35" s="52">
        <v>12473</v>
      </c>
      <c r="H35" s="52">
        <v>14910</v>
      </c>
      <c r="I35" s="52">
        <v>16437</v>
      </c>
      <c r="J35" s="52">
        <v>12571</v>
      </c>
      <c r="K35" s="52">
        <v>10877</v>
      </c>
      <c r="L35" s="52">
        <v>2371</v>
      </c>
      <c r="M35" s="52">
        <v>1513</v>
      </c>
      <c r="N35" s="52">
        <v>157</v>
      </c>
      <c r="O35" s="52">
        <v>2536</v>
      </c>
      <c r="P35" s="52">
        <v>8695</v>
      </c>
      <c r="Q35" s="52">
        <v>15228</v>
      </c>
      <c r="R35" s="52">
        <v>20160</v>
      </c>
      <c r="S35" s="52">
        <v>24527</v>
      </c>
      <c r="T35" s="52">
        <v>27693</v>
      </c>
      <c r="U35" s="52">
        <v>28444</v>
      </c>
      <c r="V35" s="52">
        <v>30648</v>
      </c>
      <c r="W35" s="52">
        <v>33237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52</v>
      </c>
      <c r="D37" s="52">
        <v>238</v>
      </c>
      <c r="E37" s="52">
        <v>551</v>
      </c>
      <c r="F37" s="52">
        <v>1163</v>
      </c>
      <c r="G37" s="52">
        <v>2280</v>
      </c>
      <c r="H37" s="52">
        <v>3370</v>
      </c>
      <c r="I37" s="52">
        <v>3324</v>
      </c>
      <c r="J37" s="52">
        <v>5361</v>
      </c>
      <c r="K37" s="52">
        <v>8423</v>
      </c>
      <c r="L37" s="52">
        <v>3887</v>
      </c>
      <c r="M37" s="52">
        <v>1654</v>
      </c>
      <c r="N37" s="52">
        <v>1725</v>
      </c>
      <c r="O37" s="52">
        <v>589</v>
      </c>
      <c r="P37" s="52">
        <v>5392</v>
      </c>
      <c r="Q37" s="52">
        <v>7447</v>
      </c>
      <c r="R37" s="52">
        <v>16486</v>
      </c>
      <c r="S37" s="52">
        <v>16560</v>
      </c>
      <c r="T37" s="52">
        <v>18216</v>
      </c>
      <c r="U37" s="52">
        <v>21491</v>
      </c>
      <c r="V37" s="52">
        <v>22219</v>
      </c>
      <c r="W37" s="52">
        <v>23416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461</v>
      </c>
      <c r="D39" s="52">
        <v>877</v>
      </c>
      <c r="E39" s="52">
        <v>1908</v>
      </c>
      <c r="F39" s="52">
        <v>3593</v>
      </c>
      <c r="G39" s="52">
        <v>6118</v>
      </c>
      <c r="H39" s="52">
        <v>7323</v>
      </c>
      <c r="I39" s="52">
        <v>8078</v>
      </c>
      <c r="J39" s="52">
        <v>6180</v>
      </c>
      <c r="K39" s="52">
        <v>5326</v>
      </c>
      <c r="L39" s="52">
        <v>1266</v>
      </c>
      <c r="M39" s="52">
        <v>923</v>
      </c>
      <c r="N39" s="52">
        <v>289</v>
      </c>
      <c r="O39" s="52">
        <v>2733</v>
      </c>
      <c r="P39" s="52">
        <v>7900</v>
      </c>
      <c r="Q39" s="52">
        <v>14851</v>
      </c>
      <c r="R39" s="52">
        <v>14577</v>
      </c>
      <c r="S39" s="52">
        <v>13108</v>
      </c>
      <c r="T39" s="52">
        <v>14932</v>
      </c>
      <c r="U39" s="52">
        <v>14639</v>
      </c>
      <c r="V39" s="52">
        <v>15555</v>
      </c>
      <c r="W39" s="52">
        <v>12834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29</v>
      </c>
      <c r="M40" s="52">
        <v>4</v>
      </c>
      <c r="N40" s="52">
        <v>1</v>
      </c>
      <c r="O40" s="52">
        <v>0</v>
      </c>
      <c r="P40" s="52">
        <v>4</v>
      </c>
      <c r="Q40" s="52">
        <v>25</v>
      </c>
      <c r="R40" s="52">
        <v>9</v>
      </c>
      <c r="S40" s="52">
        <v>2</v>
      </c>
      <c r="T40" s="52">
        <v>17</v>
      </c>
      <c r="U40" s="52">
        <v>17</v>
      </c>
      <c r="V40" s="52">
        <v>12</v>
      </c>
      <c r="W40" s="52">
        <v>15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249</v>
      </c>
      <c r="D41" s="52">
        <v>1028</v>
      </c>
      <c r="E41" s="52">
        <v>2031</v>
      </c>
      <c r="F41" s="52">
        <v>3818</v>
      </c>
      <c r="G41" s="52">
        <v>6465</v>
      </c>
      <c r="H41" s="52">
        <v>7838</v>
      </c>
      <c r="I41" s="52">
        <v>8848</v>
      </c>
      <c r="J41" s="52">
        <v>7379</v>
      </c>
      <c r="K41" s="52">
        <v>7339</v>
      </c>
      <c r="L41" s="52">
        <v>2413</v>
      </c>
      <c r="M41" s="52">
        <v>4398</v>
      </c>
      <c r="N41" s="52">
        <v>5081</v>
      </c>
      <c r="O41" s="52">
        <v>5600</v>
      </c>
      <c r="P41" s="52">
        <v>6606</v>
      </c>
      <c r="Q41" s="52">
        <v>5834</v>
      </c>
      <c r="R41" s="52">
        <v>8997</v>
      </c>
      <c r="S41" s="52">
        <v>12705</v>
      </c>
      <c r="T41" s="52">
        <v>12370</v>
      </c>
      <c r="U41" s="52">
        <v>14585</v>
      </c>
      <c r="V41" s="52">
        <v>17215</v>
      </c>
      <c r="W41" s="52">
        <v>23564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1558</v>
      </c>
      <c r="M42" s="52">
        <v>330</v>
      </c>
      <c r="N42" s="52">
        <v>202</v>
      </c>
      <c r="O42" s="52">
        <v>535</v>
      </c>
      <c r="P42" s="52">
        <v>580</v>
      </c>
      <c r="Q42" s="52">
        <v>273</v>
      </c>
      <c r="R42" s="52">
        <v>1009</v>
      </c>
      <c r="S42" s="52">
        <v>1985</v>
      </c>
      <c r="T42" s="52">
        <v>2295</v>
      </c>
      <c r="U42" s="52">
        <v>1504</v>
      </c>
      <c r="V42" s="52">
        <v>1179</v>
      </c>
      <c r="W42" s="52">
        <v>2227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371</v>
      </c>
      <c r="D44" s="52">
        <v>995</v>
      </c>
      <c r="E44" s="52">
        <v>2038</v>
      </c>
      <c r="F44" s="52">
        <v>3830</v>
      </c>
      <c r="G44" s="52">
        <v>6521</v>
      </c>
      <c r="H44" s="52">
        <v>7916</v>
      </c>
      <c r="I44" s="52">
        <v>8963</v>
      </c>
      <c r="J44" s="52">
        <v>7451</v>
      </c>
      <c r="K44" s="52">
        <v>7358</v>
      </c>
      <c r="L44" s="52">
        <v>4224</v>
      </c>
      <c r="M44" s="52">
        <v>5015</v>
      </c>
      <c r="N44" s="52">
        <v>5490</v>
      </c>
      <c r="O44" s="52">
        <v>5666</v>
      </c>
      <c r="P44" s="52">
        <v>7262</v>
      </c>
      <c r="Q44" s="52">
        <v>7191</v>
      </c>
      <c r="R44" s="52">
        <v>9079</v>
      </c>
      <c r="S44" s="52">
        <v>8950</v>
      </c>
      <c r="T44" s="52">
        <v>10455</v>
      </c>
      <c r="U44" s="52">
        <v>10140</v>
      </c>
      <c r="V44" s="52">
        <v>10464</v>
      </c>
      <c r="W44" s="52">
        <v>9781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356</v>
      </c>
      <c r="D45" s="36">
        <v>927</v>
      </c>
      <c r="E45" s="36">
        <v>1929</v>
      </c>
      <c r="F45" s="36">
        <v>3627</v>
      </c>
      <c r="G45" s="36">
        <v>6170</v>
      </c>
      <c r="H45" s="36">
        <v>7481</v>
      </c>
      <c r="I45" s="36">
        <v>8446</v>
      </c>
      <c r="J45" s="36">
        <v>7067</v>
      </c>
      <c r="K45" s="36">
        <v>7039</v>
      </c>
      <c r="L45" s="36">
        <v>3736</v>
      </c>
      <c r="M45" s="36">
        <v>4483</v>
      </c>
      <c r="N45" s="36">
        <v>5008</v>
      </c>
      <c r="O45" s="36">
        <v>8774</v>
      </c>
      <c r="P45" s="36">
        <v>13101</v>
      </c>
      <c r="Q45" s="36">
        <v>18162</v>
      </c>
      <c r="R45" s="36">
        <v>18432</v>
      </c>
      <c r="S45" s="36">
        <v>20920</v>
      </c>
      <c r="T45" s="36">
        <v>20793</v>
      </c>
      <c r="U45" s="36">
        <v>23198</v>
      </c>
      <c r="V45" s="36">
        <v>27452</v>
      </c>
      <c r="W45" s="36">
        <v>34643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226</v>
      </c>
      <c r="D49" s="52">
        <v>736</v>
      </c>
      <c r="E49" s="52">
        <v>1515</v>
      </c>
      <c r="F49" s="52">
        <v>2282</v>
      </c>
      <c r="G49" s="52">
        <v>4458</v>
      </c>
      <c r="H49" s="52">
        <v>5368</v>
      </c>
      <c r="I49" s="52">
        <v>5928</v>
      </c>
      <c r="J49" s="52">
        <v>4039</v>
      </c>
      <c r="K49" s="52">
        <v>3314</v>
      </c>
      <c r="L49" s="52">
        <v>639</v>
      </c>
      <c r="M49" s="52">
        <v>415</v>
      </c>
      <c r="N49" s="52">
        <v>66</v>
      </c>
      <c r="O49" s="52">
        <v>993</v>
      </c>
      <c r="P49" s="52">
        <v>5906</v>
      </c>
      <c r="Q49" s="52">
        <v>11431</v>
      </c>
      <c r="R49" s="52">
        <v>9597</v>
      </c>
      <c r="S49" s="52">
        <v>9549</v>
      </c>
      <c r="T49" s="52">
        <v>11405</v>
      </c>
      <c r="U49" s="52">
        <v>10492</v>
      </c>
      <c r="V49" s="52">
        <v>12001</v>
      </c>
      <c r="W49" s="52">
        <v>11534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46</v>
      </c>
      <c r="D51" s="52">
        <v>222</v>
      </c>
      <c r="E51" s="52">
        <v>413</v>
      </c>
      <c r="F51" s="52">
        <v>743</v>
      </c>
      <c r="G51" s="52">
        <v>1481</v>
      </c>
      <c r="H51" s="52">
        <v>1352</v>
      </c>
      <c r="I51" s="52">
        <v>968</v>
      </c>
      <c r="J51" s="52">
        <v>1374</v>
      </c>
      <c r="K51" s="52">
        <v>1965</v>
      </c>
      <c r="L51" s="52">
        <v>290</v>
      </c>
      <c r="M51" s="52">
        <v>176</v>
      </c>
      <c r="N51" s="52">
        <v>30</v>
      </c>
      <c r="O51" s="52">
        <v>339</v>
      </c>
      <c r="P51" s="52">
        <v>3599</v>
      </c>
      <c r="Q51" s="52">
        <v>2220</v>
      </c>
      <c r="R51" s="52">
        <v>7247</v>
      </c>
      <c r="S51" s="52">
        <v>6260</v>
      </c>
      <c r="T51" s="52">
        <v>5386</v>
      </c>
      <c r="U51" s="52">
        <v>5803</v>
      </c>
      <c r="V51" s="52">
        <v>5424</v>
      </c>
      <c r="W51" s="52">
        <v>4449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143</v>
      </c>
      <c r="D53" s="52">
        <v>332</v>
      </c>
      <c r="E53" s="52">
        <v>726</v>
      </c>
      <c r="F53" s="52">
        <v>1098</v>
      </c>
      <c r="G53" s="52">
        <v>2147</v>
      </c>
      <c r="H53" s="52">
        <v>2546</v>
      </c>
      <c r="I53" s="52">
        <v>2737</v>
      </c>
      <c r="J53" s="52">
        <v>1669</v>
      </c>
      <c r="K53" s="52">
        <v>1124</v>
      </c>
      <c r="L53" s="52">
        <v>51</v>
      </c>
      <c r="M53" s="52">
        <v>12</v>
      </c>
      <c r="N53" s="52">
        <v>0</v>
      </c>
      <c r="O53" s="52">
        <v>95</v>
      </c>
      <c r="P53" s="52">
        <v>1914</v>
      </c>
      <c r="Q53" s="52">
        <v>6978</v>
      </c>
      <c r="R53" s="52">
        <v>5108</v>
      </c>
      <c r="S53" s="52">
        <v>4195</v>
      </c>
      <c r="T53" s="52">
        <v>5508</v>
      </c>
      <c r="U53" s="52">
        <v>4660</v>
      </c>
      <c r="V53" s="52">
        <v>4939</v>
      </c>
      <c r="W53" s="52">
        <v>2959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1</v>
      </c>
      <c r="M54" s="52">
        <v>0</v>
      </c>
      <c r="N54" s="52">
        <v>0</v>
      </c>
      <c r="O54" s="52">
        <v>0</v>
      </c>
      <c r="P54" s="52">
        <v>1</v>
      </c>
      <c r="Q54" s="52">
        <v>13</v>
      </c>
      <c r="R54" s="52">
        <v>4</v>
      </c>
      <c r="S54" s="52">
        <v>1</v>
      </c>
      <c r="T54" s="52">
        <v>7</v>
      </c>
      <c r="U54" s="52">
        <v>7</v>
      </c>
      <c r="V54" s="52">
        <v>5</v>
      </c>
      <c r="W54" s="52">
        <v>5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83</v>
      </c>
      <c r="D55" s="52">
        <v>404</v>
      </c>
      <c r="E55" s="52">
        <v>789</v>
      </c>
      <c r="F55" s="52">
        <v>1184</v>
      </c>
      <c r="G55" s="52">
        <v>2311</v>
      </c>
      <c r="H55" s="52">
        <v>2822</v>
      </c>
      <c r="I55" s="52">
        <v>3191</v>
      </c>
      <c r="J55" s="52">
        <v>2370</v>
      </c>
      <c r="K55" s="52">
        <v>2190</v>
      </c>
      <c r="L55" s="52">
        <v>356</v>
      </c>
      <c r="M55" s="52">
        <v>375</v>
      </c>
      <c r="N55" s="52">
        <v>63</v>
      </c>
      <c r="O55" s="52">
        <v>819</v>
      </c>
      <c r="P55" s="52">
        <v>3667</v>
      </c>
      <c r="Q55" s="52">
        <v>4241</v>
      </c>
      <c r="R55" s="52">
        <v>4032</v>
      </c>
      <c r="S55" s="52">
        <v>4629</v>
      </c>
      <c r="T55" s="52">
        <v>4966</v>
      </c>
      <c r="U55" s="52">
        <v>5279</v>
      </c>
      <c r="V55" s="52">
        <v>6603</v>
      </c>
      <c r="W55" s="52">
        <v>7829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231</v>
      </c>
      <c r="M56" s="52">
        <v>28</v>
      </c>
      <c r="N56" s="52">
        <v>3</v>
      </c>
      <c r="O56" s="52">
        <v>79</v>
      </c>
      <c r="P56" s="52">
        <v>324</v>
      </c>
      <c r="Q56" s="52">
        <v>199</v>
      </c>
      <c r="R56" s="52">
        <v>453</v>
      </c>
      <c r="S56" s="52">
        <v>724</v>
      </c>
      <c r="T56" s="52">
        <v>924</v>
      </c>
      <c r="U56" s="52">
        <v>546</v>
      </c>
      <c r="V56" s="52">
        <v>454</v>
      </c>
      <c r="W56" s="52">
        <v>741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107</v>
      </c>
      <c r="D58" s="52">
        <v>371</v>
      </c>
      <c r="E58" s="52">
        <v>766</v>
      </c>
      <c r="F58" s="52">
        <v>1157</v>
      </c>
      <c r="G58" s="52">
        <v>2253</v>
      </c>
      <c r="H58" s="52">
        <v>2674</v>
      </c>
      <c r="I58" s="52">
        <v>2884</v>
      </c>
      <c r="J58" s="52">
        <v>1809</v>
      </c>
      <c r="K58" s="52">
        <v>1334</v>
      </c>
      <c r="L58" s="52">
        <v>197</v>
      </c>
      <c r="M58" s="52">
        <v>106</v>
      </c>
      <c r="N58" s="52">
        <v>15</v>
      </c>
      <c r="O58" s="52">
        <v>165</v>
      </c>
      <c r="P58" s="52">
        <v>1211</v>
      </c>
      <c r="Q58" s="52">
        <v>2314</v>
      </c>
      <c r="R58" s="52">
        <v>2639</v>
      </c>
      <c r="S58" s="52">
        <v>2425</v>
      </c>
      <c r="T58" s="52">
        <v>3172</v>
      </c>
      <c r="U58" s="52">
        <v>2355</v>
      </c>
      <c r="V58" s="52">
        <v>2174</v>
      </c>
      <c r="W58" s="52">
        <v>1447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119</v>
      </c>
      <c r="D59" s="36">
        <v>365</v>
      </c>
      <c r="E59" s="36">
        <v>749</v>
      </c>
      <c r="F59" s="36">
        <v>1125</v>
      </c>
      <c r="G59" s="36">
        <v>2205</v>
      </c>
      <c r="H59" s="36">
        <v>2694</v>
      </c>
      <c r="I59" s="36">
        <v>3044</v>
      </c>
      <c r="J59" s="36">
        <v>2230</v>
      </c>
      <c r="K59" s="36">
        <v>1980</v>
      </c>
      <c r="L59" s="36">
        <v>442</v>
      </c>
      <c r="M59" s="36">
        <v>309</v>
      </c>
      <c r="N59" s="36">
        <v>51</v>
      </c>
      <c r="O59" s="36">
        <v>828</v>
      </c>
      <c r="P59" s="36">
        <v>4695</v>
      </c>
      <c r="Q59" s="36">
        <v>9117</v>
      </c>
      <c r="R59" s="36">
        <v>6958</v>
      </c>
      <c r="S59" s="36">
        <v>7124</v>
      </c>
      <c r="T59" s="36">
        <v>8233</v>
      </c>
      <c r="U59" s="36">
        <v>8137</v>
      </c>
      <c r="V59" s="36">
        <v>9827</v>
      </c>
      <c r="W59" s="36">
        <v>10087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451</v>
      </c>
      <c r="D63" s="52">
        <v>1136</v>
      </c>
      <c r="E63" s="52">
        <v>2386</v>
      </c>
      <c r="F63" s="52">
        <v>5073</v>
      </c>
      <c r="G63" s="52">
        <v>8015</v>
      </c>
      <c r="H63" s="52">
        <v>9542</v>
      </c>
      <c r="I63" s="52">
        <v>10509</v>
      </c>
      <c r="J63" s="52">
        <v>8532</v>
      </c>
      <c r="K63" s="52">
        <v>7563</v>
      </c>
      <c r="L63" s="52">
        <v>1732</v>
      </c>
      <c r="M63" s="52">
        <v>1098</v>
      </c>
      <c r="N63" s="52">
        <v>91</v>
      </c>
      <c r="O63" s="52">
        <v>1543</v>
      </c>
      <c r="P63" s="52">
        <v>2789</v>
      </c>
      <c r="Q63" s="52">
        <v>3797</v>
      </c>
      <c r="R63" s="52">
        <v>10563</v>
      </c>
      <c r="S63" s="52">
        <v>14978</v>
      </c>
      <c r="T63" s="52">
        <v>16288</v>
      </c>
      <c r="U63" s="52">
        <v>17952</v>
      </c>
      <c r="V63" s="52">
        <v>18647</v>
      </c>
      <c r="W63" s="52">
        <v>21703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</v>
      </c>
      <c r="D65" s="52">
        <v>16</v>
      </c>
      <c r="E65" s="52">
        <v>138</v>
      </c>
      <c r="F65" s="52">
        <v>420</v>
      </c>
      <c r="G65" s="52">
        <v>799</v>
      </c>
      <c r="H65" s="52">
        <v>2018</v>
      </c>
      <c r="I65" s="52">
        <v>2356</v>
      </c>
      <c r="J65" s="52">
        <v>3987</v>
      </c>
      <c r="K65" s="52">
        <v>6458</v>
      </c>
      <c r="L65" s="52">
        <v>3597</v>
      </c>
      <c r="M65" s="52">
        <v>1478</v>
      </c>
      <c r="N65" s="52">
        <v>1695</v>
      </c>
      <c r="O65" s="52">
        <v>250</v>
      </c>
      <c r="P65" s="52">
        <v>1793</v>
      </c>
      <c r="Q65" s="52">
        <v>5227</v>
      </c>
      <c r="R65" s="52">
        <v>9239</v>
      </c>
      <c r="S65" s="52">
        <v>10300</v>
      </c>
      <c r="T65" s="52">
        <v>12830</v>
      </c>
      <c r="U65" s="52">
        <v>15688</v>
      </c>
      <c r="V65" s="52">
        <v>16795</v>
      </c>
      <c r="W65" s="52">
        <v>18967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318</v>
      </c>
      <c r="D67" s="52">
        <f t="shared" si="0"/>
        <v>545</v>
      </c>
      <c r="E67" s="52">
        <f t="shared" si="0"/>
        <v>1182</v>
      </c>
      <c r="F67" s="52">
        <f t="shared" si="0"/>
        <v>2495</v>
      </c>
      <c r="G67" s="52">
        <f t="shared" si="0"/>
        <v>3971</v>
      </c>
      <c r="H67" s="52">
        <f t="shared" si="0"/>
        <v>4777</v>
      </c>
      <c r="I67" s="52">
        <f t="shared" si="0"/>
        <v>5341</v>
      </c>
      <c r="J67" s="52">
        <f t="shared" si="0"/>
        <v>4511</v>
      </c>
      <c r="K67" s="52">
        <f t="shared" si="0"/>
        <v>4202</v>
      </c>
      <c r="L67" s="52">
        <f t="shared" si="0"/>
        <v>1215</v>
      </c>
      <c r="M67" s="52">
        <f t="shared" si="0"/>
        <v>911</v>
      </c>
      <c r="N67" s="52">
        <f t="shared" si="0"/>
        <v>289</v>
      </c>
      <c r="O67" s="52">
        <f t="shared" si="0"/>
        <v>2638</v>
      </c>
      <c r="P67" s="52">
        <f t="shared" si="0"/>
        <v>5986</v>
      </c>
      <c r="Q67" s="52">
        <f t="shared" si="0"/>
        <v>7873</v>
      </c>
      <c r="R67" s="52">
        <f t="shared" ref="R67:V67" si="1">R39-R53</f>
        <v>9469</v>
      </c>
      <c r="S67" s="52">
        <f t="shared" si="1"/>
        <v>8913</v>
      </c>
      <c r="T67" s="52">
        <f t="shared" si="1"/>
        <v>9424</v>
      </c>
      <c r="U67" s="52">
        <f t="shared" si="1"/>
        <v>9979</v>
      </c>
      <c r="V67" s="52">
        <f t="shared" si="1"/>
        <v>10616</v>
      </c>
      <c r="W67" s="52">
        <f t="shared" ref="W67" si="2">W39-W53</f>
        <v>9875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28</v>
      </c>
      <c r="M68" s="52">
        <f t="shared" si="3"/>
        <v>4</v>
      </c>
      <c r="N68" s="52">
        <f t="shared" si="3"/>
        <v>1</v>
      </c>
      <c r="O68" s="52">
        <f t="shared" si="3"/>
        <v>0</v>
      </c>
      <c r="P68" s="52">
        <f t="shared" si="3"/>
        <v>3</v>
      </c>
      <c r="Q68" s="52">
        <f t="shared" si="3"/>
        <v>12</v>
      </c>
      <c r="R68" s="52">
        <f t="shared" ref="R68:V68" si="4">R40-R54</f>
        <v>5</v>
      </c>
      <c r="S68" s="52">
        <f t="shared" si="4"/>
        <v>1</v>
      </c>
      <c r="T68" s="52">
        <f t="shared" si="4"/>
        <v>10</v>
      </c>
      <c r="U68" s="52">
        <f t="shared" si="4"/>
        <v>10</v>
      </c>
      <c r="V68" s="52">
        <f t="shared" si="4"/>
        <v>7</v>
      </c>
      <c r="W68" s="52">
        <f t="shared" ref="W68" si="5">W40-W54</f>
        <v>10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166</v>
      </c>
      <c r="D69" s="52">
        <f t="shared" si="6"/>
        <v>624</v>
      </c>
      <c r="E69" s="52">
        <f t="shared" si="6"/>
        <v>1242</v>
      </c>
      <c r="F69" s="52">
        <f t="shared" si="6"/>
        <v>2634</v>
      </c>
      <c r="G69" s="52">
        <f t="shared" si="6"/>
        <v>4154</v>
      </c>
      <c r="H69" s="52">
        <f t="shared" si="6"/>
        <v>5016</v>
      </c>
      <c r="I69" s="52">
        <f t="shared" si="6"/>
        <v>5657</v>
      </c>
      <c r="J69" s="52">
        <f t="shared" si="6"/>
        <v>5009</v>
      </c>
      <c r="K69" s="52">
        <f t="shared" si="6"/>
        <v>5149</v>
      </c>
      <c r="L69" s="52">
        <f t="shared" si="6"/>
        <v>2057</v>
      </c>
      <c r="M69" s="52">
        <f t="shared" si="6"/>
        <v>4023</v>
      </c>
      <c r="N69" s="52">
        <f t="shared" si="6"/>
        <v>5018</v>
      </c>
      <c r="O69" s="52">
        <f t="shared" si="6"/>
        <v>4781</v>
      </c>
      <c r="P69" s="52">
        <f t="shared" si="6"/>
        <v>2939</v>
      </c>
      <c r="Q69" s="52">
        <f t="shared" si="6"/>
        <v>1593</v>
      </c>
      <c r="R69" s="52">
        <f t="shared" ref="R69:V69" si="7">R41-R55</f>
        <v>4965</v>
      </c>
      <c r="S69" s="52">
        <f t="shared" si="7"/>
        <v>8076</v>
      </c>
      <c r="T69" s="52">
        <f t="shared" si="7"/>
        <v>7404</v>
      </c>
      <c r="U69" s="52">
        <f t="shared" si="7"/>
        <v>9306</v>
      </c>
      <c r="V69" s="52">
        <f t="shared" si="7"/>
        <v>10612</v>
      </c>
      <c r="W69" s="52">
        <f t="shared" ref="W69" si="8">W41-W55</f>
        <v>15735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1327</v>
      </c>
      <c r="M70" s="52">
        <f t="shared" si="9"/>
        <v>302</v>
      </c>
      <c r="N70" s="52">
        <f t="shared" si="9"/>
        <v>199</v>
      </c>
      <c r="O70" s="52">
        <f t="shared" si="9"/>
        <v>456</v>
      </c>
      <c r="P70" s="52">
        <f t="shared" si="9"/>
        <v>256</v>
      </c>
      <c r="Q70" s="52">
        <f t="shared" si="9"/>
        <v>74</v>
      </c>
      <c r="R70" s="52">
        <f t="shared" ref="R70:V70" si="10">R42-R56</f>
        <v>556</v>
      </c>
      <c r="S70" s="52">
        <f t="shared" si="10"/>
        <v>1261</v>
      </c>
      <c r="T70" s="52">
        <f t="shared" si="10"/>
        <v>1371</v>
      </c>
      <c r="U70" s="52">
        <f t="shared" si="10"/>
        <v>958</v>
      </c>
      <c r="V70" s="52">
        <f t="shared" si="10"/>
        <v>725</v>
      </c>
      <c r="W70" s="52">
        <f t="shared" ref="W70" si="11">W42-W56</f>
        <v>1486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264</v>
      </c>
      <c r="D72" s="52">
        <v>624</v>
      </c>
      <c r="E72" s="52">
        <v>1272</v>
      </c>
      <c r="F72" s="52">
        <v>2673</v>
      </c>
      <c r="G72" s="52">
        <v>4268</v>
      </c>
      <c r="H72" s="52">
        <v>5242</v>
      </c>
      <c r="I72" s="52">
        <v>6079</v>
      </c>
      <c r="J72" s="52">
        <v>5642</v>
      </c>
      <c r="K72" s="52">
        <v>6024</v>
      </c>
      <c r="L72" s="52">
        <v>4027</v>
      </c>
      <c r="M72" s="52">
        <v>4909</v>
      </c>
      <c r="N72" s="52">
        <v>5475</v>
      </c>
      <c r="O72" s="52">
        <v>5501</v>
      </c>
      <c r="P72" s="52">
        <v>6051</v>
      </c>
      <c r="Q72" s="52">
        <v>4877</v>
      </c>
      <c r="R72" s="52">
        <v>6440</v>
      </c>
      <c r="S72" s="52">
        <v>6525</v>
      </c>
      <c r="T72" s="52">
        <v>7283</v>
      </c>
      <c r="U72" s="52">
        <v>7785</v>
      </c>
      <c r="V72" s="52">
        <v>8290</v>
      </c>
      <c r="W72" s="52">
        <v>8334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237</v>
      </c>
      <c r="D73" s="36">
        <v>562</v>
      </c>
      <c r="E73" s="36">
        <v>1180</v>
      </c>
      <c r="F73" s="36">
        <v>2502</v>
      </c>
      <c r="G73" s="36">
        <v>3965</v>
      </c>
      <c r="H73" s="36">
        <v>4787</v>
      </c>
      <c r="I73" s="36">
        <v>5402</v>
      </c>
      <c r="J73" s="36">
        <v>4837</v>
      </c>
      <c r="K73" s="36">
        <v>5059</v>
      </c>
      <c r="L73" s="36">
        <v>3294</v>
      </c>
      <c r="M73" s="36">
        <v>4174</v>
      </c>
      <c r="N73" s="36">
        <v>4957</v>
      </c>
      <c r="O73" s="36">
        <v>7946</v>
      </c>
      <c r="P73" s="36">
        <v>8406</v>
      </c>
      <c r="Q73" s="36">
        <v>9045</v>
      </c>
      <c r="R73" s="36">
        <v>11474</v>
      </c>
      <c r="S73" s="36">
        <v>13796</v>
      </c>
      <c r="T73" s="36">
        <v>12560</v>
      </c>
      <c r="U73" s="36">
        <v>15061</v>
      </c>
      <c r="V73" s="36">
        <v>17625</v>
      </c>
      <c r="W73" s="36">
        <v>24556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2625</v>
      </c>
      <c r="I79" s="52">
        <f>RES_hhdet_numvin!I64</f>
        <v>5425</v>
      </c>
      <c r="J79" s="52">
        <f>RES_hhdet_numvin!J64</f>
        <v>5829</v>
      </c>
      <c r="K79" s="52">
        <f>RES_hhdet_numvin!K64</f>
        <v>6288</v>
      </c>
      <c r="L79" s="52">
        <f>RES_hhdet_numvin!L64</f>
        <v>1601</v>
      </c>
      <c r="M79" s="52">
        <f>RES_hhdet_numvin!M64</f>
        <v>1145</v>
      </c>
      <c r="N79" s="52">
        <f>RES_hhdet_numvin!N64</f>
        <v>130</v>
      </c>
      <c r="O79" s="52">
        <f>RES_hhdet_numvin!O64</f>
        <v>2219</v>
      </c>
      <c r="P79" s="52">
        <f>RES_hhdet_numvin!P64</f>
        <v>7967</v>
      </c>
      <c r="Q79" s="52">
        <f>RES_hhdet_numvin!Q64</f>
        <v>14424</v>
      </c>
      <c r="R79" s="52">
        <f>RES_hhdet_numvin!R64</f>
        <v>19546</v>
      </c>
      <c r="S79" s="52">
        <f>RES_hhdet_numvin!S64</f>
        <v>24143</v>
      </c>
      <c r="T79" s="52">
        <f>RES_hhdet_numvin!T64</f>
        <v>27510</v>
      </c>
      <c r="U79" s="52">
        <f>RES_hhdet_numvin!U64</f>
        <v>28387</v>
      </c>
      <c r="V79" s="52">
        <f>RES_hhdet_numvin!V64</f>
        <v>30643</v>
      </c>
      <c r="W79" s="52">
        <f>RES_hhdet_numvin!W64</f>
        <v>33237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1691</v>
      </c>
      <c r="Q82" s="138">
        <f>RES_hhdet_numvin!Q67</f>
        <v>4269</v>
      </c>
      <c r="R82" s="138">
        <f>RES_hhdet_numvin!R67</f>
        <v>11330</v>
      </c>
      <c r="S82" s="138">
        <f>RES_hhdet_numvin!S67</f>
        <v>10656</v>
      </c>
      <c r="T82" s="138">
        <f>RES_hhdet_numvin!T67</f>
        <v>13270</v>
      </c>
      <c r="U82" s="138">
        <f>RES_hhdet_numvin!U67</f>
        <v>16683</v>
      </c>
      <c r="V82" s="138">
        <f>RES_hhdet_numvin!V67</f>
        <v>19245</v>
      </c>
      <c r="W82" s="138">
        <f>RES_hhdet_numvin!W67</f>
        <v>23416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927</v>
      </c>
      <c r="I84" s="138">
        <f>RES_hhdet_numvin!I69</f>
        <v>2056</v>
      </c>
      <c r="J84" s="138">
        <f>RES_hhdet_numvin!J69</f>
        <v>2085</v>
      </c>
      <c r="K84" s="138">
        <f>RES_hhdet_numvin!K69</f>
        <v>2034</v>
      </c>
      <c r="L84" s="138">
        <f>RES_hhdet_numvin!L69</f>
        <v>436</v>
      </c>
      <c r="M84" s="138">
        <f>RES_hhdet_numvin!M69</f>
        <v>388</v>
      </c>
      <c r="N84" s="138">
        <f>RES_hhdet_numvin!N69</f>
        <v>133</v>
      </c>
      <c r="O84" s="138">
        <f>RES_hhdet_numvin!O69</f>
        <v>1483</v>
      </c>
      <c r="P84" s="138">
        <f>RES_hhdet_numvin!P69</f>
        <v>5758</v>
      </c>
      <c r="Q84" s="138">
        <f>RES_hhdet_numvin!Q69</f>
        <v>12516</v>
      </c>
      <c r="R84" s="138">
        <f>RES_hhdet_numvin!R69</f>
        <v>13181</v>
      </c>
      <c r="S84" s="138">
        <f>RES_hhdet_numvin!S69</f>
        <v>12463</v>
      </c>
      <c r="T84" s="138">
        <f>RES_hhdet_numvin!T69</f>
        <v>14720</v>
      </c>
      <c r="U84" s="138">
        <f>RES_hhdet_numvin!U69</f>
        <v>14580</v>
      </c>
      <c r="V84" s="138">
        <f>RES_hhdet_numvin!V69</f>
        <v>15551</v>
      </c>
      <c r="W84" s="138">
        <f>RES_hhdet_numvin!W69</f>
        <v>12834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11</v>
      </c>
      <c r="M85" s="138">
        <f>RES_hhdet_numvin!M70</f>
        <v>3</v>
      </c>
      <c r="N85" s="138">
        <f>RES_hhdet_numvin!N70</f>
        <v>1</v>
      </c>
      <c r="O85" s="138">
        <f>RES_hhdet_numvin!O70</f>
        <v>0</v>
      </c>
      <c r="P85" s="138">
        <f>RES_hhdet_numvin!P70</f>
        <v>4</v>
      </c>
      <c r="Q85" s="138">
        <f>RES_hhdet_numvin!Q70</f>
        <v>23</v>
      </c>
      <c r="R85" s="138">
        <f>RES_hhdet_numvin!R70</f>
        <v>9</v>
      </c>
      <c r="S85" s="138">
        <f>RES_hhdet_numvin!S70</f>
        <v>2</v>
      </c>
      <c r="T85" s="138">
        <f>RES_hhdet_numvin!T70</f>
        <v>17</v>
      </c>
      <c r="U85" s="138">
        <f>RES_hhdet_numvin!U70</f>
        <v>17</v>
      </c>
      <c r="V85" s="138">
        <f>RES_hhdet_numvin!V70</f>
        <v>12</v>
      </c>
      <c r="W85" s="138">
        <f>RES_hhdet_numvin!W70</f>
        <v>15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2089</v>
      </c>
      <c r="Q88" s="138">
        <f>RES_hhdet_numvin!Q73</f>
        <v>3356</v>
      </c>
      <c r="R88" s="138">
        <f>RES_hhdet_numvin!R73</f>
        <v>6754</v>
      </c>
      <c r="S88" s="138">
        <f>RES_hhdet_numvin!S73</f>
        <v>11015</v>
      </c>
      <c r="T88" s="138">
        <f>RES_hhdet_numvin!T73</f>
        <v>11681</v>
      </c>
      <c r="U88" s="138">
        <f>RES_hhdet_numvin!U73</f>
        <v>14342</v>
      </c>
      <c r="V88" s="138">
        <f>RES_hhdet_numvin!V73</f>
        <v>17182</v>
      </c>
      <c r="W88" s="138">
        <f>RES_hhdet_numvin!W73</f>
        <v>23564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185</v>
      </c>
      <c r="Q89" s="138">
        <f>RES_hhdet_numvin!Q74</f>
        <v>158</v>
      </c>
      <c r="R89" s="138">
        <f>RES_hhdet_numvin!R74</f>
        <v>758</v>
      </c>
      <c r="S89" s="138">
        <f>RES_hhdet_numvin!S74</f>
        <v>1725</v>
      </c>
      <c r="T89" s="138">
        <f>RES_hhdet_numvin!T74</f>
        <v>2166</v>
      </c>
      <c r="U89" s="138">
        <f>RES_hhdet_numvin!U74</f>
        <v>1481</v>
      </c>
      <c r="V89" s="138">
        <f>RES_hhdet_numvin!V74</f>
        <v>1177</v>
      </c>
      <c r="W89" s="138">
        <f>RES_hhdet_numvin!W74</f>
        <v>2227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2367</v>
      </c>
      <c r="Q93" s="138">
        <f>RES_hhdet_numvin!Q78</f>
        <v>4081</v>
      </c>
      <c r="R93" s="138">
        <f>RES_hhdet_numvin!R78</f>
        <v>6646</v>
      </c>
      <c r="S93" s="138">
        <f>RES_hhdet_numvin!S78</f>
        <v>7397</v>
      </c>
      <c r="T93" s="138">
        <f>RES_hhdet_numvin!T78</f>
        <v>9333</v>
      </c>
      <c r="U93" s="138">
        <f>RES_hhdet_numvin!U78</f>
        <v>9716</v>
      </c>
      <c r="V93" s="138">
        <f>RES_hhdet_numvin!V78</f>
        <v>10446</v>
      </c>
      <c r="W93" s="138">
        <f>RES_hhdet_numvin!W78</f>
        <v>9781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4308</v>
      </c>
      <c r="Q94" s="39">
        <f>RES_hhdet_numvin!Q79</f>
        <v>10493</v>
      </c>
      <c r="R94" s="39">
        <f>RES_hhdet_numvin!R79</f>
        <v>13927</v>
      </c>
      <c r="S94" s="39">
        <f>RES_hhdet_numvin!S79</f>
        <v>18253</v>
      </c>
      <c r="T94" s="39">
        <f>RES_hhdet_numvin!T79</f>
        <v>19608</v>
      </c>
      <c r="U94" s="39">
        <f>RES_hhdet_numvin!U79</f>
        <v>22722</v>
      </c>
      <c r="V94" s="39">
        <f>RES_hhdet_numvin!V79</f>
        <v>27398</v>
      </c>
      <c r="W94" s="39">
        <f>RES_hhdet_numvin!W79</f>
        <v>34643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0.2589519408052301</v>
      </c>
      <c r="C98" s="117">
        <f t="shared" si="12"/>
        <v>0.89867280632770563</v>
      </c>
      <c r="D98" s="117">
        <f t="shared" si="12"/>
        <v>1.5388462975555686</v>
      </c>
      <c r="E98" s="117">
        <f t="shared" si="12"/>
        <v>3.698329282264099</v>
      </c>
      <c r="F98" s="117">
        <f t="shared" si="12"/>
        <v>6.9820636473735318</v>
      </c>
      <c r="G98" s="117">
        <f t="shared" si="12"/>
        <v>16.480729325711689</v>
      </c>
      <c r="H98" s="117">
        <f t="shared" si="12"/>
        <v>28.317614420395497</v>
      </c>
      <c r="I98" s="117">
        <f t="shared" si="12"/>
        <v>38.181269845035722</v>
      </c>
      <c r="J98" s="117">
        <f t="shared" si="12"/>
        <v>45.941061262229262</v>
      </c>
      <c r="K98" s="117">
        <f t="shared" si="12"/>
        <v>59.121208001801079</v>
      </c>
      <c r="L98" s="117">
        <f t="shared" si="12"/>
        <v>58.023769618502762</v>
      </c>
      <c r="M98" s="117">
        <f t="shared" si="12"/>
        <v>65.000877443321215</v>
      </c>
      <c r="N98" s="117">
        <f t="shared" si="12"/>
        <v>61.893724494643784</v>
      </c>
      <c r="O98" s="117">
        <f t="shared" si="12"/>
        <v>52.6886386519582</v>
      </c>
      <c r="P98" s="117">
        <f t="shared" si="12"/>
        <v>53.063834643549427</v>
      </c>
      <c r="Q98" s="117">
        <f t="shared" si="12"/>
        <v>60.309159513543861</v>
      </c>
      <c r="R98" s="117">
        <f t="shared" ref="R98:V98" si="13">R99+R102+R104+R113</f>
        <v>68.697775691927262</v>
      </c>
      <c r="S98" s="117">
        <f t="shared" si="13"/>
        <v>80.267778169329006</v>
      </c>
      <c r="T98" s="117">
        <f t="shared" si="13"/>
        <v>91.386734552593282</v>
      </c>
      <c r="U98" s="117">
        <f t="shared" si="13"/>
        <v>94.70128228952268</v>
      </c>
      <c r="V98" s="117">
        <f t="shared" si="13"/>
        <v>115.36695297014974</v>
      </c>
      <c r="W98" s="117">
        <f t="shared" ref="W98" si="14">W99+W102+W104+W113</f>
        <v>137.48738595210835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0.16636829988655633</v>
      </c>
      <c r="C99" s="122">
        <f t="shared" si="15"/>
        <v>0.66440127435163532</v>
      </c>
      <c r="D99" s="122">
        <f t="shared" si="15"/>
        <v>1.0831605471893142</v>
      </c>
      <c r="E99" s="122">
        <f t="shared" si="15"/>
        <v>2.6687954493538659</v>
      </c>
      <c r="F99" s="122">
        <f t="shared" si="15"/>
        <v>4.8595971606041317</v>
      </c>
      <c r="G99" s="122">
        <f t="shared" si="15"/>
        <v>11.781202342360295</v>
      </c>
      <c r="H99" s="122">
        <f t="shared" si="15"/>
        <v>20.595644876607299</v>
      </c>
      <c r="I99" s="122">
        <f t="shared" si="15"/>
        <v>27.065009243204649</v>
      </c>
      <c r="J99" s="122">
        <f t="shared" si="15"/>
        <v>31.98497990408168</v>
      </c>
      <c r="K99" s="122">
        <f t="shared" si="15"/>
        <v>41.402598207354764</v>
      </c>
      <c r="L99" s="122">
        <f t="shared" si="15"/>
        <v>40.948732997958274</v>
      </c>
      <c r="M99" s="122">
        <f t="shared" si="15"/>
        <v>46.871956371663792</v>
      </c>
      <c r="N99" s="122">
        <f t="shared" si="15"/>
        <v>44.753850550360958</v>
      </c>
      <c r="O99" s="122">
        <f t="shared" si="15"/>
        <v>37.644154862792682</v>
      </c>
      <c r="P99" s="122">
        <f t="shared" si="15"/>
        <v>37.841511964485797</v>
      </c>
      <c r="Q99" s="122">
        <f t="shared" si="15"/>
        <v>41.382106867492631</v>
      </c>
      <c r="R99" s="122">
        <f t="shared" ref="R99:V99" si="16">SUM(R100:R101)</f>
        <v>47.22063766708645</v>
      </c>
      <c r="S99" s="122">
        <f t="shared" si="16"/>
        <v>56.118969773504894</v>
      </c>
      <c r="T99" s="122">
        <f t="shared" si="16"/>
        <v>63.082786994367439</v>
      </c>
      <c r="U99" s="122">
        <f t="shared" si="16"/>
        <v>63.718163734541847</v>
      </c>
      <c r="V99" s="122">
        <f t="shared" si="16"/>
        <v>79.564924939652443</v>
      </c>
      <c r="W99" s="122">
        <f t="shared" ref="W99" si="17">SUM(W100:W101)</f>
        <v>95.41575153628331</v>
      </c>
      <c r="DA99" s="130" t="s">
        <v>1628</v>
      </c>
    </row>
    <row r="100" spans="1:105" ht="12" customHeight="1" x14ac:dyDescent="0.25">
      <c r="A100" s="97" t="s">
        <v>217</v>
      </c>
      <c r="B100" s="98">
        <v>0.16467847488770865</v>
      </c>
      <c r="C100" s="98">
        <v>0.65720621918468014</v>
      </c>
      <c r="D100" s="98">
        <v>1.0707632017603508</v>
      </c>
      <c r="E100" s="98">
        <v>2.6376768633586694</v>
      </c>
      <c r="F100" s="98">
        <v>4.8024951394555826</v>
      </c>
      <c r="G100" s="98">
        <v>11.643092226037576</v>
      </c>
      <c r="H100" s="98">
        <v>20.353647121579435</v>
      </c>
      <c r="I100" s="98">
        <v>26.750017692855899</v>
      </c>
      <c r="J100" s="98">
        <v>31.611696851139502</v>
      </c>
      <c r="K100" s="98">
        <v>40.92191990420902</v>
      </c>
      <c r="L100" s="98">
        <v>40.473289101487595</v>
      </c>
      <c r="M100" s="98">
        <v>46.328862138148473</v>
      </c>
      <c r="N100" s="98">
        <v>44.249622623483326</v>
      </c>
      <c r="O100" s="98">
        <v>37.217387981274491</v>
      </c>
      <c r="P100" s="98">
        <v>37.412935893761365</v>
      </c>
      <c r="Q100" s="98">
        <v>40.904829464029824</v>
      </c>
      <c r="R100" s="98">
        <v>46.665491544855222</v>
      </c>
      <c r="S100" s="98">
        <v>55.44001146460306</v>
      </c>
      <c r="T100" s="98">
        <v>62.304256233877879</v>
      </c>
      <c r="U100" s="98">
        <v>62.917149135377883</v>
      </c>
      <c r="V100" s="98">
        <v>78.539443011369059</v>
      </c>
      <c r="W100" s="98">
        <v>94.159104805579418</v>
      </c>
      <c r="DA100" s="63" t="s">
        <v>1629</v>
      </c>
    </row>
    <row r="101" spans="1:105" ht="12" customHeight="1" x14ac:dyDescent="0.25">
      <c r="A101" s="97" t="s">
        <v>53</v>
      </c>
      <c r="B101" s="98">
        <v>1.6898249988476811E-3</v>
      </c>
      <c r="C101" s="98">
        <v>7.1950551669551447E-3</v>
      </c>
      <c r="D101" s="98">
        <v>1.2397345428963501E-2</v>
      </c>
      <c r="E101" s="98">
        <v>3.1118585995196679E-2</v>
      </c>
      <c r="F101" s="98">
        <v>5.710202114854946E-2</v>
      </c>
      <c r="G101" s="98">
        <v>0.13811011632271952</v>
      </c>
      <c r="H101" s="98">
        <v>0.24199775502786383</v>
      </c>
      <c r="I101" s="98">
        <v>0.31499155034875137</v>
      </c>
      <c r="J101" s="98">
        <v>0.37328305294217695</v>
      </c>
      <c r="K101" s="98">
        <v>0.48067830314574472</v>
      </c>
      <c r="L101" s="98">
        <v>0.47544389647067914</v>
      </c>
      <c r="M101" s="98">
        <v>0.54309423351532193</v>
      </c>
      <c r="N101" s="98">
        <v>0.50422792687762918</v>
      </c>
      <c r="O101" s="98">
        <v>0.42676688151818998</v>
      </c>
      <c r="P101" s="98">
        <v>0.42857607072443488</v>
      </c>
      <c r="Q101" s="98">
        <v>0.47727740346281056</v>
      </c>
      <c r="R101" s="98">
        <v>0.55514612223122728</v>
      </c>
      <c r="S101" s="98">
        <v>0.67895830890183351</v>
      </c>
      <c r="T101" s="98">
        <v>0.77853076048955583</v>
      </c>
      <c r="U101" s="98">
        <v>0.80101459916396345</v>
      </c>
      <c r="V101" s="98">
        <v>1.025481928283386</v>
      </c>
      <c r="W101" s="98">
        <v>1.2566467307038898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2.6657656907855937E-4</v>
      </c>
      <c r="C102" s="122">
        <f t="shared" si="18"/>
        <v>9.348429891853072E-4</v>
      </c>
      <c r="D102" s="122">
        <f t="shared" si="18"/>
        <v>2.3859880309962996E-3</v>
      </c>
      <c r="E102" s="122">
        <f t="shared" si="18"/>
        <v>8.1760655982156816E-3</v>
      </c>
      <c r="F102" s="122">
        <f t="shared" si="18"/>
        <v>1.0197652660076712E-2</v>
      </c>
      <c r="G102" s="122">
        <f t="shared" si="18"/>
        <v>2.1590291906706541E-2</v>
      </c>
      <c r="H102" s="122">
        <f t="shared" si="18"/>
        <v>5.3905656652862691E-2</v>
      </c>
      <c r="I102" s="122">
        <f t="shared" si="18"/>
        <v>0.16171551554243813</v>
      </c>
      <c r="J102" s="122">
        <f t="shared" si="18"/>
        <v>0.1494005439037269</v>
      </c>
      <c r="K102" s="122">
        <f t="shared" si="18"/>
        <v>0.16967425061873198</v>
      </c>
      <c r="L102" s="122">
        <f t="shared" si="18"/>
        <v>0.25079907049014433</v>
      </c>
      <c r="M102" s="122">
        <f t="shared" si="18"/>
        <v>0.17282905698323056</v>
      </c>
      <c r="N102" s="122">
        <f t="shared" si="18"/>
        <v>0.44009267544607072</v>
      </c>
      <c r="O102" s="122">
        <f t="shared" si="18"/>
        <v>0.16990232501590824</v>
      </c>
      <c r="P102" s="122">
        <f t="shared" si="18"/>
        <v>0.15048695356907021</v>
      </c>
      <c r="Q102" s="122">
        <f t="shared" si="18"/>
        <v>0.27465780947448021</v>
      </c>
      <c r="R102" s="122">
        <f t="shared" si="18"/>
        <v>0.32465295203965089</v>
      </c>
      <c r="S102" s="122">
        <f t="shared" si="18"/>
        <v>0.41444218578355174</v>
      </c>
      <c r="T102" s="122">
        <f t="shared" si="18"/>
        <v>0.42089220754771528</v>
      </c>
      <c r="U102" s="122">
        <f t="shared" si="18"/>
        <v>0.54112483258772481</v>
      </c>
      <c r="V102" s="122">
        <f t="shared" si="18"/>
        <v>0.65494416041439341</v>
      </c>
      <c r="W102" s="122">
        <f t="shared" si="18"/>
        <v>0.76839237360451484</v>
      </c>
      <c r="DA102" s="130" t="s">
        <v>1631</v>
      </c>
    </row>
    <row r="103" spans="1:105" ht="12" customHeight="1" x14ac:dyDescent="0.25">
      <c r="A103" s="97" t="s">
        <v>53</v>
      </c>
      <c r="B103" s="98">
        <v>2.6657656907855937E-4</v>
      </c>
      <c r="C103" s="98">
        <v>9.348429891853072E-4</v>
      </c>
      <c r="D103" s="98">
        <v>2.3859880309962996E-3</v>
      </c>
      <c r="E103" s="98">
        <v>8.1760655982156816E-3</v>
      </c>
      <c r="F103" s="98">
        <v>1.0197652660076712E-2</v>
      </c>
      <c r="G103" s="98">
        <v>2.1590291906706541E-2</v>
      </c>
      <c r="H103" s="98">
        <v>5.3905656652862691E-2</v>
      </c>
      <c r="I103" s="98">
        <v>0.16171551554243813</v>
      </c>
      <c r="J103" s="98">
        <v>0.1494005439037269</v>
      </c>
      <c r="K103" s="98">
        <v>0.16967425061873198</v>
      </c>
      <c r="L103" s="98">
        <v>0.25079907049014433</v>
      </c>
      <c r="M103" s="98">
        <v>0.17282905698323056</v>
      </c>
      <c r="N103" s="98">
        <v>0.44009267544607072</v>
      </c>
      <c r="O103" s="98">
        <v>0.16990232501590824</v>
      </c>
      <c r="P103" s="98">
        <v>0.15048695356907021</v>
      </c>
      <c r="Q103" s="98">
        <v>0.27465780947448021</v>
      </c>
      <c r="R103" s="98">
        <v>0.32465295203965089</v>
      </c>
      <c r="S103" s="98">
        <v>0.41444218578355174</v>
      </c>
      <c r="T103" s="98">
        <v>0.42089220754771528</v>
      </c>
      <c r="U103" s="98">
        <v>0.54112483258772481</v>
      </c>
      <c r="V103" s="98">
        <v>0.65494416041439341</v>
      </c>
      <c r="W103" s="98">
        <v>0.76839237360451484</v>
      </c>
      <c r="DA103" s="63" t="s">
        <v>1632</v>
      </c>
    </row>
    <row r="104" spans="1:105" ht="12" customHeight="1" x14ac:dyDescent="0.25">
      <c r="A104" s="121" t="s">
        <v>55</v>
      </c>
      <c r="B104" s="122">
        <v>6.5182009164381646E-2</v>
      </c>
      <c r="C104" s="122">
        <v>0.15240122349340093</v>
      </c>
      <c r="D104" s="122">
        <v>0.29915560384967055</v>
      </c>
      <c r="E104" s="122">
        <v>0.66326750318705541</v>
      </c>
      <c r="F104" s="122">
        <v>1.3383004811290251</v>
      </c>
      <c r="G104" s="122">
        <v>3.001762727791522</v>
      </c>
      <c r="H104" s="122">
        <v>4.8956161235067164</v>
      </c>
      <c r="I104" s="122">
        <v>6.8784678310125065</v>
      </c>
      <c r="J104" s="122">
        <v>8.9321032075726166</v>
      </c>
      <c r="K104" s="122">
        <v>11.472866953572957</v>
      </c>
      <c r="L104" s="122">
        <v>11.171685689226882</v>
      </c>
      <c r="M104" s="122">
        <v>11.83248766524699</v>
      </c>
      <c r="N104" s="122">
        <v>10.97188426370716</v>
      </c>
      <c r="O104" s="122">
        <v>9.684983393481188</v>
      </c>
      <c r="P104" s="122">
        <v>9.5760308215720649</v>
      </c>
      <c r="Q104" s="122">
        <v>12.152251411973367</v>
      </c>
      <c r="R104" s="122">
        <v>13.52503367377764</v>
      </c>
      <c r="S104" s="122">
        <v>14.978588106742409</v>
      </c>
      <c r="T104" s="122">
        <v>17.735986377937749</v>
      </c>
      <c r="U104" s="122">
        <v>19.308196331886254</v>
      </c>
      <c r="V104" s="122">
        <v>22.26310940462001</v>
      </c>
      <c r="W104" s="122">
        <v>26.248748328105822</v>
      </c>
      <c r="DA104" s="130" t="s">
        <v>1633</v>
      </c>
    </row>
    <row r="105" spans="1:105" ht="12" customHeight="1" x14ac:dyDescent="0.25">
      <c r="A105" s="97" t="s">
        <v>134</v>
      </c>
      <c r="B105" s="98">
        <v>1.9315178025873455E-2</v>
      </c>
      <c r="C105" s="98">
        <v>9.1485037996619167E-2</v>
      </c>
      <c r="D105" s="98">
        <v>0.12327051979700918</v>
      </c>
      <c r="E105" s="98">
        <v>0.28076152351598704</v>
      </c>
      <c r="F105" s="98">
        <v>0.57482478795209391</v>
      </c>
      <c r="G105" s="98">
        <v>1.4958864434703476</v>
      </c>
      <c r="H105" s="98">
        <v>2.4945831817243111</v>
      </c>
      <c r="I105" s="98">
        <v>3.5971857294139422</v>
      </c>
      <c r="J105" s="98">
        <v>4.4906951606033072</v>
      </c>
      <c r="K105" s="98">
        <v>6.1868396528081133</v>
      </c>
      <c r="L105" s="98">
        <v>5.6229043437012098</v>
      </c>
      <c r="M105" s="98">
        <v>6.042282078533102</v>
      </c>
      <c r="N105" s="98">
        <v>5.7689493636224896</v>
      </c>
      <c r="O105" s="98">
        <v>4.853422692103595</v>
      </c>
      <c r="P105" s="98">
        <v>4.8791819129449943</v>
      </c>
      <c r="Q105" s="98">
        <v>7.7958039486015505</v>
      </c>
      <c r="R105" s="98">
        <v>8.7827641412349635</v>
      </c>
      <c r="S105" s="98">
        <v>9.0629236144222673</v>
      </c>
      <c r="T105" s="98">
        <v>10.751531430033967</v>
      </c>
      <c r="U105" s="98">
        <v>11.319958211156035</v>
      </c>
      <c r="V105" s="98">
        <v>12.580095261966228</v>
      </c>
      <c r="W105" s="98">
        <v>13.829970391437721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2.7901767781654766E-3</v>
      </c>
      <c r="M106" s="98">
        <v>3.3778714603691991E-3</v>
      </c>
      <c r="N106" s="98">
        <v>3.3475751304812319E-3</v>
      </c>
      <c r="O106" s="98">
        <v>2.780488629889606E-3</v>
      </c>
      <c r="P106" s="98">
        <v>2.8133688921569964E-3</v>
      </c>
      <c r="Q106" s="98">
        <v>5.9336110940936913E-3</v>
      </c>
      <c r="R106" s="98">
        <v>6.7012540967223248E-3</v>
      </c>
      <c r="S106" s="98">
        <v>6.5607785420800846E-3</v>
      </c>
      <c r="T106" s="98">
        <v>8.4647995870100259E-3</v>
      </c>
      <c r="U106" s="98">
        <v>9.2123049062605294E-3</v>
      </c>
      <c r="V106" s="98">
        <v>1.0480218116608816E-2</v>
      </c>
      <c r="W106" s="98">
        <v>1.1610938362828857E-2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1.3313988909005282E-3</v>
      </c>
      <c r="M107" s="101">
        <v>1.5700280877078466E-3</v>
      </c>
      <c r="N107" s="101">
        <v>1.4719605391665933E-3</v>
      </c>
      <c r="O107" s="101">
        <v>1.2634643882342108E-3</v>
      </c>
      <c r="P107" s="101">
        <v>1.2996003826146716E-3</v>
      </c>
      <c r="Q107" s="101">
        <v>2.4668071068631816E-3</v>
      </c>
      <c r="R107" s="101">
        <v>2.9194357211808548E-3</v>
      </c>
      <c r="S107" s="101">
        <v>2.997853046916416E-3</v>
      </c>
      <c r="T107" s="101">
        <v>3.5798721538647937E-3</v>
      </c>
      <c r="U107" s="101">
        <v>3.7735171328970299E-3</v>
      </c>
      <c r="V107" s="101">
        <v>4.288993312254798E-3</v>
      </c>
      <c r="W107" s="101">
        <v>4.700478916709605E-3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1.4587778872649484E-3</v>
      </c>
      <c r="M108" s="104">
        <v>1.8078433726613525E-3</v>
      </c>
      <c r="N108" s="104">
        <v>1.8756145913146386E-3</v>
      </c>
      <c r="O108" s="104">
        <v>1.5170242416553954E-3</v>
      </c>
      <c r="P108" s="104">
        <v>1.5137685095423248E-3</v>
      </c>
      <c r="Q108" s="104">
        <v>3.4668039872305101E-3</v>
      </c>
      <c r="R108" s="104">
        <v>3.78181837554147E-3</v>
      </c>
      <c r="S108" s="104">
        <v>3.5629254951636685E-3</v>
      </c>
      <c r="T108" s="104">
        <v>4.8849274331452322E-3</v>
      </c>
      <c r="U108" s="104">
        <v>5.4387877733634987E-3</v>
      </c>
      <c r="V108" s="104">
        <v>6.1912248043540169E-3</v>
      </c>
      <c r="W108" s="104">
        <v>6.9104594461192517E-3</v>
      </c>
      <c r="DA108" s="132" t="s">
        <v>1637</v>
      </c>
    </row>
    <row r="109" spans="1:105" ht="12" customHeight="1" x14ac:dyDescent="0.25">
      <c r="A109" s="106" t="s">
        <v>122</v>
      </c>
      <c r="B109" s="101">
        <v>4.5866831138508188E-2</v>
      </c>
      <c r="C109" s="101">
        <v>6.0916185496781759E-2</v>
      </c>
      <c r="D109" s="101">
        <v>0.1758850840526614</v>
      </c>
      <c r="E109" s="101">
        <v>0.38250597967106836</v>
      </c>
      <c r="F109" s="101">
        <v>0.7634756931769312</v>
      </c>
      <c r="G109" s="101">
        <v>1.5058762843211744</v>
      </c>
      <c r="H109" s="101">
        <v>2.4010329417824057</v>
      </c>
      <c r="I109" s="101">
        <v>3.2812821015985643</v>
      </c>
      <c r="J109" s="101">
        <v>4.4414080469693085</v>
      </c>
      <c r="K109" s="101">
        <v>5.2860273007648448</v>
      </c>
      <c r="L109" s="101">
        <v>5.3935404271380998</v>
      </c>
      <c r="M109" s="101">
        <v>5.5947602878840659</v>
      </c>
      <c r="N109" s="101">
        <v>5.0084838788489954</v>
      </c>
      <c r="O109" s="101">
        <v>4.6013230685568498</v>
      </c>
      <c r="P109" s="101">
        <v>4.4274124701169892</v>
      </c>
      <c r="Q109" s="101">
        <v>4.0921952271473137</v>
      </c>
      <c r="R109" s="101">
        <v>4.4156520106154025</v>
      </c>
      <c r="S109" s="101">
        <v>5.4402551587153916</v>
      </c>
      <c r="T109" s="101">
        <v>6.3696168720137303</v>
      </c>
      <c r="U109" s="101">
        <v>7.2832635490086819</v>
      </c>
      <c r="V109" s="101">
        <v>8.8790555292006914</v>
      </c>
      <c r="W109" s="101">
        <v>11.413919838227843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0.15245074160940725</v>
      </c>
      <c r="M110" s="104">
        <v>0.19206742736945345</v>
      </c>
      <c r="N110" s="104">
        <v>0.19110344610519403</v>
      </c>
      <c r="O110" s="104">
        <v>0.2274571441908522</v>
      </c>
      <c r="P110" s="104">
        <v>0.26662306961792487</v>
      </c>
      <c r="Q110" s="104">
        <v>0.25831862513041148</v>
      </c>
      <c r="R110" s="104">
        <v>0.31991626783055233</v>
      </c>
      <c r="S110" s="104">
        <v>0.46884855506266854</v>
      </c>
      <c r="T110" s="104">
        <v>0.6063732763030425</v>
      </c>
      <c r="U110" s="104">
        <v>0.69576226681527631</v>
      </c>
      <c r="V110" s="104">
        <v>0.79347839533648112</v>
      </c>
      <c r="W110" s="104">
        <v>0.99324716007743219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7.1986110590979993E-2</v>
      </c>
      <c r="M111" s="98">
        <v>8.8384120726856502E-2</v>
      </c>
      <c r="N111" s="98">
        <v>8.3116724221076341E-2</v>
      </c>
      <c r="O111" s="98">
        <v>0.1017860736205079</v>
      </c>
      <c r="P111" s="98">
        <v>0.12125389134740903</v>
      </c>
      <c r="Q111" s="98">
        <v>0.10920692719853561</v>
      </c>
      <c r="R111" s="98">
        <v>0.14118728997092161</v>
      </c>
      <c r="S111" s="98">
        <v>0.21352047789900896</v>
      </c>
      <c r="T111" s="98">
        <v>0.25576531543794645</v>
      </c>
      <c r="U111" s="98">
        <v>0.28768879195428926</v>
      </c>
      <c r="V111" s="98">
        <v>0.32936765881460633</v>
      </c>
      <c r="W111" s="98">
        <v>0.41208907832522851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8.0464631018427241E-2</v>
      </c>
      <c r="M112" s="98">
        <v>0.10368330664259695</v>
      </c>
      <c r="N112" s="98">
        <v>0.1079867218841177</v>
      </c>
      <c r="O112" s="98">
        <v>0.1256710705703443</v>
      </c>
      <c r="P112" s="98">
        <v>0.14536917827051582</v>
      </c>
      <c r="Q112" s="98">
        <v>0.14911169793187587</v>
      </c>
      <c r="R112" s="98">
        <v>0.17872897785963071</v>
      </c>
      <c r="S112" s="98">
        <v>0.25532807716365957</v>
      </c>
      <c r="T112" s="98">
        <v>0.3506079608650961</v>
      </c>
      <c r="U112" s="98">
        <v>0.40807347486098711</v>
      </c>
      <c r="V112" s="98">
        <v>0.46411073652187479</v>
      </c>
      <c r="W112" s="98">
        <v>0.58115808175220374</v>
      </c>
      <c r="DA112" s="63" t="s">
        <v>1641</v>
      </c>
    </row>
    <row r="113" spans="1:105" ht="12" customHeight="1" x14ac:dyDescent="0.25">
      <c r="A113" s="121" t="s">
        <v>54</v>
      </c>
      <c r="B113" s="122">
        <v>2.7135055185213593E-2</v>
      </c>
      <c r="C113" s="122">
        <v>8.0935465493484071E-2</v>
      </c>
      <c r="D113" s="122">
        <v>0.15414415848558749</v>
      </c>
      <c r="E113" s="122">
        <v>0.35809026412496203</v>
      </c>
      <c r="F113" s="122">
        <v>0.77396835298029798</v>
      </c>
      <c r="G113" s="122">
        <v>1.6761739636531641</v>
      </c>
      <c r="H113" s="122">
        <v>2.7724477636286187</v>
      </c>
      <c r="I113" s="122">
        <v>4.0760772552761271</v>
      </c>
      <c r="J113" s="122">
        <v>4.8745776066712363</v>
      </c>
      <c r="K113" s="122">
        <v>6.0760685902546232</v>
      </c>
      <c r="L113" s="122">
        <v>5.6525518608274599</v>
      </c>
      <c r="M113" s="122">
        <v>6.1236043494271994</v>
      </c>
      <c r="N113" s="122">
        <v>5.7278970051295914</v>
      </c>
      <c r="O113" s="122">
        <v>5.1895980706684153</v>
      </c>
      <c r="P113" s="122">
        <v>5.4958049039224912</v>
      </c>
      <c r="Q113" s="122">
        <v>6.5001434246033831</v>
      </c>
      <c r="R113" s="122">
        <v>7.6274513990235242</v>
      </c>
      <c r="S113" s="122">
        <v>8.7557781032981623</v>
      </c>
      <c r="T113" s="122">
        <v>10.147068972740385</v>
      </c>
      <c r="U113" s="122">
        <v>11.133797390506864</v>
      </c>
      <c r="V113" s="122">
        <v>12.883974465462904</v>
      </c>
      <c r="W113" s="122">
        <v>15.054493714114727</v>
      </c>
      <c r="DA113" s="130" t="s">
        <v>1642</v>
      </c>
    </row>
    <row r="114" spans="1:105" ht="12" customHeight="1" x14ac:dyDescent="0.25">
      <c r="A114" s="97" t="s">
        <v>175</v>
      </c>
      <c r="B114" s="98">
        <v>9.4715233546895858E-3</v>
      </c>
      <c r="C114" s="98">
        <v>4.6665578588262084E-2</v>
      </c>
      <c r="D114" s="98">
        <v>7.4237989534643056E-2</v>
      </c>
      <c r="E114" s="98">
        <v>0.17700443341769093</v>
      </c>
      <c r="F114" s="98">
        <v>0.38364309924752449</v>
      </c>
      <c r="G114" s="98">
        <v>0.94098693668296707</v>
      </c>
      <c r="H114" s="98">
        <v>1.6142804447615986</v>
      </c>
      <c r="I114" s="98">
        <v>2.4132436972486633</v>
      </c>
      <c r="J114" s="98">
        <v>2.805948486967428</v>
      </c>
      <c r="K114" s="98">
        <v>3.6863393251840786</v>
      </c>
      <c r="L114" s="98">
        <v>3.2366969959890821</v>
      </c>
      <c r="M114" s="98">
        <v>3.5815419891086266</v>
      </c>
      <c r="N114" s="98">
        <v>3.4195089328365316</v>
      </c>
      <c r="O114" s="98">
        <v>2.8768510556988609</v>
      </c>
      <c r="P114" s="98">
        <v>2.8921371930830317</v>
      </c>
      <c r="Q114" s="98">
        <v>3.0603563580777569</v>
      </c>
      <c r="R114" s="98">
        <v>3.4480510174835222</v>
      </c>
      <c r="S114" s="98">
        <v>3.5580395528804698</v>
      </c>
      <c r="T114" s="98">
        <v>4.2210279927390859</v>
      </c>
      <c r="U114" s="98">
        <v>4.4441578293684803</v>
      </c>
      <c r="V114" s="98">
        <v>4.944874367058377</v>
      </c>
      <c r="W114" s="98">
        <v>5.4296121142638603</v>
      </c>
      <c r="DA114" s="63" t="s">
        <v>1643</v>
      </c>
    </row>
    <row r="115" spans="1:105" ht="12" customHeight="1" x14ac:dyDescent="0.25">
      <c r="A115" s="109" t="s">
        <v>120</v>
      </c>
      <c r="B115" s="33">
        <v>1.7663531830524007E-2</v>
      </c>
      <c r="C115" s="33">
        <v>3.4269886905221994E-2</v>
      </c>
      <c r="D115" s="33">
        <v>7.990616895094442E-2</v>
      </c>
      <c r="E115" s="33">
        <v>0.18108583070727113</v>
      </c>
      <c r="F115" s="33">
        <v>0.39032525373277349</v>
      </c>
      <c r="G115" s="33">
        <v>0.735187026970197</v>
      </c>
      <c r="H115" s="33">
        <v>1.1581673188670203</v>
      </c>
      <c r="I115" s="33">
        <v>1.6628335580274642</v>
      </c>
      <c r="J115" s="33">
        <v>2.0686291197038078</v>
      </c>
      <c r="K115" s="33">
        <v>2.3897292650705446</v>
      </c>
      <c r="L115" s="33">
        <v>2.4158548648383782</v>
      </c>
      <c r="M115" s="33">
        <v>2.5420623603185728</v>
      </c>
      <c r="N115" s="33">
        <v>2.3083880722930603</v>
      </c>
      <c r="O115" s="33">
        <v>2.3127470149695539</v>
      </c>
      <c r="P115" s="33">
        <v>2.6036677108394595</v>
      </c>
      <c r="Q115" s="33">
        <v>3.4397870665256258</v>
      </c>
      <c r="R115" s="33">
        <v>4.1794003815400016</v>
      </c>
      <c r="S115" s="33">
        <v>5.1977385504176929</v>
      </c>
      <c r="T115" s="33">
        <v>5.9260409800012992</v>
      </c>
      <c r="U115" s="33">
        <v>6.6896395611383834</v>
      </c>
      <c r="V115" s="33">
        <v>7.939100098404527</v>
      </c>
      <c r="W115" s="33">
        <v>9.6248815998508679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0.12754559261868745</v>
      </c>
      <c r="C117" s="117">
        <f t="shared" si="19"/>
        <v>0.45789917392352303</v>
      </c>
      <c r="D117" s="117">
        <f t="shared" si="19"/>
        <v>0.8325719368304334</v>
      </c>
      <c r="E117" s="117">
        <f t="shared" si="19"/>
        <v>2.0505965424211809</v>
      </c>
      <c r="F117" s="117">
        <f t="shared" si="19"/>
        <v>3.9362210101116952</v>
      </c>
      <c r="G117" s="117">
        <f t="shared" si="19"/>
        <v>9.3555761591572075</v>
      </c>
      <c r="H117" s="117">
        <f t="shared" si="19"/>
        <v>16.236481632820812</v>
      </c>
      <c r="I117" s="117">
        <f t="shared" si="19"/>
        <v>22.247186814336651</v>
      </c>
      <c r="J117" s="117">
        <f t="shared" si="19"/>
        <v>26.863127168089054</v>
      </c>
      <c r="K117" s="117">
        <f t="shared" si="19"/>
        <v>34.658040933072641</v>
      </c>
      <c r="L117" s="117">
        <f t="shared" si="19"/>
        <v>34.308615284530617</v>
      </c>
      <c r="M117" s="117">
        <f t="shared" si="19"/>
        <v>38.278298607976296</v>
      </c>
      <c r="N117" s="117">
        <f t="shared" si="19"/>
        <v>37.033384711168246</v>
      </c>
      <c r="O117" s="117">
        <f t="shared" si="19"/>
        <v>31.354405509253787</v>
      </c>
      <c r="P117" s="117">
        <f t="shared" si="19"/>
        <v>32.025206878053169</v>
      </c>
      <c r="Q117" s="117">
        <f t="shared" si="19"/>
        <v>37.507787662352662</v>
      </c>
      <c r="R117" s="117">
        <f t="shared" ref="R117:V117" si="20">R118+R121+R123+R132</f>
        <v>43.926233219144862</v>
      </c>
      <c r="S117" s="117">
        <f t="shared" si="20"/>
        <v>52.837818848384345</v>
      </c>
      <c r="T117" s="117">
        <f t="shared" si="20"/>
        <v>61.472286928996738</v>
      </c>
      <c r="U117" s="117">
        <f t="shared" si="20"/>
        <v>65.459072385047676</v>
      </c>
      <c r="V117" s="117">
        <f t="shared" si="20"/>
        <v>81.310255339313002</v>
      </c>
      <c r="W117" s="117">
        <f t="shared" ref="W117" si="21">W118+W121+W123+W132</f>
        <v>98.670566011152701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7.4659558189488787E-2</v>
      </c>
      <c r="C118" s="122">
        <f t="shared" si="22"/>
        <v>0.3250565370411348</v>
      </c>
      <c r="D118" s="122">
        <f t="shared" si="22"/>
        <v>0.56324902489567041</v>
      </c>
      <c r="E118" s="122">
        <f t="shared" si="22"/>
        <v>1.4325690492405356</v>
      </c>
      <c r="F118" s="122">
        <f t="shared" si="22"/>
        <v>2.6622978076113912</v>
      </c>
      <c r="G118" s="122">
        <f t="shared" si="22"/>
        <v>6.5549232432232252</v>
      </c>
      <c r="H118" s="122">
        <f t="shared" si="22"/>
        <v>11.591783684497413</v>
      </c>
      <c r="I118" s="122">
        <f t="shared" si="22"/>
        <v>15.382743268491552</v>
      </c>
      <c r="J118" s="122">
        <f t="shared" si="22"/>
        <v>18.308524355275676</v>
      </c>
      <c r="K118" s="122">
        <f t="shared" si="22"/>
        <v>23.849552736285347</v>
      </c>
      <c r="L118" s="122">
        <f t="shared" si="22"/>
        <v>23.634351964408378</v>
      </c>
      <c r="M118" s="122">
        <f t="shared" si="22"/>
        <v>27.101010844108909</v>
      </c>
      <c r="N118" s="122">
        <f t="shared" si="22"/>
        <v>25.892487971154623</v>
      </c>
      <c r="O118" s="122">
        <f t="shared" si="22"/>
        <v>21.870769783687717</v>
      </c>
      <c r="P118" s="122">
        <f t="shared" si="22"/>
        <v>22.262033814202798</v>
      </c>
      <c r="Q118" s="122">
        <f t="shared" si="22"/>
        <v>24.86012552258887</v>
      </c>
      <c r="R118" s="122">
        <f t="shared" ref="R118:V118" si="23">SUM(R119:R120)</f>
        <v>29.120227286842219</v>
      </c>
      <c r="S118" s="122">
        <f t="shared" si="23"/>
        <v>35.572127756226173</v>
      </c>
      <c r="T118" s="122">
        <f t="shared" si="23"/>
        <v>41.018677513508429</v>
      </c>
      <c r="U118" s="122">
        <f t="shared" si="23"/>
        <v>42.392651930421607</v>
      </c>
      <c r="V118" s="122">
        <f t="shared" si="23"/>
        <v>54.057515303676475</v>
      </c>
      <c r="W118" s="122">
        <f t="shared" ref="W118" si="24">SUM(W119:W120)</f>
        <v>66.042813999480515</v>
      </c>
      <c r="DA118" s="130" t="s">
        <v>1796</v>
      </c>
    </row>
    <row r="119" spans="1:105" ht="12" customHeight="1" x14ac:dyDescent="0.25">
      <c r="A119" s="97" t="s">
        <v>217</v>
      </c>
      <c r="B119" s="98">
        <v>7.2969733190641109E-2</v>
      </c>
      <c r="C119" s="98">
        <v>0.31786148187417967</v>
      </c>
      <c r="D119" s="98">
        <v>0.55085167946670688</v>
      </c>
      <c r="E119" s="98">
        <v>1.4014504632453388</v>
      </c>
      <c r="F119" s="98">
        <v>2.6051957864628417</v>
      </c>
      <c r="G119" s="98">
        <v>6.4168131269005055</v>
      </c>
      <c r="H119" s="98">
        <v>11.349785929469549</v>
      </c>
      <c r="I119" s="98">
        <v>15.067751718142802</v>
      </c>
      <c r="J119" s="98">
        <v>17.935241302333498</v>
      </c>
      <c r="K119" s="98">
        <v>23.368874433139602</v>
      </c>
      <c r="L119" s="98">
        <v>23.158908067937698</v>
      </c>
      <c r="M119" s="98">
        <v>26.557916610593587</v>
      </c>
      <c r="N119" s="98">
        <v>25.388260044276993</v>
      </c>
      <c r="O119" s="98">
        <v>21.444002902169526</v>
      </c>
      <c r="P119" s="98">
        <v>21.833457743478363</v>
      </c>
      <c r="Q119" s="98">
        <v>24.382848119126059</v>
      </c>
      <c r="R119" s="98">
        <v>28.565081164610991</v>
      </c>
      <c r="S119" s="98">
        <v>34.89316944732434</v>
      </c>
      <c r="T119" s="98">
        <v>40.24014675301887</v>
      </c>
      <c r="U119" s="98">
        <v>41.591637331257644</v>
      </c>
      <c r="V119" s="98">
        <v>53.032033375393091</v>
      </c>
      <c r="W119" s="98">
        <v>64.786167268776623</v>
      </c>
      <c r="DA119" s="63" t="s">
        <v>1797</v>
      </c>
    </row>
    <row r="120" spans="1:105" ht="12" customHeight="1" x14ac:dyDescent="0.25">
      <c r="A120" s="97" t="s">
        <v>53</v>
      </c>
      <c r="B120" s="98">
        <v>1.6898249988476811E-3</v>
      </c>
      <c r="C120" s="98">
        <v>7.1950551669551447E-3</v>
      </c>
      <c r="D120" s="98">
        <v>1.2397345428963501E-2</v>
      </c>
      <c r="E120" s="98">
        <v>3.1118585995196679E-2</v>
      </c>
      <c r="F120" s="98">
        <v>5.710202114854946E-2</v>
      </c>
      <c r="G120" s="98">
        <v>0.13811011632271952</v>
      </c>
      <c r="H120" s="98">
        <v>0.24199775502786383</v>
      </c>
      <c r="I120" s="98">
        <v>0.31499155034875137</v>
      </c>
      <c r="J120" s="98">
        <v>0.37328305294217695</v>
      </c>
      <c r="K120" s="98">
        <v>0.48067830314574472</v>
      </c>
      <c r="L120" s="98">
        <v>0.47544389647067914</v>
      </c>
      <c r="M120" s="98">
        <v>0.54309423351532193</v>
      </c>
      <c r="N120" s="98">
        <v>0.50422792687762918</v>
      </c>
      <c r="O120" s="98">
        <v>0.42676688151818998</v>
      </c>
      <c r="P120" s="98">
        <v>0.42857607072443488</v>
      </c>
      <c r="Q120" s="98">
        <v>0.47727740346281056</v>
      </c>
      <c r="R120" s="98">
        <v>0.55514612223122728</v>
      </c>
      <c r="S120" s="98">
        <v>0.67895830890183351</v>
      </c>
      <c r="T120" s="98">
        <v>0.77853076048955583</v>
      </c>
      <c r="U120" s="98">
        <v>0.80101459916396345</v>
      </c>
      <c r="V120" s="98">
        <v>1.025481928283386</v>
      </c>
      <c r="W120" s="98">
        <v>1.2566467307038898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4.3394049543631292E-4</v>
      </c>
      <c r="C121" s="122">
        <f t="shared" si="25"/>
        <v>1.84508678318808E-3</v>
      </c>
      <c r="D121" s="122">
        <f t="shared" si="25"/>
        <v>5.0412442754174018E-3</v>
      </c>
      <c r="E121" s="122">
        <f t="shared" si="25"/>
        <v>1.7816755605236916E-2</v>
      </c>
      <c r="F121" s="122">
        <f t="shared" si="25"/>
        <v>2.2798655492718943E-2</v>
      </c>
      <c r="G121" s="122">
        <f t="shared" si="25"/>
        <v>4.9483373317152177E-2</v>
      </c>
      <c r="H121" s="122">
        <f t="shared" si="25"/>
        <v>0.12629390247564454</v>
      </c>
      <c r="I121" s="122">
        <f t="shared" si="25"/>
        <v>0.38542591170915391</v>
      </c>
      <c r="J121" s="122">
        <f t="shared" si="25"/>
        <v>0.36408801212928565</v>
      </c>
      <c r="K121" s="122">
        <f t="shared" si="25"/>
        <v>0.42415842541340992</v>
      </c>
      <c r="L121" s="122">
        <f t="shared" si="25"/>
        <v>0.63483671821788146</v>
      </c>
      <c r="M121" s="122">
        <f t="shared" si="25"/>
        <v>0.4413046339236531</v>
      </c>
      <c r="N121" s="122">
        <f t="shared" si="25"/>
        <v>1.1404087296968424</v>
      </c>
      <c r="O121" s="122">
        <f t="shared" si="25"/>
        <v>0.44562150523806021</v>
      </c>
      <c r="P121" s="122">
        <f t="shared" si="25"/>
        <v>0.41318531148071258</v>
      </c>
      <c r="Q121" s="122">
        <f t="shared" si="25"/>
        <v>0.79592812763309595</v>
      </c>
      <c r="R121" s="122">
        <f t="shared" si="25"/>
        <v>1.0059702236685448</v>
      </c>
      <c r="S121" s="122">
        <f t="shared" si="25"/>
        <v>1.3433764253049048</v>
      </c>
      <c r="T121" s="122">
        <f t="shared" si="25"/>
        <v>1.3932519429886674</v>
      </c>
      <c r="U121" s="122">
        <f t="shared" si="25"/>
        <v>1.8169674045829318</v>
      </c>
      <c r="V121" s="122">
        <f t="shared" si="25"/>
        <v>2.2247437376804156</v>
      </c>
      <c r="W121" s="122">
        <f t="shared" si="25"/>
        <v>2.6377565935780352</v>
      </c>
      <c r="DA121" s="130" t="s">
        <v>1799</v>
      </c>
    </row>
    <row r="122" spans="1:105" ht="12" customHeight="1" x14ac:dyDescent="0.25">
      <c r="A122" s="97" t="s">
        <v>53</v>
      </c>
      <c r="B122" s="98">
        <v>4.3394049543631292E-4</v>
      </c>
      <c r="C122" s="98">
        <v>1.84508678318808E-3</v>
      </c>
      <c r="D122" s="98">
        <v>5.0412442754174018E-3</v>
      </c>
      <c r="E122" s="98">
        <v>1.7816755605236916E-2</v>
      </c>
      <c r="F122" s="98">
        <v>2.2798655492718943E-2</v>
      </c>
      <c r="G122" s="98">
        <v>4.9483373317152177E-2</v>
      </c>
      <c r="H122" s="98">
        <v>0.12629390247564454</v>
      </c>
      <c r="I122" s="98">
        <v>0.38542591170915391</v>
      </c>
      <c r="J122" s="98">
        <v>0.36408801212928565</v>
      </c>
      <c r="K122" s="98">
        <v>0.42415842541340992</v>
      </c>
      <c r="L122" s="98">
        <v>0.63483671821788146</v>
      </c>
      <c r="M122" s="98">
        <v>0.4413046339236531</v>
      </c>
      <c r="N122" s="98">
        <v>1.1404087296968424</v>
      </c>
      <c r="O122" s="98">
        <v>0.44562150523806021</v>
      </c>
      <c r="P122" s="98">
        <v>0.41318531148071258</v>
      </c>
      <c r="Q122" s="98">
        <v>0.79592812763309595</v>
      </c>
      <c r="R122" s="98">
        <v>1.0059702236685448</v>
      </c>
      <c r="S122" s="98">
        <v>1.3433764253049048</v>
      </c>
      <c r="T122" s="98">
        <v>1.3932519429886674</v>
      </c>
      <c r="U122" s="98">
        <v>1.8169674045829318</v>
      </c>
      <c r="V122" s="98">
        <v>2.2247437376804156</v>
      </c>
      <c r="W122" s="98">
        <v>2.6377565935780352</v>
      </c>
      <c r="DA122" s="63" t="s">
        <v>1800</v>
      </c>
    </row>
    <row r="123" spans="1:105" ht="12" customHeight="1" x14ac:dyDescent="0.25">
      <c r="A123" s="121" t="s">
        <v>55</v>
      </c>
      <c r="B123" s="122">
        <v>3.4312141161670508E-2</v>
      </c>
      <c r="C123" s="122">
        <v>7.9484122403465585E-2</v>
      </c>
      <c r="D123" s="122">
        <v>0.16311339189548851</v>
      </c>
      <c r="E123" s="122">
        <v>0.36525010135873431</v>
      </c>
      <c r="F123" s="122">
        <v>0.74238679721442513</v>
      </c>
      <c r="G123" s="122">
        <v>1.6666355637998702</v>
      </c>
      <c r="H123" s="122">
        <v>2.732082855872155</v>
      </c>
      <c r="I123" s="122">
        <v>3.8562958021684293</v>
      </c>
      <c r="J123" s="122">
        <v>5.0364435992126575</v>
      </c>
      <c r="K123" s="122">
        <v>6.4814706658582741</v>
      </c>
      <c r="L123" s="122">
        <v>6.3710480397674845</v>
      </c>
      <c r="M123" s="122">
        <v>6.7699920383906331</v>
      </c>
      <c r="N123" s="122">
        <v>6.2967329674055978</v>
      </c>
      <c r="O123" s="122">
        <v>5.6321582552297436</v>
      </c>
      <c r="P123" s="122">
        <v>5.698150491264391</v>
      </c>
      <c r="Q123" s="122">
        <v>7.4374073504476961</v>
      </c>
      <c r="R123" s="122">
        <v>8.5570227203351443</v>
      </c>
      <c r="S123" s="122">
        <v>9.7706646988415091</v>
      </c>
      <c r="T123" s="122">
        <v>11.887589058246041</v>
      </c>
      <c r="U123" s="122">
        <v>13.255373231319973</v>
      </c>
      <c r="V123" s="122">
        <v>15.621538132225435</v>
      </c>
      <c r="W123" s="122">
        <v>18.770984918931386</v>
      </c>
      <c r="DA123" s="130" t="s">
        <v>1801</v>
      </c>
    </row>
    <row r="124" spans="1:105" ht="12" customHeight="1" x14ac:dyDescent="0.25">
      <c r="A124" s="97" t="s">
        <v>134</v>
      </c>
      <c r="B124" s="98">
        <v>8.9050002664463977E-3</v>
      </c>
      <c r="C124" s="98">
        <v>4.5240534995870704E-2</v>
      </c>
      <c r="D124" s="98">
        <v>6.2621165953928609E-2</v>
      </c>
      <c r="E124" s="98">
        <v>0.14526561277967856</v>
      </c>
      <c r="F124" s="98">
        <v>0.30160569946781451</v>
      </c>
      <c r="G124" s="98">
        <v>0.79463476119673604</v>
      </c>
      <c r="H124" s="98">
        <v>1.3383810671121796</v>
      </c>
      <c r="I124" s="98">
        <v>1.9474201276231857</v>
      </c>
      <c r="J124" s="98">
        <v>2.4477174186989359</v>
      </c>
      <c r="K124" s="98">
        <v>3.3936009027259488</v>
      </c>
      <c r="L124" s="98">
        <v>3.0907816431857715</v>
      </c>
      <c r="M124" s="98">
        <v>3.328683846210831</v>
      </c>
      <c r="N124" s="98">
        <v>3.1826737675892844</v>
      </c>
      <c r="O124" s="98">
        <v>2.705166777251045</v>
      </c>
      <c r="P124" s="98">
        <v>2.8040316472294076</v>
      </c>
      <c r="Q124" s="98">
        <v>4.7030675455143758</v>
      </c>
      <c r="R124" s="98">
        <v>5.5085841175411163</v>
      </c>
      <c r="S124" s="98">
        <v>5.8668911083132587</v>
      </c>
      <c r="T124" s="98">
        <v>7.1821906907661095</v>
      </c>
      <c r="U124" s="98">
        <v>7.7823405906494605</v>
      </c>
      <c r="V124" s="98">
        <v>8.8965542641923623</v>
      </c>
      <c r="W124" s="98">
        <v>10.02511228740136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2.2310262305923006E-3</v>
      </c>
      <c r="M125" s="98">
        <v>2.7211833114327722E-3</v>
      </c>
      <c r="N125" s="98">
        <v>2.7332681484543361E-3</v>
      </c>
      <c r="O125" s="98">
        <v>2.2531952856848312E-3</v>
      </c>
      <c r="P125" s="98">
        <v>2.2819030274226432E-3</v>
      </c>
      <c r="Q125" s="98">
        <v>5.0211391936913008E-3</v>
      </c>
      <c r="R125" s="98">
        <v>5.6506174805068185E-3</v>
      </c>
      <c r="S125" s="98">
        <v>5.4887345998282204E-3</v>
      </c>
      <c r="T125" s="98">
        <v>7.2525057240129705E-3</v>
      </c>
      <c r="U125" s="98">
        <v>8.0147241746315635E-3</v>
      </c>
      <c r="V125" s="98">
        <v>9.1719632010215206E-3</v>
      </c>
      <c r="W125" s="98">
        <v>1.027720324203114E-2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7.7224834332735224E-4</v>
      </c>
      <c r="M126" s="101">
        <v>9.1333993877141986E-4</v>
      </c>
      <c r="N126" s="101">
        <v>8.5765355713969733E-4</v>
      </c>
      <c r="O126" s="101">
        <v>7.36171044029436E-4</v>
      </c>
      <c r="P126" s="101">
        <v>7.6813451788031823E-4</v>
      </c>
      <c r="Q126" s="101">
        <v>1.5543352064607905E-3</v>
      </c>
      <c r="R126" s="101">
        <v>1.868799104965348E-3</v>
      </c>
      <c r="S126" s="101">
        <v>1.9258091046645517E-3</v>
      </c>
      <c r="T126" s="101">
        <v>2.3675782908677383E-3</v>
      </c>
      <c r="U126" s="101">
        <v>2.5759364012680652E-3</v>
      </c>
      <c r="V126" s="101">
        <v>2.9807383966675028E-3</v>
      </c>
      <c r="W126" s="101">
        <v>3.3667437959118878E-3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1.4587778872649484E-3</v>
      </c>
      <c r="M127" s="104">
        <v>1.8078433726613525E-3</v>
      </c>
      <c r="N127" s="104">
        <v>1.8756145913146386E-3</v>
      </c>
      <c r="O127" s="104">
        <v>1.5170242416553954E-3</v>
      </c>
      <c r="P127" s="104">
        <v>1.5137685095423248E-3</v>
      </c>
      <c r="Q127" s="104">
        <v>3.4668039872305101E-3</v>
      </c>
      <c r="R127" s="104">
        <v>3.78181837554147E-3</v>
      </c>
      <c r="S127" s="104">
        <v>3.5629254951636685E-3</v>
      </c>
      <c r="T127" s="104">
        <v>4.8849274331452322E-3</v>
      </c>
      <c r="U127" s="104">
        <v>5.4387877733634987E-3</v>
      </c>
      <c r="V127" s="104">
        <v>6.1912248043540169E-3</v>
      </c>
      <c r="W127" s="104">
        <v>6.9104594461192517E-3</v>
      </c>
      <c r="DA127" s="132" t="s">
        <v>1805</v>
      </c>
    </row>
    <row r="128" spans="1:105" ht="12" customHeight="1" x14ac:dyDescent="0.25">
      <c r="A128" s="106" t="s">
        <v>122</v>
      </c>
      <c r="B128" s="101">
        <v>2.5407140895224108E-2</v>
      </c>
      <c r="C128" s="101">
        <v>3.424358740759488E-2</v>
      </c>
      <c r="D128" s="101">
        <v>0.10049222594155989</v>
      </c>
      <c r="E128" s="101">
        <v>0.21998448857905575</v>
      </c>
      <c r="F128" s="101">
        <v>0.44078109774661056</v>
      </c>
      <c r="G128" s="101">
        <v>0.87200080260313417</v>
      </c>
      <c r="H128" s="101">
        <v>1.3937017887599754</v>
      </c>
      <c r="I128" s="101">
        <v>1.9088756745452435</v>
      </c>
      <c r="J128" s="101">
        <v>2.5887261805137216</v>
      </c>
      <c r="K128" s="101">
        <v>3.0878697631323253</v>
      </c>
      <c r="L128" s="101">
        <v>3.1549573602700356</v>
      </c>
      <c r="M128" s="101">
        <v>3.2825050672302409</v>
      </c>
      <c r="N128" s="101">
        <v>2.9539627229050862</v>
      </c>
      <c r="O128" s="101">
        <v>2.7381003152039027</v>
      </c>
      <c r="P128" s="101">
        <v>2.6730245868693059</v>
      </c>
      <c r="Q128" s="101">
        <v>2.5135569287905239</v>
      </c>
      <c r="R128" s="101">
        <v>2.7757938230694839</v>
      </c>
      <c r="S128" s="101">
        <v>3.5049932376164552</v>
      </c>
      <c r="T128" s="101">
        <v>4.1776334716472565</v>
      </c>
      <c r="U128" s="101">
        <v>4.8635659805200149</v>
      </c>
      <c r="V128" s="101">
        <v>6.0282260546234037</v>
      </c>
      <c r="W128" s="101">
        <v>7.8710985131833278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0.12307801008108483</v>
      </c>
      <c r="M129" s="104">
        <v>0.15608194163812802</v>
      </c>
      <c r="N129" s="104">
        <v>0.15736320876277238</v>
      </c>
      <c r="O129" s="104">
        <v>0.18663796748911046</v>
      </c>
      <c r="P129" s="104">
        <v>0.21881235413825406</v>
      </c>
      <c r="Q129" s="104">
        <v>0.21576173694910528</v>
      </c>
      <c r="R129" s="104">
        <v>0.26699416224403671</v>
      </c>
      <c r="S129" s="104">
        <v>0.3932916183119689</v>
      </c>
      <c r="T129" s="104">
        <v>0.52051239010866257</v>
      </c>
      <c r="U129" s="104">
        <v>0.60145193597586688</v>
      </c>
      <c r="V129" s="104">
        <v>0.68758585020864871</v>
      </c>
      <c r="W129" s="104">
        <v>0.86449691510466553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4.2613379062657594E-2</v>
      </c>
      <c r="M130" s="98">
        <v>5.2398634995531081E-2</v>
      </c>
      <c r="N130" s="98">
        <v>4.9376486878654688E-2</v>
      </c>
      <c r="O130" s="98">
        <v>6.096689691876616E-2</v>
      </c>
      <c r="P130" s="98">
        <v>7.3443175867738228E-2</v>
      </c>
      <c r="Q130" s="98">
        <v>6.6650039017229407E-2</v>
      </c>
      <c r="R130" s="98">
        <v>8.8265184384406004E-2</v>
      </c>
      <c r="S130" s="98">
        <v>0.1379635411483093</v>
      </c>
      <c r="T130" s="98">
        <v>0.16990442924356644</v>
      </c>
      <c r="U130" s="98">
        <v>0.1933784611148798</v>
      </c>
      <c r="V130" s="98">
        <v>0.22347511368677397</v>
      </c>
      <c r="W130" s="98">
        <v>0.28333883335246185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8.0464631018427241E-2</v>
      </c>
      <c r="M131" s="98">
        <v>0.10368330664259695</v>
      </c>
      <c r="N131" s="98">
        <v>0.1079867218841177</v>
      </c>
      <c r="O131" s="98">
        <v>0.1256710705703443</v>
      </c>
      <c r="P131" s="98">
        <v>0.14536917827051582</v>
      </c>
      <c r="Q131" s="98">
        <v>0.14911169793187587</v>
      </c>
      <c r="R131" s="98">
        <v>0.17872897785963071</v>
      </c>
      <c r="S131" s="98">
        <v>0.25532807716365957</v>
      </c>
      <c r="T131" s="98">
        <v>0.3506079608650961</v>
      </c>
      <c r="U131" s="98">
        <v>0.40807347486098711</v>
      </c>
      <c r="V131" s="98">
        <v>0.46411073652187479</v>
      </c>
      <c r="W131" s="98">
        <v>0.58115808175220374</v>
      </c>
      <c r="DA131" s="63" t="s">
        <v>1809</v>
      </c>
    </row>
    <row r="132" spans="1:105" ht="12" customHeight="1" x14ac:dyDescent="0.25">
      <c r="A132" s="121" t="s">
        <v>54</v>
      </c>
      <c r="B132" s="122">
        <v>1.813995277209186E-2</v>
      </c>
      <c r="C132" s="122">
        <v>5.1513427695734582E-2</v>
      </c>
      <c r="D132" s="122">
        <v>0.10116827576385698</v>
      </c>
      <c r="E132" s="122">
        <v>0.23496063621667396</v>
      </c>
      <c r="F132" s="122">
        <v>0.50873774979316011</v>
      </c>
      <c r="G132" s="122">
        <v>1.0845339788169601</v>
      </c>
      <c r="H132" s="122">
        <v>1.7863211899755993</v>
      </c>
      <c r="I132" s="122">
        <v>2.6227218319675139</v>
      </c>
      <c r="J132" s="122">
        <v>3.154071201471436</v>
      </c>
      <c r="K132" s="122">
        <v>3.9028591055156121</v>
      </c>
      <c r="L132" s="122">
        <v>3.6683785621368767</v>
      </c>
      <c r="M132" s="122">
        <v>3.9659910915531014</v>
      </c>
      <c r="N132" s="122">
        <v>3.703755042911185</v>
      </c>
      <c r="O132" s="122">
        <v>3.4058559650982696</v>
      </c>
      <c r="P132" s="122">
        <v>3.6518372611052632</v>
      </c>
      <c r="Q132" s="122">
        <v>4.4143266616829973</v>
      </c>
      <c r="R132" s="122">
        <v>5.2430129882989549</v>
      </c>
      <c r="S132" s="122">
        <v>6.1516499680117622</v>
      </c>
      <c r="T132" s="122">
        <v>7.1727684142535963</v>
      </c>
      <c r="U132" s="122">
        <v>7.9940798187231605</v>
      </c>
      <c r="V132" s="122">
        <v>9.4064581657306867</v>
      </c>
      <c r="W132" s="122">
        <v>11.219010499162763</v>
      </c>
      <c r="DA132" s="130" t="s">
        <v>1810</v>
      </c>
    </row>
    <row r="133" spans="1:105" ht="12" customHeight="1" x14ac:dyDescent="0.25">
      <c r="A133" s="97" t="s">
        <v>175</v>
      </c>
      <c r="B133" s="98">
        <v>5.3137649799055399E-3</v>
      </c>
      <c r="C133" s="98">
        <v>2.6358834606342488E-2</v>
      </c>
      <c r="D133" s="98">
        <v>4.2113898255633594E-2</v>
      </c>
      <c r="E133" s="98">
        <v>0.10064629833625847</v>
      </c>
      <c r="F133" s="98">
        <v>0.21851481368514467</v>
      </c>
      <c r="G133" s="98">
        <v>0.53675307988717225</v>
      </c>
      <c r="H133" s="98">
        <v>0.92190531553079824</v>
      </c>
      <c r="I133" s="98">
        <v>1.3796738895169178</v>
      </c>
      <c r="J133" s="98">
        <v>1.6055895787430008</v>
      </c>
      <c r="K133" s="98">
        <v>2.1113092940822451</v>
      </c>
      <c r="L133" s="98">
        <v>1.8551203696330807</v>
      </c>
      <c r="M133" s="98">
        <v>2.0546041457318354</v>
      </c>
      <c r="N133" s="98">
        <v>1.9635086307779555</v>
      </c>
      <c r="O133" s="98">
        <v>1.6534648260863651</v>
      </c>
      <c r="P133" s="98">
        <v>1.6636833257016332</v>
      </c>
      <c r="Q133" s="98">
        <v>1.7615340234940153</v>
      </c>
      <c r="R133" s="98">
        <v>1.9873493347611437</v>
      </c>
      <c r="S133" s="98">
        <v>2.0558088184435164</v>
      </c>
      <c r="T133" s="98">
        <v>2.4485622570928087</v>
      </c>
      <c r="U133" s="98">
        <v>2.5905731102532155</v>
      </c>
      <c r="V133" s="98">
        <v>2.8991120496063139</v>
      </c>
      <c r="W133" s="98">
        <v>3.202853392680773</v>
      </c>
      <c r="DA133" s="63" t="s">
        <v>1811</v>
      </c>
    </row>
    <row r="134" spans="1:105" ht="12" customHeight="1" x14ac:dyDescent="0.25">
      <c r="A134" s="109" t="s">
        <v>120</v>
      </c>
      <c r="B134" s="33">
        <v>1.2826187792186319E-2</v>
      </c>
      <c r="C134" s="33">
        <v>2.515459308939209E-2</v>
      </c>
      <c r="D134" s="33">
        <v>5.9054377508223385E-2</v>
      </c>
      <c r="E134" s="33">
        <v>0.13431433788041547</v>
      </c>
      <c r="F134" s="33">
        <v>0.29022293610801547</v>
      </c>
      <c r="G134" s="33">
        <v>0.54778089892978787</v>
      </c>
      <c r="H134" s="33">
        <v>0.86441587444480106</v>
      </c>
      <c r="I134" s="33">
        <v>1.243047942450596</v>
      </c>
      <c r="J134" s="33">
        <v>1.548481622728435</v>
      </c>
      <c r="K134" s="33">
        <v>1.791549811433367</v>
      </c>
      <c r="L134" s="33">
        <v>1.8132581925037961</v>
      </c>
      <c r="M134" s="33">
        <v>1.911386945821266</v>
      </c>
      <c r="N134" s="33">
        <v>1.7402464121332295</v>
      </c>
      <c r="O134" s="33">
        <v>1.7523911390119047</v>
      </c>
      <c r="P134" s="33">
        <v>1.9881539354036297</v>
      </c>
      <c r="Q134" s="33">
        <v>2.6527926381889819</v>
      </c>
      <c r="R134" s="33">
        <v>3.2556636535378112</v>
      </c>
      <c r="S134" s="33">
        <v>4.0958411495682459</v>
      </c>
      <c r="T134" s="33">
        <v>4.7242061571607881</v>
      </c>
      <c r="U134" s="33">
        <v>5.4035067084699451</v>
      </c>
      <c r="V134" s="33">
        <v>6.5073461161243724</v>
      </c>
      <c r="W134" s="33">
        <v>8.016157106481991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0.4925454206756476</v>
      </c>
      <c r="C136" s="119">
        <f t="shared" si="26"/>
        <v>0.50952824064484681</v>
      </c>
      <c r="D136" s="119">
        <f t="shared" si="26"/>
        <v>0.54103644928863914</v>
      </c>
      <c r="E136" s="119">
        <f t="shared" si="26"/>
        <v>0.5544656481117376</v>
      </c>
      <c r="F136" s="119">
        <f t="shared" si="26"/>
        <v>0.56376183445311301</v>
      </c>
      <c r="G136" s="119">
        <f t="shared" si="26"/>
        <v>0.56766760586022824</v>
      </c>
      <c r="H136" s="119">
        <f t="shared" si="26"/>
        <v>0.5733703903082541</v>
      </c>
      <c r="I136" s="119">
        <f t="shared" si="26"/>
        <v>0.58267278444719406</v>
      </c>
      <c r="J136" s="119">
        <f t="shared" si="26"/>
        <v>0.58473022673019415</v>
      </c>
      <c r="K136" s="119">
        <f t="shared" si="26"/>
        <v>0.58622010788441281</v>
      </c>
      <c r="L136" s="119">
        <f t="shared" si="26"/>
        <v>0.591285528501585</v>
      </c>
      <c r="M136" s="119">
        <f t="shared" si="26"/>
        <v>0.58888895217381965</v>
      </c>
      <c r="N136" s="119">
        <f t="shared" si="26"/>
        <v>0.59833828087648977</v>
      </c>
      <c r="O136" s="119">
        <f t="shared" si="26"/>
        <v>0.59508854871672578</v>
      </c>
      <c r="P136" s="119">
        <f t="shared" si="26"/>
        <v>0.60352228769705463</v>
      </c>
      <c r="Q136" s="119">
        <f t="shared" si="26"/>
        <v>0.62192522603352474</v>
      </c>
      <c r="R136" s="119">
        <f t="shared" ref="R136:V136" si="27">IF(R117=0,"",R117/R98)</f>
        <v>0.6394127433780461</v>
      </c>
      <c r="S136" s="119">
        <f t="shared" si="27"/>
        <v>0.65826935855780444</v>
      </c>
      <c r="T136" s="119">
        <f t="shared" si="27"/>
        <v>0.67266094176523283</v>
      </c>
      <c r="U136" s="119">
        <f t="shared" si="27"/>
        <v>0.69121632571906333</v>
      </c>
      <c r="V136" s="119">
        <f t="shared" si="27"/>
        <v>0.70479676584984752</v>
      </c>
      <c r="W136" s="119">
        <f t="shared" ref="W136" si="28">IF(W117=0,"",W117/W98)</f>
        <v>0.71766995443147852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0.44876072088491531</v>
      </c>
      <c r="C137" s="124">
        <f t="shared" si="29"/>
        <v>0.48924731121015003</v>
      </c>
      <c r="D137" s="124">
        <f t="shared" si="29"/>
        <v>0.52000511499171698</v>
      </c>
      <c r="E137" s="124">
        <f t="shared" si="29"/>
        <v>0.53678488157920479</v>
      </c>
      <c r="F137" s="124">
        <f t="shared" si="29"/>
        <v>0.5478433128560849</v>
      </c>
      <c r="G137" s="124">
        <f t="shared" si="29"/>
        <v>0.55638830848821363</v>
      </c>
      <c r="H137" s="124">
        <f t="shared" si="29"/>
        <v>0.56282693520626081</v>
      </c>
      <c r="I137" s="124">
        <f t="shared" si="29"/>
        <v>0.56836275688151761</v>
      </c>
      <c r="J137" s="124">
        <f t="shared" si="29"/>
        <v>0.57241006279135664</v>
      </c>
      <c r="K137" s="124">
        <f t="shared" si="29"/>
        <v>0.5760400015680347</v>
      </c>
      <c r="L137" s="124">
        <f t="shared" si="29"/>
        <v>0.57716930986819048</v>
      </c>
      <c r="M137" s="124">
        <f t="shared" si="29"/>
        <v>0.57819244046942941</v>
      </c>
      <c r="N137" s="124">
        <f t="shared" si="29"/>
        <v>0.57855330106217617</v>
      </c>
      <c r="O137" s="124">
        <f t="shared" si="29"/>
        <v>0.58098713766860766</v>
      </c>
      <c r="P137" s="124">
        <f t="shared" si="29"/>
        <v>0.58829662607286104</v>
      </c>
      <c r="Q137" s="124">
        <f t="shared" si="29"/>
        <v>0.60074576681637093</v>
      </c>
      <c r="R137" s="124">
        <f t="shared" ref="R137:V137" si="30">IF(R118=0,"",R118/R99)</f>
        <v>0.6166843296811193</v>
      </c>
      <c r="S137" s="124">
        <f t="shared" si="30"/>
        <v>0.63386993559922089</v>
      </c>
      <c r="T137" s="124">
        <f t="shared" si="30"/>
        <v>0.65023565805947858</v>
      </c>
      <c r="U137" s="124">
        <f t="shared" si="30"/>
        <v>0.66531502864763814</v>
      </c>
      <c r="V137" s="124">
        <f t="shared" si="30"/>
        <v>0.67941389179563039</v>
      </c>
      <c r="W137" s="124">
        <f t="shared" ref="W137" si="31">IF(W118=0,"",W118/W99)</f>
        <v>0.69215840085236569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0.44310425658482622</v>
      </c>
      <c r="C138" s="111">
        <f t="shared" si="32"/>
        <v>0.48365562070991008</v>
      </c>
      <c r="D138" s="111">
        <f t="shared" si="32"/>
        <v>0.51444771221227859</v>
      </c>
      <c r="E138" s="111">
        <f t="shared" si="32"/>
        <v>0.53131999704497945</v>
      </c>
      <c r="F138" s="111">
        <f t="shared" si="32"/>
        <v>0.54246713652232248</v>
      </c>
      <c r="G138" s="111">
        <f t="shared" si="32"/>
        <v>0.55112619588725031</v>
      </c>
      <c r="H138" s="111">
        <f t="shared" si="32"/>
        <v>0.55762910016437439</v>
      </c>
      <c r="I138" s="111">
        <f t="shared" si="32"/>
        <v>0.56328006549943077</v>
      </c>
      <c r="J138" s="111">
        <f t="shared" si="32"/>
        <v>0.56736091665028698</v>
      </c>
      <c r="K138" s="111">
        <f t="shared" si="32"/>
        <v>0.57106006970938816</v>
      </c>
      <c r="L138" s="111">
        <f t="shared" si="32"/>
        <v>0.5722022741928946</v>
      </c>
      <c r="M138" s="111">
        <f t="shared" si="32"/>
        <v>0.57324776359497631</v>
      </c>
      <c r="N138" s="111">
        <f t="shared" si="32"/>
        <v>0.57375088281099629</v>
      </c>
      <c r="O138" s="111">
        <f t="shared" si="32"/>
        <v>0.57618237241578674</v>
      </c>
      <c r="P138" s="111">
        <f t="shared" si="32"/>
        <v>0.58358044408696375</v>
      </c>
      <c r="Q138" s="111">
        <f t="shared" si="32"/>
        <v>0.59608726985568838</v>
      </c>
      <c r="R138" s="111">
        <f t="shared" ref="R138:V138" si="33">IF(R119=0,"",R119/R100)</f>
        <v>0.61212429611191432</v>
      </c>
      <c r="S138" s="111">
        <f t="shared" si="33"/>
        <v>0.62938604313966784</v>
      </c>
      <c r="T138" s="111">
        <f t="shared" si="33"/>
        <v>0.64586513322565475</v>
      </c>
      <c r="U138" s="111">
        <f t="shared" si="33"/>
        <v>0.6610540671791334</v>
      </c>
      <c r="V138" s="111">
        <f t="shared" si="33"/>
        <v>0.67522802991760944</v>
      </c>
      <c r="W138" s="111">
        <f t="shared" ref="W138" si="34">IF(W119=0,"",W119/W100)</f>
        <v>0.68804994909995898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1.6278268451584426</v>
      </c>
      <c r="C140" s="124">
        <f t="shared" si="38"/>
        <v>1.9736862815819243</v>
      </c>
      <c r="D140" s="124">
        <f t="shared" si="38"/>
        <v>2.1128539665441517</v>
      </c>
      <c r="E140" s="124">
        <f t="shared" si="38"/>
        <v>2.1791355990496442</v>
      </c>
      <c r="F140" s="124">
        <f t="shared" si="38"/>
        <v>2.2356768025620752</v>
      </c>
      <c r="G140" s="124">
        <f t="shared" si="38"/>
        <v>2.2919270165949572</v>
      </c>
      <c r="H140" s="124">
        <f t="shared" si="38"/>
        <v>2.3428691962504389</v>
      </c>
      <c r="I140" s="124">
        <f t="shared" si="38"/>
        <v>2.3833576538177543</v>
      </c>
      <c r="J140" s="124">
        <f t="shared" si="38"/>
        <v>2.4369925477908736</v>
      </c>
      <c r="K140" s="124">
        <f t="shared" si="38"/>
        <v>2.4998396861437677</v>
      </c>
      <c r="L140" s="124">
        <f t="shared" si="38"/>
        <v>2.531256264136867</v>
      </c>
      <c r="M140" s="124">
        <f t="shared" si="38"/>
        <v>2.5534168942811073</v>
      </c>
      <c r="N140" s="124">
        <f t="shared" si="38"/>
        <v>2.5912922284856088</v>
      </c>
      <c r="O140" s="124">
        <f t="shared" si="38"/>
        <v>2.6228099303310648</v>
      </c>
      <c r="P140" s="124">
        <f t="shared" si="38"/>
        <v>2.7456553653408204</v>
      </c>
      <c r="Q140" s="124">
        <f t="shared" si="38"/>
        <v>2.8978900296190178</v>
      </c>
      <c r="R140" s="124">
        <f t="shared" ref="R140:V140" si="39">IF(R121=0,"",R121/R102)</f>
        <v>3.0986018064782068</v>
      </c>
      <c r="S140" s="124">
        <f t="shared" si="39"/>
        <v>3.241408503733985</v>
      </c>
      <c r="T140" s="124">
        <f t="shared" si="39"/>
        <v>3.3102345873930648</v>
      </c>
      <c r="U140" s="124">
        <f t="shared" si="39"/>
        <v>3.3577601602461535</v>
      </c>
      <c r="V140" s="124">
        <f t="shared" si="39"/>
        <v>3.3968449100649822</v>
      </c>
      <c r="W140" s="124">
        <f t="shared" ref="W140" si="40">IF(W121=0,"",W121/W102)</f>
        <v>3.4328250568187793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1.6278268451584426</v>
      </c>
      <c r="C141" s="111">
        <f t="shared" si="41"/>
        <v>1.9736862815819243</v>
      </c>
      <c r="D141" s="111">
        <f t="shared" si="41"/>
        <v>2.1128539665441517</v>
      </c>
      <c r="E141" s="111">
        <f t="shared" si="41"/>
        <v>2.1791355990496442</v>
      </c>
      <c r="F141" s="111">
        <f t="shared" si="41"/>
        <v>2.2356768025620752</v>
      </c>
      <c r="G141" s="111">
        <f t="shared" si="41"/>
        <v>2.2919270165949572</v>
      </c>
      <c r="H141" s="111">
        <f t="shared" si="41"/>
        <v>2.3428691962504389</v>
      </c>
      <c r="I141" s="111">
        <f t="shared" si="41"/>
        <v>2.3833576538177543</v>
      </c>
      <c r="J141" s="111">
        <f t="shared" si="41"/>
        <v>2.4369925477908736</v>
      </c>
      <c r="K141" s="111">
        <f t="shared" si="41"/>
        <v>2.4998396861437677</v>
      </c>
      <c r="L141" s="111">
        <f t="shared" si="41"/>
        <v>2.531256264136867</v>
      </c>
      <c r="M141" s="111">
        <f t="shared" si="41"/>
        <v>2.5534168942811073</v>
      </c>
      <c r="N141" s="111">
        <f t="shared" si="41"/>
        <v>2.5912922284856088</v>
      </c>
      <c r="O141" s="111">
        <f t="shared" si="41"/>
        <v>2.6228099303310648</v>
      </c>
      <c r="P141" s="111">
        <f t="shared" si="41"/>
        <v>2.7456553653408204</v>
      </c>
      <c r="Q141" s="111">
        <f t="shared" si="41"/>
        <v>2.8978900296190178</v>
      </c>
      <c r="R141" s="111">
        <f t="shared" ref="R141:V141" si="42">IF(R122=0,"",R122/R103)</f>
        <v>3.0986018064782068</v>
      </c>
      <c r="S141" s="111">
        <f t="shared" si="42"/>
        <v>3.241408503733985</v>
      </c>
      <c r="T141" s="111">
        <f t="shared" si="42"/>
        <v>3.3102345873930648</v>
      </c>
      <c r="U141" s="111">
        <f t="shared" si="42"/>
        <v>3.3577601602461535</v>
      </c>
      <c r="V141" s="111">
        <f t="shared" si="42"/>
        <v>3.3968449100649822</v>
      </c>
      <c r="W141" s="111">
        <f t="shared" ref="W141" si="43">IF(W122=0,"",W122/W103)</f>
        <v>3.4328250568187793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0.52640508633508321</v>
      </c>
      <c r="C142" s="124">
        <f t="shared" si="44"/>
        <v>0.52154517254848221</v>
      </c>
      <c r="D142" s="124">
        <f t="shared" si="44"/>
        <v>0.54524598502074206</v>
      </c>
      <c r="E142" s="124">
        <f t="shared" si="44"/>
        <v>0.55068294406657536</v>
      </c>
      <c r="F142" s="124">
        <f t="shared" si="44"/>
        <v>0.55472355250752681</v>
      </c>
      <c r="G142" s="124">
        <f t="shared" si="44"/>
        <v>0.55521895463938253</v>
      </c>
      <c r="H142" s="124">
        <f t="shared" si="44"/>
        <v>0.55806721502403489</v>
      </c>
      <c r="I142" s="124">
        <f t="shared" si="44"/>
        <v>0.5606329631697623</v>
      </c>
      <c r="J142" s="124">
        <f t="shared" si="44"/>
        <v>0.56385864361069771</v>
      </c>
      <c r="K142" s="124">
        <f t="shared" si="44"/>
        <v>0.5649390594423106</v>
      </c>
      <c r="L142" s="124">
        <f t="shared" si="44"/>
        <v>0.57028529238978098</v>
      </c>
      <c r="M142" s="124">
        <f t="shared" si="44"/>
        <v>0.57215289209847797</v>
      </c>
      <c r="N142" s="124">
        <f t="shared" si="44"/>
        <v>0.57389713708828982</v>
      </c>
      <c r="O142" s="124">
        <f t="shared" si="44"/>
        <v>0.5815351484258261</v>
      </c>
      <c r="P142" s="124">
        <f t="shared" si="44"/>
        <v>0.59504304000652164</v>
      </c>
      <c r="Q142" s="124">
        <f t="shared" si="44"/>
        <v>0.61201888426368212</v>
      </c>
      <c r="R142" s="124">
        <f t="shared" ref="R142:V142" si="45">IF(R123=0,"",R123/R104)</f>
        <v>0.63268032647678474</v>
      </c>
      <c r="S142" s="124">
        <f t="shared" si="45"/>
        <v>0.6523087910030303</v>
      </c>
      <c r="T142" s="124">
        <f t="shared" si="45"/>
        <v>0.67025249145620225</v>
      </c>
      <c r="U142" s="124">
        <f t="shared" si="45"/>
        <v>0.68651535355633242</v>
      </c>
      <c r="V142" s="124">
        <f t="shared" si="45"/>
        <v>0.70167818197864462</v>
      </c>
      <c r="W142" s="124">
        <f t="shared" ref="W142" si="46">IF(W123=0,"",W123/W104)</f>
        <v>0.71511923861269877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0.46103640642181981</v>
      </c>
      <c r="C143" s="111">
        <f t="shared" si="47"/>
        <v>0.4945129387992665</v>
      </c>
      <c r="D143" s="111">
        <f t="shared" si="47"/>
        <v>0.50799790620699514</v>
      </c>
      <c r="E143" s="111">
        <f t="shared" si="47"/>
        <v>0.51739857712877413</v>
      </c>
      <c r="F143" s="111">
        <f t="shared" si="47"/>
        <v>0.52469153347115305</v>
      </c>
      <c r="G143" s="111">
        <f t="shared" si="47"/>
        <v>0.53121329140014217</v>
      </c>
      <c r="H143" s="111">
        <f t="shared" si="47"/>
        <v>0.53651490834916193</v>
      </c>
      <c r="I143" s="111">
        <f t="shared" si="47"/>
        <v>0.54137324956542121</v>
      </c>
      <c r="J143" s="111">
        <f t="shared" si="47"/>
        <v>0.54506425645914802</v>
      </c>
      <c r="K143" s="111">
        <f t="shared" si="47"/>
        <v>0.54851929145854694</v>
      </c>
      <c r="L143" s="111">
        <f t="shared" si="47"/>
        <v>0.54967708043052022</v>
      </c>
      <c r="M143" s="111">
        <f t="shared" si="47"/>
        <v>0.55089845243023527</v>
      </c>
      <c r="N143" s="111">
        <f t="shared" si="47"/>
        <v>0.55169036283424611</v>
      </c>
      <c r="O143" s="111">
        <f t="shared" si="47"/>
        <v>0.55737300228399389</v>
      </c>
      <c r="P143" s="111">
        <f t="shared" si="47"/>
        <v>0.57469299100941695</v>
      </c>
      <c r="Q143" s="111">
        <f t="shared" si="47"/>
        <v>0.60328191633885753</v>
      </c>
      <c r="R143" s="111">
        <f t="shared" ref="R143:V143" si="48">IF(R124=0,"",R124/R105)</f>
        <v>0.62720392224566135</v>
      </c>
      <c r="S143" s="111">
        <f t="shared" si="48"/>
        <v>0.64735082826660839</v>
      </c>
      <c r="T143" s="111">
        <f t="shared" si="48"/>
        <v>0.66801559735973526</v>
      </c>
      <c r="U143" s="111">
        <f t="shared" si="48"/>
        <v>0.6874884558301475</v>
      </c>
      <c r="V143" s="111">
        <f t="shared" si="48"/>
        <v>0.70719291697969699</v>
      </c>
      <c r="W143" s="111">
        <f t="shared" ref="W143" si="49">IF(W124=0,"",W124/W105)</f>
        <v>0.72488313450099728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>
        <f t="shared" si="50"/>
        <v>0.79960031495179529</v>
      </c>
      <c r="M144" s="111">
        <f t="shared" si="50"/>
        <v>0.80559113730613918</v>
      </c>
      <c r="N144" s="111">
        <f t="shared" si="50"/>
        <v>0.81649195071580494</v>
      </c>
      <c r="O144" s="111">
        <f t="shared" si="50"/>
        <v>0.81035946756390442</v>
      </c>
      <c r="P144" s="111">
        <f t="shared" si="50"/>
        <v>0.81109272011361411</v>
      </c>
      <c r="Q144" s="111">
        <f t="shared" si="50"/>
        <v>0.84621980006228181</v>
      </c>
      <c r="R144" s="111">
        <f t="shared" ref="R144:V144" si="51">IF(R125=0,"",R125/R106)</f>
        <v>0.84321791099827315</v>
      </c>
      <c r="S144" s="111">
        <f t="shared" si="51"/>
        <v>0.83659805991378966</v>
      </c>
      <c r="T144" s="111">
        <f t="shared" si="51"/>
        <v>0.85678410332863331</v>
      </c>
      <c r="U144" s="111">
        <f t="shared" si="51"/>
        <v>0.870002052275201</v>
      </c>
      <c r="V144" s="111">
        <f t="shared" si="51"/>
        <v>0.87516911375021844</v>
      </c>
      <c r="W144" s="111">
        <f t="shared" ref="W144" si="52">IF(W125=0,"",W125/W106)</f>
        <v>0.88513115140912957</v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>
        <f t="shared" si="53"/>
        <v>0.58002778025826718</v>
      </c>
      <c r="M145" s="112">
        <f t="shared" si="53"/>
        <v>0.58173477654456818</v>
      </c>
      <c r="N145" s="112">
        <f t="shared" si="53"/>
        <v>0.58266069933185205</v>
      </c>
      <c r="O145" s="112">
        <f t="shared" si="53"/>
        <v>0.58266069933185216</v>
      </c>
      <c r="P145" s="112">
        <f t="shared" si="53"/>
        <v>0.59105439499402501</v>
      </c>
      <c r="Q145" s="112">
        <f t="shared" si="53"/>
        <v>0.63010001963116602</v>
      </c>
      <c r="R145" s="112">
        <f t="shared" ref="R145:V145" si="54">IF(R126=0,"",R126/R107)</f>
        <v>0.64012339487627257</v>
      </c>
      <c r="S145" s="112">
        <f t="shared" si="54"/>
        <v>0.64239609965052624</v>
      </c>
      <c r="T145" s="112">
        <f t="shared" si="54"/>
        <v>0.66135833602653227</v>
      </c>
      <c r="U145" s="112">
        <f t="shared" si="54"/>
        <v>0.6826354063193163</v>
      </c>
      <c r="V145" s="112">
        <f t="shared" si="54"/>
        <v>0.69497389705662116</v>
      </c>
      <c r="W145" s="112">
        <f t="shared" ref="W145" si="55">IF(W126=0,"",W126/W107)</f>
        <v>0.71625548280698415</v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0.5539327715599075</v>
      </c>
      <c r="C147" s="112">
        <f t="shared" si="59"/>
        <v>0.56214267404192586</v>
      </c>
      <c r="D147" s="112">
        <f t="shared" si="59"/>
        <v>0.5713516099606929</v>
      </c>
      <c r="E147" s="112">
        <f t="shared" si="59"/>
        <v>0.5751138551303927</v>
      </c>
      <c r="F147" s="112">
        <f t="shared" si="59"/>
        <v>0.57733481456686275</v>
      </c>
      <c r="G147" s="112">
        <f t="shared" si="59"/>
        <v>0.57906536657904706</v>
      </c>
      <c r="H147" s="112">
        <f t="shared" si="59"/>
        <v>0.58045925339340054</v>
      </c>
      <c r="I147" s="112">
        <f t="shared" si="59"/>
        <v>0.5817468950978899</v>
      </c>
      <c r="J147" s="112">
        <f t="shared" si="59"/>
        <v>0.58286159549789518</v>
      </c>
      <c r="K147" s="112">
        <f t="shared" si="59"/>
        <v>0.58415698357924406</v>
      </c>
      <c r="L147" s="112">
        <f t="shared" si="59"/>
        <v>0.58495109156790126</v>
      </c>
      <c r="M147" s="112">
        <f t="shared" si="59"/>
        <v>0.5867105824603045</v>
      </c>
      <c r="N147" s="112">
        <f t="shared" si="59"/>
        <v>0.58979180014530452</v>
      </c>
      <c r="O147" s="112">
        <f t="shared" si="59"/>
        <v>0.59506804334490582</v>
      </c>
      <c r="P147" s="112">
        <f t="shared" si="59"/>
        <v>0.6037441970701849</v>
      </c>
      <c r="Q147" s="112">
        <f t="shared" si="59"/>
        <v>0.61423191936586441</v>
      </c>
      <c r="R147" s="112">
        <f t="shared" ref="R147:V147" si="60">IF(R128=0,"",R128/R109)</f>
        <v>0.62862603674301454</v>
      </c>
      <c r="S147" s="112">
        <f t="shared" si="60"/>
        <v>0.64427000854939498</v>
      </c>
      <c r="T147" s="112">
        <f t="shared" si="60"/>
        <v>0.65586887808002703</v>
      </c>
      <c r="U147" s="112">
        <f t="shared" si="60"/>
        <v>0.66777289436162035</v>
      </c>
      <c r="V147" s="112">
        <f t="shared" si="60"/>
        <v>0.67892649559384788</v>
      </c>
      <c r="W147" s="112">
        <f t="shared" ref="W147" si="61">IF(W128=0,"",W128/W109)</f>
        <v>0.68960520353587984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>
        <f t="shared" si="62"/>
        <v>0.80732969076937622</v>
      </c>
      <c r="M148" s="113">
        <f t="shared" si="62"/>
        <v>0.81264139253500212</v>
      </c>
      <c r="N148" s="113">
        <f t="shared" si="62"/>
        <v>0.82344516527530787</v>
      </c>
      <c r="O148" s="113">
        <f t="shared" si="62"/>
        <v>0.82054124152947405</v>
      </c>
      <c r="P148" s="113">
        <f t="shared" si="62"/>
        <v>0.82068050019758487</v>
      </c>
      <c r="Q148" s="113">
        <f t="shared" si="62"/>
        <v>0.83525427885882608</v>
      </c>
      <c r="R148" s="113">
        <f t="shared" ref="R148:V148" si="63">IF(R129=0,"",R129/R110)</f>
        <v>0.83457513447066567</v>
      </c>
      <c r="S148" s="113">
        <f t="shared" si="63"/>
        <v>0.83884575107499193</v>
      </c>
      <c r="T148" s="113">
        <f t="shared" si="63"/>
        <v>0.85840258871918051</v>
      </c>
      <c r="U148" s="113">
        <f t="shared" si="63"/>
        <v>0.86445035130879166</v>
      </c>
      <c r="V148" s="113">
        <f t="shared" si="63"/>
        <v>0.86654640409846595</v>
      </c>
      <c r="W148" s="113">
        <f t="shared" ref="W148" si="64">IF(W129=0,"",W129/W110)</f>
        <v>0.8703744141964328</v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>
        <f t="shared" si="65"/>
        <v>0.59196668236159899</v>
      </c>
      <c r="M149" s="111">
        <f t="shared" si="65"/>
        <v>0.59285123350906599</v>
      </c>
      <c r="N149" s="111">
        <f t="shared" si="65"/>
        <v>0.59406199343614208</v>
      </c>
      <c r="O149" s="111">
        <f t="shared" si="65"/>
        <v>0.59897090780877238</v>
      </c>
      <c r="P149" s="111">
        <f t="shared" si="65"/>
        <v>0.6056974753685509</v>
      </c>
      <c r="Q149" s="111">
        <f t="shared" si="65"/>
        <v>0.61030962711789527</v>
      </c>
      <c r="R149" s="111">
        <f t="shared" ref="R149:V149" si="66">IF(R130=0,"",R130/R111)</f>
        <v>0.62516381186001058</v>
      </c>
      <c r="S149" s="111">
        <f t="shared" si="66"/>
        <v>0.6461372815658617</v>
      </c>
      <c r="T149" s="111">
        <f t="shared" si="66"/>
        <v>0.66429816315257373</v>
      </c>
      <c r="U149" s="111">
        <f t="shared" si="66"/>
        <v>0.67217933587626733</v>
      </c>
      <c r="V149" s="111">
        <f t="shared" si="66"/>
        <v>0.67849744109989596</v>
      </c>
      <c r="W149" s="111">
        <f t="shared" ref="W149" si="67">IF(W130=0,"",W130/W111)</f>
        <v>0.68756695640655996</v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0.66850620528594562</v>
      </c>
      <c r="C151" s="124">
        <f t="shared" si="71"/>
        <v>0.63647533725350369</v>
      </c>
      <c r="D151" s="124">
        <f t="shared" si="71"/>
        <v>0.65632247603671745</v>
      </c>
      <c r="E151" s="124">
        <f t="shared" si="71"/>
        <v>0.65614918850371262</v>
      </c>
      <c r="F151" s="124">
        <f t="shared" si="71"/>
        <v>0.65731079033681172</v>
      </c>
      <c r="G151" s="124">
        <f t="shared" si="71"/>
        <v>0.64702948639844948</v>
      </c>
      <c r="H151" s="124">
        <f t="shared" si="71"/>
        <v>0.64431193741866466</v>
      </c>
      <c r="I151" s="124">
        <f t="shared" si="71"/>
        <v>0.64344262086117943</v>
      </c>
      <c r="J151" s="124">
        <f t="shared" si="71"/>
        <v>0.64704502748193926</v>
      </c>
      <c r="K151" s="124">
        <f t="shared" si="71"/>
        <v>0.64233295716499794</v>
      </c>
      <c r="L151" s="124">
        <f t="shared" si="71"/>
        <v>0.64897742691384597</v>
      </c>
      <c r="M151" s="124">
        <f t="shared" si="71"/>
        <v>0.64765632546525953</v>
      </c>
      <c r="N151" s="124">
        <f t="shared" si="71"/>
        <v>0.64661690662285032</v>
      </c>
      <c r="O151" s="124">
        <f t="shared" si="71"/>
        <v>0.65628511470823758</v>
      </c>
      <c r="P151" s="124">
        <f t="shared" si="71"/>
        <v>0.66447723762880617</v>
      </c>
      <c r="Q151" s="124">
        <f t="shared" si="71"/>
        <v>0.67911219389014399</v>
      </c>
      <c r="R151" s="124">
        <f t="shared" ref="R151:V151" si="72">IF(R132=0,"",R132/R113)</f>
        <v>0.68738726922208537</v>
      </c>
      <c r="S151" s="124">
        <f t="shared" si="72"/>
        <v>0.70258175749046603</v>
      </c>
      <c r="T151" s="124">
        <f t="shared" si="72"/>
        <v>0.70688081785221868</v>
      </c>
      <c r="U151" s="124">
        <f t="shared" si="72"/>
        <v>0.71800119387292283</v>
      </c>
      <c r="V151" s="124">
        <f t="shared" si="72"/>
        <v>0.73008978642001099</v>
      </c>
      <c r="W151" s="124">
        <f t="shared" ref="W151" si="73">IF(W132=0,"",W132/W113)</f>
        <v>0.74522668860289154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0.561025379014091</v>
      </c>
      <c r="C152" s="111">
        <f t="shared" si="74"/>
        <v>0.56484534005054843</v>
      </c>
      <c r="D152" s="111">
        <f t="shared" si="74"/>
        <v>0.56728231084411573</v>
      </c>
      <c r="E152" s="111">
        <f t="shared" si="74"/>
        <v>0.5686089121776724</v>
      </c>
      <c r="F152" s="111">
        <f t="shared" si="74"/>
        <v>0.56957837665720679</v>
      </c>
      <c r="G152" s="111">
        <f t="shared" si="74"/>
        <v>0.57041501742761447</v>
      </c>
      <c r="H152" s="111">
        <f t="shared" si="74"/>
        <v>0.57109365260690359</v>
      </c>
      <c r="I152" s="111">
        <f t="shared" si="74"/>
        <v>0.57170931020761917</v>
      </c>
      <c r="J152" s="111">
        <f t="shared" si="74"/>
        <v>0.57220921417494242</v>
      </c>
      <c r="K152" s="111">
        <f t="shared" si="74"/>
        <v>0.57273872745743937</v>
      </c>
      <c r="L152" s="111">
        <f t="shared" si="74"/>
        <v>0.5731523129696563</v>
      </c>
      <c r="M152" s="111">
        <f t="shared" si="74"/>
        <v>0.57366468185486352</v>
      </c>
      <c r="N152" s="111">
        <f t="shared" si="74"/>
        <v>0.57420777934602352</v>
      </c>
      <c r="O152" s="111">
        <f t="shared" si="74"/>
        <v>0.57474815138967839</v>
      </c>
      <c r="P152" s="111">
        <f t="shared" si="74"/>
        <v>0.57524357063025044</v>
      </c>
      <c r="Q152" s="111">
        <f t="shared" si="74"/>
        <v>0.57559768124534816</v>
      </c>
      <c r="R152" s="111">
        <f t="shared" ref="R152:V152" si="75">IF(R133=0,"",R133/R114)</f>
        <v>0.57636888917367679</v>
      </c>
      <c r="S152" s="111">
        <f t="shared" si="75"/>
        <v>0.57779257028753439</v>
      </c>
      <c r="T152" s="111">
        <f t="shared" si="75"/>
        <v>0.58008671378270138</v>
      </c>
      <c r="U152" s="111">
        <f t="shared" si="75"/>
        <v>0.58291654115743652</v>
      </c>
      <c r="V152" s="111">
        <f t="shared" si="75"/>
        <v>0.58628629049092451</v>
      </c>
      <c r="W152" s="111">
        <f t="shared" ref="W152" si="76">IF(W133=0,"",W133/W114)</f>
        <v>0.58988622488643683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0.72613947851706717</v>
      </c>
      <c r="C153" s="45">
        <f t="shared" si="77"/>
        <v>0.73401447629402805</v>
      </c>
      <c r="D153" s="45">
        <f t="shared" si="77"/>
        <v>0.73904653775201934</v>
      </c>
      <c r="E153" s="45">
        <f t="shared" si="77"/>
        <v>0.74171644107007617</v>
      </c>
      <c r="F153" s="45">
        <f t="shared" si="77"/>
        <v>0.74354127316268759</v>
      </c>
      <c r="G153" s="45">
        <f t="shared" si="77"/>
        <v>0.74509054000485486</v>
      </c>
      <c r="H153" s="45">
        <f t="shared" si="77"/>
        <v>0.74636527931941454</v>
      </c>
      <c r="I153" s="45">
        <f t="shared" si="77"/>
        <v>0.74754802514640206</v>
      </c>
      <c r="J153" s="45">
        <f t="shared" si="77"/>
        <v>0.74855449339809688</v>
      </c>
      <c r="K153" s="45">
        <f t="shared" si="77"/>
        <v>0.7496873548060603</v>
      </c>
      <c r="L153" s="45">
        <f t="shared" si="77"/>
        <v>0.75056586341129561</v>
      </c>
      <c r="M153" s="45">
        <f t="shared" si="77"/>
        <v>0.7519040349512629</v>
      </c>
      <c r="N153" s="45">
        <f t="shared" si="77"/>
        <v>0.75387948543874528</v>
      </c>
      <c r="O153" s="45">
        <f t="shared" si="77"/>
        <v>0.7577098263101526</v>
      </c>
      <c r="P153" s="45">
        <f t="shared" si="77"/>
        <v>0.76359741572499684</v>
      </c>
      <c r="Q153" s="45">
        <f t="shared" si="77"/>
        <v>0.77120838786932489</v>
      </c>
      <c r="R153" s="45">
        <f t="shared" ref="R153:V153" si="78">IF(R134=0,"",R134/R115)</f>
        <v>0.7789786467737706</v>
      </c>
      <c r="S153" s="45">
        <f t="shared" si="78"/>
        <v>0.78800445806168951</v>
      </c>
      <c r="T153" s="45">
        <f t="shared" si="78"/>
        <v>0.79719431119420847</v>
      </c>
      <c r="U153" s="45">
        <f t="shared" si="78"/>
        <v>0.8077425785180008</v>
      </c>
      <c r="V153" s="45">
        <f t="shared" si="78"/>
        <v>0.819657900198552</v>
      </c>
      <c r="W153" s="45">
        <f t="shared" ref="W153" si="79">IF(W134=0,"",W134/W115)</f>
        <v>0.8328577368272454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0.45440999999999998</v>
      </c>
      <c r="C155" s="117">
        <f t="shared" si="80"/>
        <v>1.8681299999999998</v>
      </c>
      <c r="D155" s="117">
        <f t="shared" si="80"/>
        <v>2.9789099999999995</v>
      </c>
      <c r="E155" s="117">
        <f t="shared" si="80"/>
        <v>7.2705600000000006</v>
      </c>
      <c r="F155" s="117">
        <f t="shared" si="80"/>
        <v>13.531319999999999</v>
      </c>
      <c r="G155" s="117">
        <f t="shared" si="80"/>
        <v>33.070950000000011</v>
      </c>
      <c r="H155" s="117">
        <f t="shared" si="80"/>
        <v>57.45741804</v>
      </c>
      <c r="I155" s="117">
        <f t="shared" si="80"/>
        <v>76.947567840000062</v>
      </c>
      <c r="J155" s="117">
        <f t="shared" si="80"/>
        <v>91.387707840000019</v>
      </c>
      <c r="K155" s="117">
        <f t="shared" si="80"/>
        <v>119.30726412000004</v>
      </c>
      <c r="L155" s="117">
        <f t="shared" si="80"/>
        <v>115.87596372000002</v>
      </c>
      <c r="M155" s="117">
        <f t="shared" si="80"/>
        <v>131.42506608000002</v>
      </c>
      <c r="N155" s="117">
        <f t="shared" si="80"/>
        <v>125.51854392000001</v>
      </c>
      <c r="O155" s="117">
        <f t="shared" si="80"/>
        <v>105.57580176000003</v>
      </c>
      <c r="P155" s="117">
        <f t="shared" si="80"/>
        <v>106.1315956800001</v>
      </c>
      <c r="Q155" s="117">
        <f t="shared" si="80"/>
        <v>121.58173764000001</v>
      </c>
      <c r="R155" s="117">
        <f t="shared" ref="R155:V155" si="81">R156+R159+R161+R170</f>
        <v>138.34219607999992</v>
      </c>
      <c r="S155" s="117">
        <f t="shared" si="81"/>
        <v>159.86830464000005</v>
      </c>
      <c r="T155" s="117">
        <f t="shared" si="81"/>
        <v>181.51579115999996</v>
      </c>
      <c r="U155" s="117">
        <f t="shared" si="81"/>
        <v>184.81500972000012</v>
      </c>
      <c r="V155" s="117">
        <f t="shared" si="81"/>
        <v>225.64566683999999</v>
      </c>
      <c r="W155" s="117">
        <f t="shared" ref="W155" si="82">W156+W159+W161+W170</f>
        <v>266.40826343999987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0.38679594548818069</v>
      </c>
      <c r="C156" s="122">
        <f t="shared" si="83"/>
        <v>1.543642550148637</v>
      </c>
      <c r="D156" s="122">
        <f t="shared" si="83"/>
        <v>2.515003040326063</v>
      </c>
      <c r="E156" s="122">
        <f t="shared" si="83"/>
        <v>6.1953617007371538</v>
      </c>
      <c r="F156" s="122">
        <f t="shared" si="83"/>
        <v>11.280075610578548</v>
      </c>
      <c r="G156" s="122">
        <f t="shared" si="83"/>
        <v>27.347234476437485</v>
      </c>
      <c r="H156" s="122">
        <f t="shared" si="83"/>
        <v>47.806540520200748</v>
      </c>
      <c r="I156" s="122">
        <f t="shared" si="83"/>
        <v>62.830302456887942</v>
      </c>
      <c r="J156" s="122">
        <f t="shared" si="83"/>
        <v>74.249389183132848</v>
      </c>
      <c r="K156" s="122">
        <f t="shared" si="83"/>
        <v>96.117192677022658</v>
      </c>
      <c r="L156" s="122">
        <f t="shared" si="83"/>
        <v>95.063450980470748</v>
      </c>
      <c r="M156" s="122">
        <f t="shared" si="83"/>
        <v>108.81699048000003</v>
      </c>
      <c r="N156" s="122">
        <f t="shared" si="83"/>
        <v>103.93328352</v>
      </c>
      <c r="O156" s="122">
        <f t="shared" si="83"/>
        <v>87.416007360000037</v>
      </c>
      <c r="P156" s="122">
        <f t="shared" si="83"/>
        <v>87.875309280000053</v>
      </c>
      <c r="Q156" s="122">
        <f t="shared" si="83"/>
        <v>96.077050740000047</v>
      </c>
      <c r="R156" s="122">
        <f t="shared" ref="R156:V156" si="84">SUM(R157:R158)</f>
        <v>109.60766387999992</v>
      </c>
      <c r="S156" s="122">
        <f t="shared" si="84"/>
        <v>130.21721064000008</v>
      </c>
      <c r="T156" s="122">
        <f t="shared" si="84"/>
        <v>146.33991305999996</v>
      </c>
      <c r="U156" s="122">
        <f t="shared" si="84"/>
        <v>147.77947272000009</v>
      </c>
      <c r="V156" s="122">
        <f t="shared" si="84"/>
        <v>184.47303534</v>
      </c>
      <c r="W156" s="122">
        <f t="shared" ref="W156" si="85">SUM(W157:W158)</f>
        <v>221.16041573999996</v>
      </c>
      <c r="DA156" s="130" t="s">
        <v>2132</v>
      </c>
    </row>
    <row r="157" spans="1:105" ht="12" customHeight="1" x14ac:dyDescent="0.25">
      <c r="A157" s="97" t="s">
        <v>217</v>
      </c>
      <c r="B157" s="98">
        <v>0.38679594548818069</v>
      </c>
      <c r="C157" s="98">
        <v>1.543642550148637</v>
      </c>
      <c r="D157" s="98">
        <v>2.515003040326063</v>
      </c>
      <c r="E157" s="98">
        <v>6.1953617007371538</v>
      </c>
      <c r="F157" s="98">
        <v>11.280075610578548</v>
      </c>
      <c r="G157" s="98">
        <v>27.347234476437485</v>
      </c>
      <c r="H157" s="98">
        <v>47.806540520200748</v>
      </c>
      <c r="I157" s="98">
        <v>62.830302456887942</v>
      </c>
      <c r="J157" s="98">
        <v>74.249389183132848</v>
      </c>
      <c r="K157" s="98">
        <v>96.117192677022658</v>
      </c>
      <c r="L157" s="98">
        <v>95.063450980470748</v>
      </c>
      <c r="M157" s="98">
        <v>108.81699048000003</v>
      </c>
      <c r="N157" s="98">
        <v>103.93328352</v>
      </c>
      <c r="O157" s="98">
        <v>87.416007360000037</v>
      </c>
      <c r="P157" s="98">
        <v>87.875309280000053</v>
      </c>
      <c r="Q157" s="98">
        <v>96.077050740000047</v>
      </c>
      <c r="R157" s="98">
        <v>109.60766387999992</v>
      </c>
      <c r="S157" s="98">
        <v>130.21721064000008</v>
      </c>
      <c r="T157" s="98">
        <v>146.33991305999996</v>
      </c>
      <c r="U157" s="98">
        <v>147.77947272000009</v>
      </c>
      <c r="V157" s="98">
        <v>184.47303534</v>
      </c>
      <c r="W157" s="98">
        <v>221.16041573999996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4.5367389708245845E-2</v>
      </c>
      <c r="C161" s="122">
        <v>0.21487958152426154</v>
      </c>
      <c r="D161" s="122">
        <v>0.28953715589251222</v>
      </c>
      <c r="E161" s="122">
        <v>0.65945120647442812</v>
      </c>
      <c r="F161" s="122">
        <v>1.3501454728529809</v>
      </c>
      <c r="G161" s="122">
        <v>3.5135302998136471</v>
      </c>
      <c r="H161" s="122">
        <v>5.8592640054015179</v>
      </c>
      <c r="I161" s="122">
        <v>8.4490511358816764</v>
      </c>
      <c r="J161" s="122">
        <v>10.547721441610214</v>
      </c>
      <c r="K161" s="122">
        <v>14.531616804949504</v>
      </c>
      <c r="L161" s="122">
        <v>13.210175666174489</v>
      </c>
      <c r="M161" s="122">
        <v>14.195768400000006</v>
      </c>
      <c r="N161" s="122">
        <v>13.553535600000014</v>
      </c>
      <c r="O161" s="122">
        <v>11.402661599999997</v>
      </c>
      <c r="P161" s="122">
        <v>11.463249600000021</v>
      </c>
      <c r="Q161" s="122">
        <v>18.316537799999995</v>
      </c>
      <c r="R161" s="122">
        <v>20.635767899999994</v>
      </c>
      <c r="S161" s="122">
        <v>21.293989199999988</v>
      </c>
      <c r="T161" s="122">
        <v>25.261549500000012</v>
      </c>
      <c r="U161" s="122">
        <v>26.597122200000058</v>
      </c>
      <c r="V161" s="122">
        <v>29.558136299999976</v>
      </c>
      <c r="W161" s="122">
        <v>32.494802999999969</v>
      </c>
      <c r="DA161" s="130" t="s">
        <v>2137</v>
      </c>
    </row>
    <row r="162" spans="1:105" ht="12" customHeight="1" x14ac:dyDescent="0.25">
      <c r="A162" s="97" t="s">
        <v>134</v>
      </c>
      <c r="B162" s="98">
        <v>4.5367389708245845E-2</v>
      </c>
      <c r="C162" s="98">
        <v>0.21487958152426154</v>
      </c>
      <c r="D162" s="98">
        <v>0.28953715589251222</v>
      </c>
      <c r="E162" s="98">
        <v>0.65945120647442812</v>
      </c>
      <c r="F162" s="98">
        <v>1.3501454728529809</v>
      </c>
      <c r="G162" s="98">
        <v>3.5135302998136471</v>
      </c>
      <c r="H162" s="98">
        <v>5.8592640054015179</v>
      </c>
      <c r="I162" s="98">
        <v>8.4490511358816764</v>
      </c>
      <c r="J162" s="98">
        <v>10.547721441610214</v>
      </c>
      <c r="K162" s="98">
        <v>14.531616804949504</v>
      </c>
      <c r="L162" s="98">
        <v>13.207048483382817</v>
      </c>
      <c r="M162" s="98">
        <v>14.192080726191744</v>
      </c>
      <c r="N162" s="98">
        <v>13.550078266739815</v>
      </c>
      <c r="O162" s="98">
        <v>11.399693981414927</v>
      </c>
      <c r="P162" s="98">
        <v>11.460197105379256</v>
      </c>
      <c r="Q162" s="98">
        <v>18.310743776294792</v>
      </c>
      <c r="R162" s="98">
        <v>20.62891074455915</v>
      </c>
      <c r="S162" s="98">
        <v>21.286947858352228</v>
      </c>
      <c r="T162" s="98">
        <v>25.253141114900348</v>
      </c>
      <c r="U162" s="98">
        <v>26.588258982580598</v>
      </c>
      <c r="V162" s="98">
        <v>29.548062334810918</v>
      </c>
      <c r="W162" s="98">
        <v>32.483762539562889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3.1271827916729282E-3</v>
      </c>
      <c r="M163" s="98">
        <v>3.6876738082621346E-3</v>
      </c>
      <c r="N163" s="98">
        <v>3.4573332601996912E-3</v>
      </c>
      <c r="O163" s="98">
        <v>2.9676185850696958E-3</v>
      </c>
      <c r="P163" s="98">
        <v>3.0524946207633515E-3</v>
      </c>
      <c r="Q163" s="98">
        <v>5.7940237052032861E-3</v>
      </c>
      <c r="R163" s="98">
        <v>6.8571554408438425E-3</v>
      </c>
      <c r="S163" s="98">
        <v>7.0413416477614352E-3</v>
      </c>
      <c r="T163" s="98">
        <v>8.4083850996624285E-3</v>
      </c>
      <c r="U163" s="98">
        <v>8.8632174194594529E-3</v>
      </c>
      <c r="V163" s="98">
        <v>1.0073965189058847E-2</v>
      </c>
      <c r="W163" s="98">
        <v>1.1040460437077154E-2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3.1271827916729282E-3</v>
      </c>
      <c r="M164" s="101">
        <v>3.6876738082621346E-3</v>
      </c>
      <c r="N164" s="101">
        <v>3.4573332601996912E-3</v>
      </c>
      <c r="O164" s="101">
        <v>2.9676185850696958E-3</v>
      </c>
      <c r="P164" s="101">
        <v>3.0524946207633515E-3</v>
      </c>
      <c r="Q164" s="101">
        <v>5.7940237052032861E-3</v>
      </c>
      <c r="R164" s="101">
        <v>6.8571554408438425E-3</v>
      </c>
      <c r="S164" s="101">
        <v>7.0413416477614352E-3</v>
      </c>
      <c r="T164" s="101">
        <v>8.4083850996624285E-3</v>
      </c>
      <c r="U164" s="101">
        <v>8.8632174194594529E-3</v>
      </c>
      <c r="V164" s="101">
        <v>1.0073965189058847E-2</v>
      </c>
      <c r="W164" s="101">
        <v>1.1040460437077154E-2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2.2246664803573457E-2</v>
      </c>
      <c r="C170" s="122">
        <v>0.10960786832710134</v>
      </c>
      <c r="D170" s="122">
        <v>0.17436980378142405</v>
      </c>
      <c r="E170" s="122">
        <v>0.4157470927884187</v>
      </c>
      <c r="F170" s="122">
        <v>0.90109891656846952</v>
      </c>
      <c r="G170" s="122">
        <v>2.2101852237488826</v>
      </c>
      <c r="H170" s="122">
        <v>3.7916135143977305</v>
      </c>
      <c r="I170" s="122">
        <v>5.6682142472304351</v>
      </c>
      <c r="J170" s="122">
        <v>6.5905972152569632</v>
      </c>
      <c r="K170" s="122">
        <v>8.6584546380278731</v>
      </c>
      <c r="L170" s="122">
        <v>7.6023370733547777</v>
      </c>
      <c r="M170" s="122">
        <v>8.4123072000000008</v>
      </c>
      <c r="N170" s="122">
        <v>8.0317247999999957</v>
      </c>
      <c r="O170" s="122">
        <v>6.7571327999999955</v>
      </c>
      <c r="P170" s="122">
        <v>6.7930368000000216</v>
      </c>
      <c r="Q170" s="122">
        <v>7.1881490999999738</v>
      </c>
      <c r="R170" s="122">
        <v>8.0987643000000062</v>
      </c>
      <c r="S170" s="122">
        <v>8.3571047999999735</v>
      </c>
      <c r="T170" s="122">
        <v>9.9143286000000046</v>
      </c>
      <c r="U170" s="122">
        <v>10.438414799999975</v>
      </c>
      <c r="V170" s="122">
        <v>11.614495200000009</v>
      </c>
      <c r="W170" s="122">
        <v>12.753044699999963</v>
      </c>
      <c r="DA170" s="130" t="s">
        <v>2146</v>
      </c>
    </row>
    <row r="171" spans="1:105" ht="12" customHeight="1" x14ac:dyDescent="0.25">
      <c r="A171" s="97" t="s">
        <v>175</v>
      </c>
      <c r="B171" s="98">
        <v>2.2246664803573457E-2</v>
      </c>
      <c r="C171" s="98">
        <v>0.10960786832710134</v>
      </c>
      <c r="D171" s="98">
        <v>0.17436980378142405</v>
      </c>
      <c r="E171" s="98">
        <v>0.4157470927884187</v>
      </c>
      <c r="F171" s="98">
        <v>0.90109891656846952</v>
      </c>
      <c r="G171" s="98">
        <v>2.2101852237488826</v>
      </c>
      <c r="H171" s="98">
        <v>3.7916135143977305</v>
      </c>
      <c r="I171" s="98">
        <v>5.6682142472304351</v>
      </c>
      <c r="J171" s="98">
        <v>6.5905972152569632</v>
      </c>
      <c r="K171" s="98">
        <v>8.6584546380278731</v>
      </c>
      <c r="L171" s="98">
        <v>7.6023370733547777</v>
      </c>
      <c r="M171" s="98">
        <v>8.4123072000000008</v>
      </c>
      <c r="N171" s="98">
        <v>8.0317247999999957</v>
      </c>
      <c r="O171" s="98">
        <v>6.7571327999999955</v>
      </c>
      <c r="P171" s="98">
        <v>6.7930368000000216</v>
      </c>
      <c r="Q171" s="98">
        <v>7.1881490999999738</v>
      </c>
      <c r="R171" s="98">
        <v>8.0987643000000062</v>
      </c>
      <c r="S171" s="98">
        <v>8.3571047999999735</v>
      </c>
      <c r="T171" s="98">
        <v>9.9143286000000046</v>
      </c>
      <c r="U171" s="98">
        <v>10.438414799999975</v>
      </c>
      <c r="V171" s="98">
        <v>11.614495200000009</v>
      </c>
      <c r="W171" s="98">
        <v>12.753044699999963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4683.6875140977081</v>
      </c>
      <c r="C174" s="117">
        <f t="shared" si="87"/>
        <v>8229.5785335363908</v>
      </c>
      <c r="D174" s="117">
        <f t="shared" si="87"/>
        <v>5788.0926392533183</v>
      </c>
      <c r="E174" s="117">
        <f t="shared" si="87"/>
        <v>6196.7395984341547</v>
      </c>
      <c r="F174" s="117">
        <f t="shared" si="87"/>
        <v>5702.7459947295574</v>
      </c>
      <c r="G174" s="117">
        <f t="shared" si="87"/>
        <v>7195.6632525444647</v>
      </c>
      <c r="H174" s="117">
        <f t="shared" si="87"/>
        <v>7947.8209259647092</v>
      </c>
      <c r="I174" s="117">
        <f t="shared" si="87"/>
        <v>7697.5430911256517</v>
      </c>
      <c r="J174" s="117">
        <f t="shared" si="87"/>
        <v>7639.9825904385025</v>
      </c>
      <c r="K174" s="117">
        <f t="shared" si="87"/>
        <v>8566.3695142458928</v>
      </c>
      <c r="L174" s="117">
        <f t="shared" si="87"/>
        <v>8252.6163710796991</v>
      </c>
      <c r="M174" s="117">
        <f t="shared" si="87"/>
        <v>9222.0634192456746</v>
      </c>
      <c r="N174" s="117">
        <f t="shared" si="87"/>
        <v>8968.7638255237052</v>
      </c>
      <c r="O174" s="117">
        <f t="shared" si="87"/>
        <v>7635.9394317898732</v>
      </c>
      <c r="P174" s="117">
        <f t="shared" si="87"/>
        <v>7206.8806495834433</v>
      </c>
      <c r="Q174" s="117">
        <f t="shared" si="87"/>
        <v>7261.0487400490201</v>
      </c>
      <c r="R174" s="117">
        <f t="shared" ref="R174:V174" si="88">R175+R178+R180+R189</f>
        <v>7170.7260996518908</v>
      </c>
      <c r="S174" s="117">
        <f t="shared" si="88"/>
        <v>7216.461630882246</v>
      </c>
      <c r="T174" s="117">
        <f t="shared" si="88"/>
        <v>7125.7071405839597</v>
      </c>
      <c r="U174" s="117">
        <f t="shared" si="88"/>
        <v>6539.7321645428128</v>
      </c>
      <c r="V174" s="117">
        <f t="shared" si="88"/>
        <v>7107.2330150270764</v>
      </c>
      <c r="W174" s="117">
        <f t="shared" ref="W174" si="89">W175+W178+W180+W189</f>
        <v>7573.8247084488848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3009.1187055686628</v>
      </c>
      <c r="C175" s="122">
        <f t="shared" si="90"/>
        <v>6084.2415911098569</v>
      </c>
      <c r="D175" s="122">
        <f t="shared" si="90"/>
        <v>4074.1129249067671</v>
      </c>
      <c r="E175" s="122">
        <f t="shared" si="90"/>
        <v>4471.7030796694226</v>
      </c>
      <c r="F175" s="122">
        <f t="shared" si="90"/>
        <v>3969.177258081751</v>
      </c>
      <c r="G175" s="122">
        <f t="shared" si="90"/>
        <v>5143.7993483369082</v>
      </c>
      <c r="H175" s="122">
        <f t="shared" si="90"/>
        <v>5780.5186165731811</v>
      </c>
      <c r="I175" s="122">
        <f t="shared" si="90"/>
        <v>5456.4469897632061</v>
      </c>
      <c r="J175" s="122">
        <f t="shared" si="90"/>
        <v>5319.0910899486644</v>
      </c>
      <c r="K175" s="122">
        <f t="shared" si="90"/>
        <v>5999.0309244569362</v>
      </c>
      <c r="L175" s="122">
        <f t="shared" si="90"/>
        <v>5824.0646296472387</v>
      </c>
      <c r="M175" s="122">
        <f t="shared" si="90"/>
        <v>6650.0049114031435</v>
      </c>
      <c r="N175" s="122">
        <f t="shared" si="90"/>
        <v>6485.0955269900924</v>
      </c>
      <c r="O175" s="122">
        <f t="shared" si="90"/>
        <v>5455.6066326173723</v>
      </c>
      <c r="P175" s="122">
        <f t="shared" si="90"/>
        <v>5139.4563201056844</v>
      </c>
      <c r="Q175" s="122">
        <f t="shared" si="90"/>
        <v>4982.2862290644571</v>
      </c>
      <c r="R175" s="122">
        <f t="shared" ref="R175:V175" si="91">SUM(R176:R177)</f>
        <v>4928.9260904173916</v>
      </c>
      <c r="S175" s="122">
        <f t="shared" si="91"/>
        <v>5045.3669127456296</v>
      </c>
      <c r="T175" s="122">
        <f t="shared" si="91"/>
        <v>4918.7605611950958</v>
      </c>
      <c r="U175" s="122">
        <f t="shared" si="91"/>
        <v>4400.1487072418495</v>
      </c>
      <c r="V175" s="122">
        <f t="shared" si="91"/>
        <v>4901.6329790348545</v>
      </c>
      <c r="W175" s="122">
        <f t="shared" ref="W175" si="92">SUM(W176:W177)</f>
        <v>5256.2071171565549</v>
      </c>
      <c r="DA175" s="130" t="s">
        <v>2300</v>
      </c>
    </row>
    <row r="176" spans="1:105" ht="12" customHeight="1" x14ac:dyDescent="0.25">
      <c r="A176" s="97" t="s">
        <v>217</v>
      </c>
      <c r="B176" s="98">
        <v>2978.5546857605782</v>
      </c>
      <c r="C176" s="98">
        <v>6018.3530150534098</v>
      </c>
      <c r="D176" s="98">
        <v>4027.482547371565</v>
      </c>
      <c r="E176" s="98">
        <v>4419.5622995045851</v>
      </c>
      <c r="F176" s="98">
        <v>3922.5379922654979</v>
      </c>
      <c r="G176" s="98">
        <v>5083.4989897066862</v>
      </c>
      <c r="H176" s="98">
        <v>5712.5978237799272</v>
      </c>
      <c r="I176" s="98">
        <v>5392.9430507378456</v>
      </c>
      <c r="J176" s="98">
        <v>5257.0142474154545</v>
      </c>
      <c r="K176" s="98">
        <v>5929.3830248047216</v>
      </c>
      <c r="L176" s="98">
        <v>5756.4430995511884</v>
      </c>
      <c r="M176" s="98">
        <v>6572.952882859804</v>
      </c>
      <c r="N176" s="98">
        <v>6412.0299419518187</v>
      </c>
      <c r="O176" s="98">
        <v>5393.7571306726941</v>
      </c>
      <c r="P176" s="98">
        <v>5081.2491322586993</v>
      </c>
      <c r="Q176" s="98">
        <v>4924.8234072141668</v>
      </c>
      <c r="R176" s="98">
        <v>4870.97951576182</v>
      </c>
      <c r="S176" s="98">
        <v>4984.3252756540605</v>
      </c>
      <c r="T176" s="98">
        <v>4858.0561030880817</v>
      </c>
      <c r="U176" s="98">
        <v>4344.8335012406687</v>
      </c>
      <c r="V176" s="98">
        <v>4838.4577037123354</v>
      </c>
      <c r="W176" s="98">
        <v>5186.9816969997419</v>
      </c>
      <c r="DA176" s="63" t="s">
        <v>2301</v>
      </c>
    </row>
    <row r="177" spans="1:105" ht="12" customHeight="1" x14ac:dyDescent="0.25">
      <c r="A177" s="97" t="s">
        <v>53</v>
      </c>
      <c r="B177" s="98">
        <v>30.564019808084804</v>
      </c>
      <c r="C177" s="98">
        <v>65.888576056447505</v>
      </c>
      <c r="D177" s="98">
        <v>46.630377535202292</v>
      </c>
      <c r="E177" s="98">
        <v>52.140780164837544</v>
      </c>
      <c r="F177" s="98">
        <v>46.639265816253264</v>
      </c>
      <c r="G177" s="98">
        <v>60.300358630222171</v>
      </c>
      <c r="H177" s="98">
        <v>67.920792793253767</v>
      </c>
      <c r="I177" s="98">
        <v>63.50393902536063</v>
      </c>
      <c r="J177" s="98">
        <v>62.07684253321014</v>
      </c>
      <c r="K177" s="98">
        <v>69.647899652214662</v>
      </c>
      <c r="L177" s="98">
        <v>67.621530096049867</v>
      </c>
      <c r="M177" s="98">
        <v>77.052028543339816</v>
      </c>
      <c r="N177" s="98">
        <v>73.065585038273923</v>
      </c>
      <c r="O177" s="98">
        <v>61.849501944678366</v>
      </c>
      <c r="P177" s="98">
        <v>58.207187846985065</v>
      </c>
      <c r="Q177" s="98">
        <v>57.462821850290247</v>
      </c>
      <c r="R177" s="98">
        <v>57.946574655571972</v>
      </c>
      <c r="S177" s="98">
        <v>61.041637091569385</v>
      </c>
      <c r="T177" s="98">
        <v>60.704458107013792</v>
      </c>
      <c r="U177" s="98">
        <v>55.315206001180989</v>
      </c>
      <c r="V177" s="98">
        <v>63.175275322518985</v>
      </c>
      <c r="W177" s="98">
        <v>69.225420156813158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4.8215948652933838</v>
      </c>
      <c r="C178" s="122">
        <f t="shared" si="93"/>
        <v>8.5608062710434041</v>
      </c>
      <c r="D178" s="122">
        <f t="shared" si="93"/>
        <v>8.9744633895494701</v>
      </c>
      <c r="E178" s="122">
        <f t="shared" si="93"/>
        <v>13.699415488726174</v>
      </c>
      <c r="F178" s="122">
        <f t="shared" si="93"/>
        <v>8.3291453358165697</v>
      </c>
      <c r="G178" s="122">
        <f t="shared" si="93"/>
        <v>9.4265530981340646</v>
      </c>
      <c r="H178" s="122">
        <f t="shared" si="93"/>
        <v>15.129540914467579</v>
      </c>
      <c r="I178" s="122">
        <f t="shared" si="93"/>
        <v>32.602691174069641</v>
      </c>
      <c r="J178" s="122">
        <f t="shared" si="93"/>
        <v>24.845258752543021</v>
      </c>
      <c r="K178" s="122">
        <f t="shared" si="93"/>
        <v>24.584956515241423</v>
      </c>
      <c r="L178" s="122">
        <f t="shared" si="93"/>
        <v>35.670700621259364</v>
      </c>
      <c r="M178" s="122">
        <f t="shared" si="93"/>
        <v>24.520292446475931</v>
      </c>
      <c r="N178" s="122">
        <f t="shared" si="93"/>
        <v>63.772010807981687</v>
      </c>
      <c r="O178" s="122">
        <f t="shared" si="93"/>
        <v>24.623218521770173</v>
      </c>
      <c r="P178" s="122">
        <f t="shared" si="93"/>
        <v>20.438430825382007</v>
      </c>
      <c r="Q178" s="122">
        <f t="shared" si="93"/>
        <v>33.068007538414285</v>
      </c>
      <c r="R178" s="122">
        <f t="shared" si="93"/>
        <v>33.887522166068081</v>
      </c>
      <c r="S178" s="122">
        <f t="shared" si="93"/>
        <v>37.260357769174988</v>
      </c>
      <c r="T178" s="122">
        <f t="shared" si="93"/>
        <v>32.81827087292281</v>
      </c>
      <c r="U178" s="122">
        <f t="shared" si="93"/>
        <v>37.368147369830353</v>
      </c>
      <c r="V178" s="122">
        <f t="shared" si="93"/>
        <v>40.348129512450313</v>
      </c>
      <c r="W178" s="122">
        <f t="shared" si="93"/>
        <v>42.328749686293072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4.8215948652933838</v>
      </c>
      <c r="C179" s="98">
        <f>RES_hhdet_fech!C67</f>
        <v>8.5608062710434041</v>
      </c>
      <c r="D179" s="98">
        <f>RES_hhdet_fech!D67</f>
        <v>8.9744633895494701</v>
      </c>
      <c r="E179" s="98">
        <f>RES_hhdet_fech!E67</f>
        <v>13.699415488726174</v>
      </c>
      <c r="F179" s="98">
        <f>RES_hhdet_fech!F67</f>
        <v>8.3291453358165697</v>
      </c>
      <c r="G179" s="98">
        <f>RES_hhdet_fech!G67</f>
        <v>9.4265530981340646</v>
      </c>
      <c r="H179" s="98">
        <f>RES_hhdet_fech!H67</f>
        <v>15.129540914467579</v>
      </c>
      <c r="I179" s="98">
        <f>RES_hhdet_fech!I67</f>
        <v>32.602691174069641</v>
      </c>
      <c r="J179" s="98">
        <f>RES_hhdet_fech!J67</f>
        <v>24.845258752543021</v>
      </c>
      <c r="K179" s="98">
        <f>RES_hhdet_fech!K67</f>
        <v>24.584956515241423</v>
      </c>
      <c r="L179" s="98">
        <f>RES_hhdet_fech!L67</f>
        <v>35.670700621259364</v>
      </c>
      <c r="M179" s="98">
        <f>RES_hhdet_fech!M67</f>
        <v>24.520292446475931</v>
      </c>
      <c r="N179" s="98">
        <f>RES_hhdet_fech!N67</f>
        <v>63.772010807981687</v>
      </c>
      <c r="O179" s="98">
        <f>RES_hhdet_fech!O67</f>
        <v>24.623218521770173</v>
      </c>
      <c r="P179" s="98">
        <f>RES_hhdet_fech!P67</f>
        <v>20.438430825382007</v>
      </c>
      <c r="Q179" s="98">
        <f>RES_hhdet_fech!Q67</f>
        <v>33.068007538414285</v>
      </c>
      <c r="R179" s="98">
        <f>RES_hhdet_fech!R67</f>
        <v>33.887522166068081</v>
      </c>
      <c r="S179" s="98">
        <f>RES_hhdet_fech!S67</f>
        <v>37.260357769174988</v>
      </c>
      <c r="T179" s="98">
        <f>RES_hhdet_fech!T67</f>
        <v>32.81827087292281</v>
      </c>
      <c r="U179" s="98">
        <f>RES_hhdet_fech!U67</f>
        <v>37.368147369830353</v>
      </c>
      <c r="V179" s="98">
        <f>RES_hhdet_fech!V67</f>
        <v>40.348129512450313</v>
      </c>
      <c r="W179" s="98">
        <f>RES_hhdet_fech!W67</f>
        <v>42.328749686293072</v>
      </c>
      <c r="DA179" s="63" t="s">
        <v>2304</v>
      </c>
    </row>
    <row r="180" spans="1:105" ht="12" customHeight="1" x14ac:dyDescent="0.25">
      <c r="A180" s="121" t="s">
        <v>55</v>
      </c>
      <c r="B180" s="122">
        <v>1178.9529806870273</v>
      </c>
      <c r="C180" s="122">
        <v>1395.6112041167344</v>
      </c>
      <c r="D180" s="122">
        <v>1125.2198165496986</v>
      </c>
      <c r="E180" s="122">
        <v>1111.3385768715536</v>
      </c>
      <c r="F180" s="122">
        <v>1093.0848090126105</v>
      </c>
      <c r="G180" s="122">
        <v>1310.6018141763486</v>
      </c>
      <c r="H180" s="122">
        <v>1374.0380702363373</v>
      </c>
      <c r="I180" s="122">
        <v>1386.7349814460008</v>
      </c>
      <c r="J180" s="122">
        <v>1485.405672549397</v>
      </c>
      <c r="K180" s="122">
        <v>1662.3614610359868</v>
      </c>
      <c r="L180" s="122">
        <v>1588.928758294101</v>
      </c>
      <c r="M180" s="122">
        <v>1678.7458254159603</v>
      </c>
      <c r="N180" s="122">
        <v>1589.8904046513696</v>
      </c>
      <c r="O180" s="122">
        <v>1403.6032906263858</v>
      </c>
      <c r="P180" s="122">
        <v>1300.5715039516426</v>
      </c>
      <c r="Q180" s="122">
        <v>1463.0959959548459</v>
      </c>
      <c r="R180" s="122">
        <v>1411.7533062227624</v>
      </c>
      <c r="S180" s="122">
        <v>1346.6475442869396</v>
      </c>
      <c r="T180" s="122">
        <v>1382.9298682932811</v>
      </c>
      <c r="U180" s="122">
        <v>1333.3550458684135</v>
      </c>
      <c r="V180" s="122">
        <v>1371.5288659709649</v>
      </c>
      <c r="W180" s="122">
        <v>1445.9756964359945</v>
      </c>
      <c r="DA180" s="130" t="s">
        <v>2305</v>
      </c>
    </row>
    <row r="181" spans="1:105" ht="12" customHeight="1" x14ac:dyDescent="0.25">
      <c r="A181" s="97" t="s">
        <v>134</v>
      </c>
      <c r="B181" s="98">
        <v>998.38009084848136</v>
      </c>
      <c r="C181" s="98">
        <v>1592.7709459591031</v>
      </c>
      <c r="D181" s="98">
        <v>938.24355054922546</v>
      </c>
      <c r="E181" s="98">
        <v>955.59160623088371</v>
      </c>
      <c r="F181" s="98">
        <v>956.53345026224804</v>
      </c>
      <c r="G181" s="98">
        <v>1330.2614572228279</v>
      </c>
      <c r="H181" s="98">
        <v>1425.6512237569405</v>
      </c>
      <c r="I181" s="98">
        <v>1476.3999870512473</v>
      </c>
      <c r="J181" s="98">
        <v>1521.2718743356284</v>
      </c>
      <c r="K181" s="98">
        <v>1827.6084623357469</v>
      </c>
      <c r="L181" s="98">
        <v>1627.778601016704</v>
      </c>
      <c r="M181" s="98">
        <v>1740.4334399975228</v>
      </c>
      <c r="N181" s="98">
        <v>1694.2218908343114</v>
      </c>
      <c r="O181" s="98">
        <v>1382.3114539149926</v>
      </c>
      <c r="P181" s="98">
        <v>1214.261868688485</v>
      </c>
      <c r="Q181" s="98">
        <v>1537.8451713521274</v>
      </c>
      <c r="R181" s="98">
        <v>1455.7413414269395</v>
      </c>
      <c r="S181" s="98">
        <v>1332.0249420026914</v>
      </c>
      <c r="T181" s="98">
        <v>1402.4103647479844</v>
      </c>
      <c r="U181" s="98">
        <v>1342.5567407275614</v>
      </c>
      <c r="V181" s="98">
        <v>1371.0022761248863</v>
      </c>
      <c r="W181" s="98">
        <v>1447.1416226768699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1118.9571010367065</v>
      </c>
      <c r="M182" s="98">
        <v>1190.4437904270844</v>
      </c>
      <c r="N182" s="98">
        <v>1145.0676108087271</v>
      </c>
      <c r="O182" s="98">
        <v>951.09066957694461</v>
      </c>
      <c r="P182" s="98">
        <v>861.03895304699643</v>
      </c>
      <c r="Q182" s="98">
        <v>1095.3634448303114</v>
      </c>
      <c r="R182" s="98">
        <v>1082.4386825677866</v>
      </c>
      <c r="S182" s="98">
        <v>1031.1061411404241</v>
      </c>
      <c r="T182" s="98">
        <v>1093.8402132991844</v>
      </c>
      <c r="U182" s="98">
        <v>1060.7832283149501</v>
      </c>
      <c r="V182" s="98">
        <v>1108.0448790560047</v>
      </c>
      <c r="W182" s="98">
        <v>1184.5194136815755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533.93686555769455</v>
      </c>
      <c r="M183" s="101">
        <v>553.31595939521992</v>
      </c>
      <c r="N183" s="101">
        <v>503.49709030904353</v>
      </c>
      <c r="O183" s="101">
        <v>432.17914221070214</v>
      </c>
      <c r="P183" s="101">
        <v>397.74611710022714</v>
      </c>
      <c r="Q183" s="101">
        <v>455.3804230606159</v>
      </c>
      <c r="R183" s="101">
        <v>471.5699644074075</v>
      </c>
      <c r="S183" s="101">
        <v>471.14906669780964</v>
      </c>
      <c r="T183" s="101">
        <v>462.59903499386166</v>
      </c>
      <c r="U183" s="101">
        <v>434.51489361972733</v>
      </c>
      <c r="V183" s="101">
        <v>453.46356565021182</v>
      </c>
      <c r="W183" s="101">
        <v>479.53131404677811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585.02023547901217</v>
      </c>
      <c r="M184" s="104">
        <v>637.12783103186462</v>
      </c>
      <c r="N184" s="104">
        <v>641.57052049968377</v>
      </c>
      <c r="O184" s="104">
        <v>518.91152736624258</v>
      </c>
      <c r="P184" s="104">
        <v>463.29283594676934</v>
      </c>
      <c r="Q184" s="104">
        <v>639.98302176969571</v>
      </c>
      <c r="R184" s="104">
        <v>610.8687181603791</v>
      </c>
      <c r="S184" s="104">
        <v>559.95707444261438</v>
      </c>
      <c r="T184" s="104">
        <v>631.24117830532282</v>
      </c>
      <c r="U184" s="104">
        <v>626.26833469522273</v>
      </c>
      <c r="V184" s="104">
        <v>654.58131340579291</v>
      </c>
      <c r="W184" s="104">
        <v>704.98809963479732</v>
      </c>
      <c r="DA184" s="132" t="s">
        <v>2309</v>
      </c>
    </row>
    <row r="185" spans="1:105" ht="12" customHeight="1" x14ac:dyDescent="0.25">
      <c r="A185" s="106" t="s">
        <v>122</v>
      </c>
      <c r="B185" s="101">
        <v>1276.151306557058</v>
      </c>
      <c r="C185" s="101">
        <v>1176.8359424046043</v>
      </c>
      <c r="D185" s="101">
        <v>1307.8922810309796</v>
      </c>
      <c r="E185" s="101">
        <v>1262.3565674161534</v>
      </c>
      <c r="F185" s="101">
        <v>1224.7203188479602</v>
      </c>
      <c r="G185" s="101">
        <v>1291.6395889560631</v>
      </c>
      <c r="H185" s="101">
        <v>1324.2288193166112</v>
      </c>
      <c r="I185" s="101">
        <v>1300.1707213243603</v>
      </c>
      <c r="J185" s="101">
        <v>1450.8208742592774</v>
      </c>
      <c r="K185" s="101">
        <v>1503.2766232521128</v>
      </c>
      <c r="L185" s="101">
        <v>1567.8191198884276</v>
      </c>
      <c r="M185" s="101">
        <v>1639.794913006343</v>
      </c>
      <c r="N185" s="101">
        <v>1510.2065727512008</v>
      </c>
      <c r="O185" s="101">
        <v>1451.5647829250843</v>
      </c>
      <c r="P185" s="101">
        <v>1433.6054522220838</v>
      </c>
      <c r="Q185" s="101">
        <v>1375.2197674378958</v>
      </c>
      <c r="R185" s="101">
        <v>1367.0348954761521</v>
      </c>
      <c r="S185" s="101">
        <v>1403.1350903898697</v>
      </c>
      <c r="T185" s="101">
        <v>1390.7825965289819</v>
      </c>
      <c r="U185" s="101">
        <v>1354.7927941359997</v>
      </c>
      <c r="V185" s="101">
        <v>1403.5885852388039</v>
      </c>
      <c r="W185" s="101">
        <v>1475.2107366790372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1137.9987964810055</v>
      </c>
      <c r="M186" s="104">
        <v>1185.6391615216262</v>
      </c>
      <c r="N186" s="104">
        <v>1082.0511578400228</v>
      </c>
      <c r="O186" s="104">
        <v>1052.2381014079599</v>
      </c>
      <c r="P186" s="104">
        <v>1053.269802872441</v>
      </c>
      <c r="Q186" s="104">
        <v>1011.1900404802038</v>
      </c>
      <c r="R186" s="104">
        <v>1029.2188644175169</v>
      </c>
      <c r="S186" s="104">
        <v>1076.7592210463733</v>
      </c>
      <c r="T186" s="104">
        <v>1062.226420154298</v>
      </c>
      <c r="U186" s="104">
        <v>1046.7936821554545</v>
      </c>
      <c r="V186" s="104">
        <v>1100.4237703032763</v>
      </c>
      <c r="W186" s="104">
        <v>1169.5316869191593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537.35459959762352</v>
      </c>
      <c r="M187" s="98">
        <v>545.59836733192208</v>
      </c>
      <c r="N187" s="98">
        <v>470.61708991777891</v>
      </c>
      <c r="O187" s="98">
        <v>470.8719316652772</v>
      </c>
      <c r="P187" s="98">
        <v>479.00229496276052</v>
      </c>
      <c r="Q187" s="98">
        <v>427.49127005014111</v>
      </c>
      <c r="R187" s="98">
        <v>454.22079733383634</v>
      </c>
      <c r="S187" s="98">
        <v>490.37187163615209</v>
      </c>
      <c r="T187" s="98">
        <v>448.04196694431653</v>
      </c>
      <c r="U187" s="98">
        <v>432.83578918866544</v>
      </c>
      <c r="V187" s="98">
        <v>456.77866348841781</v>
      </c>
      <c r="W187" s="98">
        <v>485.22790127795963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600.64419688338171</v>
      </c>
      <c r="M188" s="98">
        <v>640.04079418970412</v>
      </c>
      <c r="N188" s="98">
        <v>611.4340679222438</v>
      </c>
      <c r="O188" s="98">
        <v>581.36616974268259</v>
      </c>
      <c r="P188" s="98">
        <v>574.26750790968038</v>
      </c>
      <c r="Q188" s="98">
        <v>583.69877043006272</v>
      </c>
      <c r="R188" s="98">
        <v>574.99806708368055</v>
      </c>
      <c r="S188" s="98">
        <v>586.38734941022142</v>
      </c>
      <c r="T188" s="98">
        <v>614.1844532099816</v>
      </c>
      <c r="U188" s="98">
        <v>613.95789296678913</v>
      </c>
      <c r="V188" s="98">
        <v>643.64510681485854</v>
      </c>
      <c r="W188" s="98">
        <v>684.30378564119974</v>
      </c>
      <c r="DA188" s="63" t="s">
        <v>2313</v>
      </c>
    </row>
    <row r="189" spans="1:105" ht="12" customHeight="1" x14ac:dyDescent="0.25">
      <c r="A189" s="121" t="s">
        <v>54</v>
      </c>
      <c r="B189" s="122">
        <v>490.7942329767248</v>
      </c>
      <c r="C189" s="122">
        <v>741.16493203875564</v>
      </c>
      <c r="D189" s="122">
        <v>579.78543440730346</v>
      </c>
      <c r="E189" s="122">
        <v>599.99852640445306</v>
      </c>
      <c r="F189" s="122">
        <v>632.15478229937958</v>
      </c>
      <c r="G189" s="122">
        <v>731.8355369330742</v>
      </c>
      <c r="H189" s="122">
        <v>778.13469824072286</v>
      </c>
      <c r="I189" s="122">
        <v>821.75842874237446</v>
      </c>
      <c r="J189" s="122">
        <v>810.64056918789822</v>
      </c>
      <c r="K189" s="122">
        <v>880.39217223772835</v>
      </c>
      <c r="L189" s="122">
        <v>803.95228251710103</v>
      </c>
      <c r="M189" s="122">
        <v>868.79238998009498</v>
      </c>
      <c r="N189" s="122">
        <v>830.00588307426142</v>
      </c>
      <c r="O189" s="122">
        <v>752.10629002434541</v>
      </c>
      <c r="P189" s="122">
        <v>746.41439470073431</v>
      </c>
      <c r="Q189" s="122">
        <v>782.59850749130248</v>
      </c>
      <c r="R189" s="122">
        <v>796.15918084566897</v>
      </c>
      <c r="S189" s="122">
        <v>787.18681608050179</v>
      </c>
      <c r="T189" s="122">
        <v>791.19844022266034</v>
      </c>
      <c r="U189" s="122">
        <v>768.86026406271981</v>
      </c>
      <c r="V189" s="122">
        <v>793.72304050880678</v>
      </c>
      <c r="W189" s="122">
        <v>829.31314517004296</v>
      </c>
      <c r="DA189" s="130" t="s">
        <v>2314</v>
      </c>
    </row>
    <row r="190" spans="1:105" ht="12" customHeight="1" x14ac:dyDescent="0.25">
      <c r="A190" s="97" t="s">
        <v>175</v>
      </c>
      <c r="B190" s="98">
        <v>349.69465592076153</v>
      </c>
      <c r="C190" s="98">
        <v>851.99478647015405</v>
      </c>
      <c r="D190" s="98">
        <v>545.41239310669539</v>
      </c>
      <c r="E190" s="98">
        <v>577.76075235693111</v>
      </c>
      <c r="F190" s="98">
        <v>610.11476059738948</v>
      </c>
      <c r="G190" s="98">
        <v>799.62575431995515</v>
      </c>
      <c r="H190" s="98">
        <v>881.41228040269436</v>
      </c>
      <c r="I190" s="98">
        <v>946.03512990871855</v>
      </c>
      <c r="J190" s="98">
        <v>907.94003960356099</v>
      </c>
      <c r="K190" s="98">
        <v>1040.3078389723819</v>
      </c>
      <c r="L190" s="98">
        <v>893.93683211078451</v>
      </c>
      <c r="M190" s="98">
        <v>983.64268958894172</v>
      </c>
      <c r="N190" s="98">
        <v>957.04117266421667</v>
      </c>
      <c r="O190" s="98">
        <v>840.64768285873754</v>
      </c>
      <c r="P190" s="98">
        <v>854.01943774420863</v>
      </c>
      <c r="Q190" s="98">
        <v>907.40221406394846</v>
      </c>
      <c r="R190" s="98">
        <v>957.54037425280842</v>
      </c>
      <c r="S190" s="98">
        <v>920.45555654417342</v>
      </c>
      <c r="T190" s="98">
        <v>980.00789658140161</v>
      </c>
      <c r="U190" s="98">
        <v>953.53766429701545</v>
      </c>
      <c r="V190" s="98">
        <v>994.56771334743826</v>
      </c>
      <c r="W190" s="98">
        <v>1056.5427223867468</v>
      </c>
      <c r="DA190" s="63" t="s">
        <v>2315</v>
      </c>
    </row>
    <row r="191" spans="1:105" ht="12" customHeight="1" x14ac:dyDescent="0.25">
      <c r="A191" s="109" t="s">
        <v>120</v>
      </c>
      <c r="B191" s="33">
        <v>626.30144874693349</v>
      </c>
      <c r="C191" s="33">
        <v>629.63473097587962</v>
      </c>
      <c r="D191" s="33">
        <v>615.84409867427678</v>
      </c>
      <c r="E191" s="33">
        <v>623.45417736103116</v>
      </c>
      <c r="F191" s="33">
        <v>655.42632124056524</v>
      </c>
      <c r="G191" s="33">
        <v>660.19806375286782</v>
      </c>
      <c r="H191" s="33">
        <v>668.89238309695816</v>
      </c>
      <c r="I191" s="33">
        <v>690.17681227192747</v>
      </c>
      <c r="J191" s="33">
        <v>707.75937462212539</v>
      </c>
      <c r="K191" s="33">
        <v>711.64416840196748</v>
      </c>
      <c r="L191" s="33">
        <v>708.41360727340054</v>
      </c>
      <c r="M191" s="33">
        <v>746.06165620675301</v>
      </c>
      <c r="N191" s="33">
        <v>693.61977214231467</v>
      </c>
      <c r="O191" s="33">
        <v>664.98338073813068</v>
      </c>
      <c r="P191" s="33">
        <v>654.77350423956477</v>
      </c>
      <c r="Q191" s="33">
        <v>697.27439010846615</v>
      </c>
      <c r="R191" s="33">
        <v>698.97075693572356</v>
      </c>
      <c r="S191" s="33">
        <v>716.20320772197397</v>
      </c>
      <c r="T191" s="33">
        <v>695.72446142229228</v>
      </c>
      <c r="U191" s="33">
        <v>681.21170920014538</v>
      </c>
      <c r="V191" s="33">
        <v>705.04306038107075</v>
      </c>
      <c r="W191" s="33">
        <v>739.58304486406257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2306.9288369445335</v>
      </c>
      <c r="C193" s="117">
        <f t="shared" si="94"/>
        <v>4193.2026714413969</v>
      </c>
      <c r="D193" s="117">
        <f t="shared" si="94"/>
        <v>3131.5690896953233</v>
      </c>
      <c r="E193" s="117">
        <f t="shared" si="94"/>
        <v>3435.8792376254623</v>
      </c>
      <c r="F193" s="117">
        <f t="shared" si="94"/>
        <v>3214.9905434088778</v>
      </c>
      <c r="G193" s="117">
        <f t="shared" si="94"/>
        <v>4084.7449311483392</v>
      </c>
      <c r="H193" s="117">
        <f t="shared" si="94"/>
        <v>4557.0451864204952</v>
      </c>
      <c r="I193" s="117">
        <f t="shared" si="94"/>
        <v>4485.1488663084447</v>
      </c>
      <c r="J193" s="117">
        <f t="shared" si="94"/>
        <v>4467.3287523218414</v>
      </c>
      <c r="K193" s="117">
        <f t="shared" si="94"/>
        <v>5021.7780608189732</v>
      </c>
      <c r="L193" s="117">
        <f t="shared" si="94"/>
        <v>4879.6526324946935</v>
      </c>
      <c r="M193" s="117">
        <f t="shared" si="94"/>
        <v>5430.7712638400972</v>
      </c>
      <c r="N193" s="117">
        <f t="shared" si="94"/>
        <v>5366.3547289511052</v>
      </c>
      <c r="O193" s="117">
        <f t="shared" si="94"/>
        <v>4544.0601145526562</v>
      </c>
      <c r="P193" s="117">
        <f t="shared" si="94"/>
        <v>4349.5130967962341</v>
      </c>
      <c r="Q193" s="117">
        <f t="shared" si="94"/>
        <v>4515.8293788954252</v>
      </c>
      <c r="R193" s="117">
        <f t="shared" ref="R193:V193" si="95">R194+R197+R199+R208</f>
        <v>4585.0536473909724</v>
      </c>
      <c r="S193" s="117">
        <f t="shared" si="95"/>
        <v>4750.3755688178626</v>
      </c>
      <c r="T193" s="117">
        <f t="shared" si="95"/>
        <v>4793.1848759284494</v>
      </c>
      <c r="U193" s="117">
        <f t="shared" si="95"/>
        <v>4520.3696379620606</v>
      </c>
      <c r="V193" s="117">
        <f t="shared" si="95"/>
        <v>5009.1548431323463</v>
      </c>
      <c r="W193" s="117">
        <f t="shared" ref="W193" si="96">W194+W197+W199+W208</f>
        <v>5435.5064333845185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1350.3742795392761</v>
      </c>
      <c r="C194" s="122">
        <f t="shared" si="97"/>
        <v>2976.6988392034632</v>
      </c>
      <c r="D194" s="122">
        <f t="shared" si="97"/>
        <v>2118.5595600053839</v>
      </c>
      <c r="E194" s="122">
        <f t="shared" si="97"/>
        <v>2400.3426080777162</v>
      </c>
      <c r="F194" s="122">
        <f t="shared" si="97"/>
        <v>2174.4872183805378</v>
      </c>
      <c r="G194" s="122">
        <f t="shared" si="97"/>
        <v>2861.949818623948</v>
      </c>
      <c r="H194" s="122">
        <f t="shared" si="97"/>
        <v>3253.4315768686183</v>
      </c>
      <c r="I194" s="122">
        <f t="shared" si="97"/>
        <v>3101.2412538796739</v>
      </c>
      <c r="J194" s="122">
        <f t="shared" si="97"/>
        <v>3044.7012647904608</v>
      </c>
      <c r="K194" s="122">
        <f t="shared" si="97"/>
        <v>3455.6817831308617</v>
      </c>
      <c r="L194" s="122">
        <f t="shared" si="97"/>
        <v>3361.4713629212356</v>
      </c>
      <c r="M194" s="122">
        <f t="shared" si="97"/>
        <v>3844.9825688578753</v>
      </c>
      <c r="N194" s="122">
        <f t="shared" si="97"/>
        <v>3751.9734248436716</v>
      </c>
      <c r="O194" s="122">
        <f t="shared" si="97"/>
        <v>3169.6372817302381</v>
      </c>
      <c r="P194" s="122">
        <f t="shared" si="97"/>
        <v>3023.5248129670158</v>
      </c>
      <c r="Q194" s="122">
        <f t="shared" si="97"/>
        <v>2993.0873611779721</v>
      </c>
      <c r="R194" s="122">
        <f t="shared" ref="R194:V194" si="98">SUM(R195:R196)</f>
        <v>3039.5914821168294</v>
      </c>
      <c r="S194" s="122">
        <f t="shared" si="98"/>
        <v>3198.1064000565125</v>
      </c>
      <c r="T194" s="122">
        <f t="shared" si="98"/>
        <v>3198.3535103457029</v>
      </c>
      <c r="U194" s="122">
        <f t="shared" si="98"/>
        <v>2927.4850632124799</v>
      </c>
      <c r="V194" s="122">
        <f t="shared" si="98"/>
        <v>3330.2375384398802</v>
      </c>
      <c r="W194" s="122">
        <f t="shared" ref="W194" si="99">SUM(W195:W196)</f>
        <v>3638.127912759905</v>
      </c>
      <c r="DA194" s="130" t="s">
        <v>2468</v>
      </c>
    </row>
    <row r="195" spans="1:105" ht="12" customHeight="1" x14ac:dyDescent="0.25">
      <c r="A195" s="97" t="s">
        <v>217</v>
      </c>
      <c r="B195" s="98">
        <v>1319.8102597311913</v>
      </c>
      <c r="C195" s="98">
        <v>2910.8102631470156</v>
      </c>
      <c r="D195" s="98">
        <v>2071.9291824701818</v>
      </c>
      <c r="E195" s="98">
        <v>2348.2018279128788</v>
      </c>
      <c r="F195" s="98">
        <v>2127.8479525642847</v>
      </c>
      <c r="G195" s="98">
        <v>2801.6494599937259</v>
      </c>
      <c r="H195" s="98">
        <v>3185.5107840753644</v>
      </c>
      <c r="I195" s="98">
        <v>3037.7373148543134</v>
      </c>
      <c r="J195" s="98">
        <v>2982.6244222572504</v>
      </c>
      <c r="K195" s="98">
        <v>3386.0338834786471</v>
      </c>
      <c r="L195" s="98">
        <v>3293.8498328251858</v>
      </c>
      <c r="M195" s="98">
        <v>3767.9305403145354</v>
      </c>
      <c r="N195" s="98">
        <v>3678.9078398053975</v>
      </c>
      <c r="O195" s="98">
        <v>3107.7877797855599</v>
      </c>
      <c r="P195" s="98">
        <v>2965.3176251200307</v>
      </c>
      <c r="Q195" s="98">
        <v>2935.6245393276818</v>
      </c>
      <c r="R195" s="98">
        <v>2981.6449074612574</v>
      </c>
      <c r="S195" s="98">
        <v>3137.0647629649429</v>
      </c>
      <c r="T195" s="98">
        <v>3137.6490522386894</v>
      </c>
      <c r="U195" s="98">
        <v>2872.1698572112987</v>
      </c>
      <c r="V195" s="98">
        <v>3267.062263117361</v>
      </c>
      <c r="W195" s="98">
        <v>3568.902492603092</v>
      </c>
      <c r="DA195" s="63" t="s">
        <v>2469</v>
      </c>
    </row>
    <row r="196" spans="1:105" ht="12" customHeight="1" x14ac:dyDescent="0.25">
      <c r="A196" s="97" t="s">
        <v>53</v>
      </c>
      <c r="B196" s="98">
        <v>30.564019808084804</v>
      </c>
      <c r="C196" s="98">
        <v>65.888576056447505</v>
      </c>
      <c r="D196" s="98">
        <v>46.630377535202292</v>
      </c>
      <c r="E196" s="98">
        <v>52.140780164837544</v>
      </c>
      <c r="F196" s="98">
        <v>46.639265816253264</v>
      </c>
      <c r="G196" s="98">
        <v>60.300358630222171</v>
      </c>
      <c r="H196" s="98">
        <v>67.920792793253767</v>
      </c>
      <c r="I196" s="98">
        <v>63.50393902536063</v>
      </c>
      <c r="J196" s="98">
        <v>62.07684253321014</v>
      </c>
      <c r="K196" s="98">
        <v>69.647899652214662</v>
      </c>
      <c r="L196" s="98">
        <v>67.621530096049867</v>
      </c>
      <c r="M196" s="98">
        <v>77.052028543339816</v>
      </c>
      <c r="N196" s="98">
        <v>73.065585038273923</v>
      </c>
      <c r="O196" s="98">
        <v>61.849501944678366</v>
      </c>
      <c r="P196" s="98">
        <v>58.207187846985065</v>
      </c>
      <c r="Q196" s="98">
        <v>57.462821850290247</v>
      </c>
      <c r="R196" s="98">
        <v>57.946574655571972</v>
      </c>
      <c r="S196" s="98">
        <v>61.041637091569385</v>
      </c>
      <c r="T196" s="98">
        <v>60.704458107013792</v>
      </c>
      <c r="U196" s="98">
        <v>55.315206001180989</v>
      </c>
      <c r="V196" s="98">
        <v>63.175275322518985</v>
      </c>
      <c r="W196" s="98">
        <v>69.225420156813158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7.8487215582026737</v>
      </c>
      <c r="C197" s="122">
        <f t="shared" si="100"/>
        <v>16.896345896438874</v>
      </c>
      <c r="D197" s="122">
        <f t="shared" si="100"/>
        <v>18.961730570214872</v>
      </c>
      <c r="E197" s="122">
        <f t="shared" si="100"/>
        <v>29.852883977655289</v>
      </c>
      <c r="F197" s="122">
        <f t="shared" si="100"/>
        <v>18.621277012453213</v>
      </c>
      <c r="G197" s="122">
        <f t="shared" si="100"/>
        <v>21.604971718980359</v>
      </c>
      <c r="H197" s="122">
        <f t="shared" si="100"/>
        <v>35.446535361916794</v>
      </c>
      <c r="I197" s="122">
        <f t="shared" si="100"/>
        <v>77.703873544775419</v>
      </c>
      <c r="J197" s="122">
        <f t="shared" si="100"/>
        <v>60.547710427883317</v>
      </c>
      <c r="K197" s="122">
        <f t="shared" si="100"/>
        <v>61.458449978919305</v>
      </c>
      <c r="L197" s="122">
        <f t="shared" si="100"/>
        <v>90.291684393713595</v>
      </c>
      <c r="M197" s="122">
        <f t="shared" si="100"/>
        <v>62.610528985545066</v>
      </c>
      <c r="N197" s="122">
        <f t="shared" si="100"/>
        <v>165.25191600162321</v>
      </c>
      <c r="O197" s="122">
        <f t="shared" si="100"/>
        <v>64.582022055610608</v>
      </c>
      <c r="P197" s="122">
        <f t="shared" si="100"/>
        <v>56.116887254857325</v>
      </c>
      <c r="Q197" s="122">
        <f t="shared" si="100"/>
        <v>95.827449344937293</v>
      </c>
      <c r="R197" s="122">
        <f t="shared" si="100"/>
        <v>105.00393740084884</v>
      </c>
      <c r="S197" s="122">
        <f t="shared" si="100"/>
        <v>120.77604052517445</v>
      </c>
      <c r="T197" s="122">
        <f t="shared" si="100"/>
        <v>108.63617534198347</v>
      </c>
      <c r="U197" s="122">
        <f t="shared" si="100"/>
        <v>125.47327650062346</v>
      </c>
      <c r="V197" s="122">
        <f t="shared" si="100"/>
        <v>137.05633836500957</v>
      </c>
      <c r="W197" s="122">
        <f t="shared" si="100"/>
        <v>145.30719254691689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7.8487215582026737</v>
      </c>
      <c r="C198" s="98">
        <f>RES_hhdet_tesh!C67</f>
        <v>16.896345896438874</v>
      </c>
      <c r="D198" s="98">
        <f>RES_hhdet_tesh!D67</f>
        <v>18.961730570214872</v>
      </c>
      <c r="E198" s="98">
        <f>RES_hhdet_tesh!E67</f>
        <v>29.852883977655289</v>
      </c>
      <c r="F198" s="98">
        <f>RES_hhdet_tesh!F67</f>
        <v>18.621277012453213</v>
      </c>
      <c r="G198" s="98">
        <f>RES_hhdet_tesh!G67</f>
        <v>21.604971718980359</v>
      </c>
      <c r="H198" s="98">
        <f>RES_hhdet_tesh!H67</f>
        <v>35.446535361916794</v>
      </c>
      <c r="I198" s="98">
        <f>RES_hhdet_tesh!I67</f>
        <v>77.703873544775419</v>
      </c>
      <c r="J198" s="98">
        <f>RES_hhdet_tesh!J67</f>
        <v>60.547710427883317</v>
      </c>
      <c r="K198" s="98">
        <f>RES_hhdet_tesh!K67</f>
        <v>61.458449978919305</v>
      </c>
      <c r="L198" s="98">
        <f>RES_hhdet_tesh!L67</f>
        <v>90.291684393713595</v>
      </c>
      <c r="M198" s="98">
        <f>RES_hhdet_tesh!M67</f>
        <v>62.610528985545066</v>
      </c>
      <c r="N198" s="98">
        <f>RES_hhdet_tesh!N67</f>
        <v>165.25191600162321</v>
      </c>
      <c r="O198" s="98">
        <f>RES_hhdet_tesh!O67</f>
        <v>64.582022055610608</v>
      </c>
      <c r="P198" s="98">
        <f>RES_hhdet_tesh!P67</f>
        <v>56.116887254857325</v>
      </c>
      <c r="Q198" s="98">
        <f>RES_hhdet_tesh!Q67</f>
        <v>95.827449344937293</v>
      </c>
      <c r="R198" s="98">
        <f>RES_hhdet_tesh!R67</f>
        <v>105.00393740084884</v>
      </c>
      <c r="S198" s="98">
        <f>RES_hhdet_tesh!S67</f>
        <v>120.77604052517445</v>
      </c>
      <c r="T198" s="98">
        <f>RES_hhdet_tesh!T67</f>
        <v>108.63617534198347</v>
      </c>
      <c r="U198" s="98">
        <f>RES_hhdet_tesh!U67</f>
        <v>125.47327650062346</v>
      </c>
      <c r="V198" s="98">
        <f>RES_hhdet_tesh!V67</f>
        <v>137.05633836500957</v>
      </c>
      <c r="W198" s="98">
        <f>RES_hhdet_tesh!W67</f>
        <v>145.30719254691689</v>
      </c>
      <c r="DA198" s="63" t="s">
        <v>2472</v>
      </c>
    </row>
    <row r="199" spans="1:105" ht="12" customHeight="1" x14ac:dyDescent="0.25">
      <c r="A199" s="121" t="s">
        <v>55</v>
      </c>
      <c r="B199" s="122">
        <v>620.60684558355831</v>
      </c>
      <c r="C199" s="122">
        <v>727.87428626165729</v>
      </c>
      <c r="D199" s="122">
        <v>613.52158723949913</v>
      </c>
      <c r="E199" s="122">
        <v>611.99519936638535</v>
      </c>
      <c r="F199" s="122">
        <v>606.35988844748681</v>
      </c>
      <c r="G199" s="122">
        <v>727.67096921547056</v>
      </c>
      <c r="H199" s="122">
        <v>766.80559919379209</v>
      </c>
      <c r="I199" s="122">
        <v>777.44934177923687</v>
      </c>
      <c r="J199" s="122">
        <v>837.55882773533915</v>
      </c>
      <c r="K199" s="122">
        <v>939.1329202508158</v>
      </c>
      <c r="L199" s="122">
        <v>906.14270151028302</v>
      </c>
      <c r="M199" s="122">
        <v>960.49927910998827</v>
      </c>
      <c r="N199" s="122">
        <v>912.43355151356366</v>
      </c>
      <c r="O199" s="122">
        <v>816.24464794539313</v>
      </c>
      <c r="P199" s="122">
        <v>773.89602145723939</v>
      </c>
      <c r="Q199" s="122">
        <v>895.44237901494557</v>
      </c>
      <c r="R199" s="122">
        <v>893.18854268569748</v>
      </c>
      <c r="S199" s="122">
        <v>878.43003152101323</v>
      </c>
      <c r="T199" s="122">
        <v>926.91218973276909</v>
      </c>
      <c r="U199" s="122">
        <v>915.36871073047394</v>
      </c>
      <c r="V199" s="122">
        <v>962.3718812057391</v>
      </c>
      <c r="W199" s="122">
        <v>1034.0450390877754</v>
      </c>
      <c r="DA199" s="130" t="s">
        <v>2473</v>
      </c>
    </row>
    <row r="200" spans="1:105" ht="12" customHeight="1" x14ac:dyDescent="0.25">
      <c r="A200" s="97" t="s">
        <v>134</v>
      </c>
      <c r="B200" s="98">
        <v>460.28956932787378</v>
      </c>
      <c r="C200" s="98">
        <v>787.64584132032383</v>
      </c>
      <c r="D200" s="98">
        <v>476.62575919122366</v>
      </c>
      <c r="E200" s="98">
        <v>494.42173738005903</v>
      </c>
      <c r="F200" s="98">
        <v>501.88500283455181</v>
      </c>
      <c r="G200" s="98">
        <v>706.65256711408779</v>
      </c>
      <c r="H200" s="98">
        <v>764.88313565182557</v>
      </c>
      <c r="I200" s="98">
        <v>799.28345864827963</v>
      </c>
      <c r="J200" s="98">
        <v>829.19092305696381</v>
      </c>
      <c r="K200" s="98">
        <v>1002.4784988240484</v>
      </c>
      <c r="L200" s="98">
        <v>894.75258899413859</v>
      </c>
      <c r="M200" s="98">
        <v>958.80208865246595</v>
      </c>
      <c r="N200" s="98">
        <v>934.68588967610356</v>
      </c>
      <c r="O200" s="98">
        <v>770.46308516015222</v>
      </c>
      <c r="P200" s="98">
        <v>697.82778518526948</v>
      </c>
      <c r="Q200" s="98">
        <v>927.75418200577019</v>
      </c>
      <c r="R200" s="98">
        <v>913.04667911813669</v>
      </c>
      <c r="S200" s="98">
        <v>862.28744947722328</v>
      </c>
      <c r="T200" s="98">
        <v>936.83199755060912</v>
      </c>
      <c r="U200" s="98">
        <v>922.99226054714688</v>
      </c>
      <c r="V200" s="98">
        <v>969.56309883856227</v>
      </c>
      <c r="W200" s="98">
        <v>1049.008555512869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894.7184504064985</v>
      </c>
      <c r="M201" s="98">
        <v>959.01096702918608</v>
      </c>
      <c r="N201" s="98">
        <v>934.93848725070382</v>
      </c>
      <c r="O201" s="98">
        <v>770.72532860337026</v>
      </c>
      <c r="P201" s="98">
        <v>698.38242655066676</v>
      </c>
      <c r="Q201" s="98">
        <v>926.91823527983854</v>
      </c>
      <c r="R201" s="98">
        <v>912.73168469853204</v>
      </c>
      <c r="S201" s="98">
        <v>862.62139724327301</v>
      </c>
      <c r="T201" s="98">
        <v>937.18490633634269</v>
      </c>
      <c r="U201" s="98">
        <v>922.88358565311955</v>
      </c>
      <c r="V201" s="98">
        <v>969.72665479891157</v>
      </c>
      <c r="W201" s="98">
        <v>1048.45503249844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309.69821492748645</v>
      </c>
      <c r="M202" s="101">
        <v>321.88313599732163</v>
      </c>
      <c r="N202" s="101">
        <v>293.36796675101999</v>
      </c>
      <c r="O202" s="101">
        <v>251.81380123712765</v>
      </c>
      <c r="P202" s="101">
        <v>235.08959060389736</v>
      </c>
      <c r="Q202" s="101">
        <v>286.93521351014277</v>
      </c>
      <c r="R202" s="101">
        <v>301.8629665381527</v>
      </c>
      <c r="S202" s="101">
        <v>302.66432280065862</v>
      </c>
      <c r="T202" s="101">
        <v>305.94372803101993</v>
      </c>
      <c r="U202" s="101">
        <v>296.61525095789699</v>
      </c>
      <c r="V202" s="101">
        <v>315.14534139311871</v>
      </c>
      <c r="W202" s="101">
        <v>343.46693286364257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585.02023547901217</v>
      </c>
      <c r="M203" s="104">
        <v>637.12783103186462</v>
      </c>
      <c r="N203" s="104">
        <v>641.57052049968377</v>
      </c>
      <c r="O203" s="104">
        <v>518.91152736624258</v>
      </c>
      <c r="P203" s="104">
        <v>463.29283594676934</v>
      </c>
      <c r="Q203" s="104">
        <v>639.98302176969571</v>
      </c>
      <c r="R203" s="104">
        <v>610.8687181603791</v>
      </c>
      <c r="S203" s="104">
        <v>559.95707444261438</v>
      </c>
      <c r="T203" s="104">
        <v>631.24117830532282</v>
      </c>
      <c r="U203" s="104">
        <v>626.26833469522273</v>
      </c>
      <c r="V203" s="104">
        <v>654.58131340579291</v>
      </c>
      <c r="W203" s="104">
        <v>704.98809963479732</v>
      </c>
      <c r="DA203" s="132" t="s">
        <v>2477</v>
      </c>
    </row>
    <row r="204" spans="1:105" ht="12" customHeight="1" x14ac:dyDescent="0.25">
      <c r="A204" s="106" t="s">
        <v>122</v>
      </c>
      <c r="B204" s="101">
        <v>706.90203017094825</v>
      </c>
      <c r="C204" s="101">
        <v>661.54970357197419</v>
      </c>
      <c r="D204" s="101">
        <v>747.26636042221332</v>
      </c>
      <c r="E204" s="101">
        <v>725.99875203587362</v>
      </c>
      <c r="F204" s="101">
        <v>707.07367817835598</v>
      </c>
      <c r="G204" s="101">
        <v>747.94375206685231</v>
      </c>
      <c r="H204" s="101">
        <v>768.6608717825444</v>
      </c>
      <c r="I204" s="101">
        <v>756.37028022763059</v>
      </c>
      <c r="J204" s="101">
        <v>845.62776955241361</v>
      </c>
      <c r="K204" s="101">
        <v>878.14953772414572</v>
      </c>
      <c r="L204" s="101">
        <v>917.09750555976177</v>
      </c>
      <c r="M204" s="101">
        <v>962.08502852539573</v>
      </c>
      <c r="N204" s="101">
        <v>890.70745313420139</v>
      </c>
      <c r="O204" s="101">
        <v>863.77981516360296</v>
      </c>
      <c r="P204" s="101">
        <v>865.53097266726149</v>
      </c>
      <c r="Q204" s="101">
        <v>844.70387730325638</v>
      </c>
      <c r="R204" s="101">
        <v>859.35372843257448</v>
      </c>
      <c r="S204" s="101">
        <v>903.9978566814375</v>
      </c>
      <c r="T204" s="101">
        <v>912.17102123869006</v>
      </c>
      <c r="U204" s="101">
        <v>904.69390540046345</v>
      </c>
      <c r="V204" s="101">
        <v>952.93347943170795</v>
      </c>
      <c r="W204" s="101">
        <v>1017.3130003258626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918.74021645893231</v>
      </c>
      <c r="M205" s="104">
        <v>963.49945926296664</v>
      </c>
      <c r="N205" s="104">
        <v>891.0097945039156</v>
      </c>
      <c r="O205" s="104">
        <v>863.40475811390411</v>
      </c>
      <c r="P205" s="104">
        <v>864.39798866436638</v>
      </c>
      <c r="Q205" s="104">
        <v>844.60080805051984</v>
      </c>
      <c r="R205" s="104">
        <v>858.9604721709951</v>
      </c>
      <c r="S205" s="104">
        <v>903.23489750556848</v>
      </c>
      <c r="T205" s="104">
        <v>911.81790886635736</v>
      </c>
      <c r="U205" s="104">
        <v>904.90116628710632</v>
      </c>
      <c r="V205" s="104">
        <v>953.56826114078035</v>
      </c>
      <c r="W205" s="104">
        <v>1017.9304568864289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318.0960195755506</v>
      </c>
      <c r="M206" s="98">
        <v>323.45866507326247</v>
      </c>
      <c r="N206" s="98">
        <v>279.57572658167186</v>
      </c>
      <c r="O206" s="98">
        <v>282.03858837122135</v>
      </c>
      <c r="P206" s="98">
        <v>290.130480754686</v>
      </c>
      <c r="Q206" s="98">
        <v>260.90203762045707</v>
      </c>
      <c r="R206" s="98">
        <v>283.96240508731444</v>
      </c>
      <c r="S206" s="98">
        <v>316.84754809534701</v>
      </c>
      <c r="T206" s="98">
        <v>297.63345565637565</v>
      </c>
      <c r="U206" s="98">
        <v>290.94327332031725</v>
      </c>
      <c r="V206" s="98">
        <v>309.92315432592187</v>
      </c>
      <c r="W206" s="98">
        <v>333.62667124522949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600.64419688338171</v>
      </c>
      <c r="M207" s="98">
        <v>640.04079418970412</v>
      </c>
      <c r="N207" s="98">
        <v>611.4340679222438</v>
      </c>
      <c r="O207" s="98">
        <v>581.36616974268259</v>
      </c>
      <c r="P207" s="98">
        <v>574.26750790968038</v>
      </c>
      <c r="Q207" s="98">
        <v>583.69877043006272</v>
      </c>
      <c r="R207" s="98">
        <v>574.99806708368055</v>
      </c>
      <c r="S207" s="98">
        <v>586.38734941022142</v>
      </c>
      <c r="T207" s="98">
        <v>614.1844532099816</v>
      </c>
      <c r="U207" s="98">
        <v>613.95789296678913</v>
      </c>
      <c r="V207" s="98">
        <v>643.64510681485854</v>
      </c>
      <c r="W207" s="98">
        <v>684.30378564119974</v>
      </c>
      <c r="DA207" s="63" t="s">
        <v>2481</v>
      </c>
    </row>
    <row r="208" spans="1:105" ht="12" customHeight="1" x14ac:dyDescent="0.25">
      <c r="A208" s="121" t="s">
        <v>54</v>
      </c>
      <c r="B208" s="122">
        <v>328.0989902634966</v>
      </c>
      <c r="C208" s="122">
        <v>471.73320007983716</v>
      </c>
      <c r="D208" s="122">
        <v>380.52621188022533</v>
      </c>
      <c r="E208" s="122">
        <v>393.68854620370524</v>
      </c>
      <c r="F208" s="122">
        <v>415.5221595684003</v>
      </c>
      <c r="G208" s="122">
        <v>473.51917158994053</v>
      </c>
      <c r="H208" s="122">
        <v>501.36147499616823</v>
      </c>
      <c r="I208" s="122">
        <v>528.75439710475814</v>
      </c>
      <c r="J208" s="122">
        <v>524.52094936815854</v>
      </c>
      <c r="K208" s="122">
        <v>565.50490745837624</v>
      </c>
      <c r="L208" s="122">
        <v>521.74688366946157</v>
      </c>
      <c r="M208" s="122">
        <v>562.67888688668916</v>
      </c>
      <c r="N208" s="122">
        <v>536.69583659224611</v>
      </c>
      <c r="O208" s="122">
        <v>493.59616282141457</v>
      </c>
      <c r="P208" s="122">
        <v>495.97537511712119</v>
      </c>
      <c r="Q208" s="122">
        <v>531.47218935757076</v>
      </c>
      <c r="R208" s="122">
        <v>547.26968518759679</v>
      </c>
      <c r="S208" s="122">
        <v>553.06309671516317</v>
      </c>
      <c r="T208" s="122">
        <v>559.28300050799385</v>
      </c>
      <c r="U208" s="122">
        <v>552.04258751848351</v>
      </c>
      <c r="V208" s="122">
        <v>579.48908512171658</v>
      </c>
      <c r="W208" s="122">
        <v>618.02628898992009</v>
      </c>
      <c r="DA208" s="130" t="s">
        <v>2482</v>
      </c>
    </row>
    <row r="209" spans="1:105" ht="12" customHeight="1" x14ac:dyDescent="0.25">
      <c r="A209" s="97" t="s">
        <v>175</v>
      </c>
      <c r="B209" s="98">
        <v>196.18757687714742</v>
      </c>
      <c r="C209" s="98">
        <v>481.24528488502847</v>
      </c>
      <c r="D209" s="98">
        <v>309.4028027245854</v>
      </c>
      <c r="E209" s="98">
        <v>328.51991289662817</v>
      </c>
      <c r="F209" s="98">
        <v>347.50817491566147</v>
      </c>
      <c r="G209" s="98">
        <v>456.1185385859867</v>
      </c>
      <c r="H209" s="98">
        <v>503.36895866775507</v>
      </c>
      <c r="I209" s="98">
        <v>540.85709155228892</v>
      </c>
      <c r="J209" s="98">
        <v>519.53165657951968</v>
      </c>
      <c r="K209" s="98">
        <v>595.82458785704091</v>
      </c>
      <c r="L209" s="98">
        <v>512.36196297306344</v>
      </c>
      <c r="M209" s="98">
        <v>564.28107058190255</v>
      </c>
      <c r="N209" s="98">
        <v>549.54048649823426</v>
      </c>
      <c r="O209" s="98">
        <v>483.16070169307608</v>
      </c>
      <c r="P209" s="98">
        <v>491.2691907556175</v>
      </c>
      <c r="Q209" s="98">
        <v>522.29861037210378</v>
      </c>
      <c r="R209" s="98">
        <v>551.89648184703799</v>
      </c>
      <c r="S209" s="98">
        <v>531.83238185110099</v>
      </c>
      <c r="T209" s="98">
        <v>568.48956020900278</v>
      </c>
      <c r="U209" s="98">
        <v>555.83287713535708</v>
      </c>
      <c r="V209" s="98">
        <v>583.10141530051078</v>
      </c>
      <c r="W209" s="98">
        <v>623.23999793995665</v>
      </c>
      <c r="DA209" s="63" t="s">
        <v>2483</v>
      </c>
    </row>
    <row r="210" spans="1:105" ht="12" customHeight="1" x14ac:dyDescent="0.25">
      <c r="A210" s="109" t="s">
        <v>120</v>
      </c>
      <c r="B210" s="33">
        <v>454.78220738758193</v>
      </c>
      <c r="C210" s="33">
        <v>462.16100731379152</v>
      </c>
      <c r="D210" s="33">
        <v>455.13744892023726</v>
      </c>
      <c r="E210" s="33">
        <v>462.42621360249615</v>
      </c>
      <c r="F210" s="33">
        <v>487.33652135954662</v>
      </c>
      <c r="G210" s="33">
        <v>491.90733183178389</v>
      </c>
      <c r="H210" s="33">
        <v>499.23805034479005</v>
      </c>
      <c r="I210" s="33">
        <v>515.94031301571852</v>
      </c>
      <c r="J210" s="33">
        <v>529.79646011801879</v>
      </c>
      <c r="K210" s="33">
        <v>533.51063417242949</v>
      </c>
      <c r="L210" s="33">
        <v>531.71107079547039</v>
      </c>
      <c r="M210" s="33">
        <v>560.96676962427955</v>
      </c>
      <c r="N210" s="33">
        <v>522.90571691278797</v>
      </c>
      <c r="O210" s="33">
        <v>503.86444191822704</v>
      </c>
      <c r="P210" s="33">
        <v>499.98335572253194</v>
      </c>
      <c r="Q210" s="33">
        <v>537.74385829811683</v>
      </c>
      <c r="R210" s="33">
        <v>544.4832943722281</v>
      </c>
      <c r="S210" s="33">
        <v>564.37132056299777</v>
      </c>
      <c r="T210" s="33">
        <v>554.62758280450589</v>
      </c>
      <c r="U210" s="33">
        <v>550.24370250597997</v>
      </c>
      <c r="V210" s="33">
        <v>577.89411442150947</v>
      </c>
      <c r="W210" s="33">
        <v>615.96746094128628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706.70295489891123</v>
      </c>
      <c r="C212" s="117">
        <f t="shared" si="101"/>
        <v>1470.9685039370077</v>
      </c>
      <c r="D212" s="117">
        <f t="shared" si="101"/>
        <v>963.42496765847329</v>
      </c>
      <c r="E212" s="117">
        <f t="shared" si="101"/>
        <v>1047.4801901743265</v>
      </c>
      <c r="F212" s="117">
        <f t="shared" si="101"/>
        <v>950.29988060959329</v>
      </c>
      <c r="G212" s="117">
        <f t="shared" si="101"/>
        <v>1241.5418402973314</v>
      </c>
      <c r="H212" s="117">
        <f t="shared" si="101"/>
        <v>1386.6210883992567</v>
      </c>
      <c r="I212" s="117">
        <f t="shared" si="101"/>
        <v>1333.8805595714816</v>
      </c>
      <c r="J212" s="117">
        <f t="shared" si="101"/>
        <v>1306.7707815940746</v>
      </c>
      <c r="K212" s="117">
        <f t="shared" si="101"/>
        <v>1486.417045038311</v>
      </c>
      <c r="L212" s="117">
        <f t="shared" si="101"/>
        <v>1417.0962910602914</v>
      </c>
      <c r="M212" s="117">
        <f t="shared" si="101"/>
        <v>1603.2726151293723</v>
      </c>
      <c r="N212" s="117">
        <f t="shared" si="101"/>
        <v>1563.9186124920573</v>
      </c>
      <c r="O212" s="117">
        <f t="shared" si="101"/>
        <v>1315.6191027813782</v>
      </c>
      <c r="P212" s="117">
        <f t="shared" si="101"/>
        <v>1239.4062393292159</v>
      </c>
      <c r="Q212" s="117">
        <f t="shared" si="101"/>
        <v>1258.6492089816456</v>
      </c>
      <c r="R212" s="117">
        <f t="shared" ref="R212:V212" si="102">R213+R216+R218+R227</f>
        <v>1241.6391825451665</v>
      </c>
      <c r="S212" s="117">
        <f t="shared" si="102"/>
        <v>1235.8498801011142</v>
      </c>
      <c r="T212" s="117">
        <f t="shared" si="102"/>
        <v>1216.9689794440644</v>
      </c>
      <c r="U212" s="117">
        <f t="shared" si="102"/>
        <v>1097.3915892478617</v>
      </c>
      <c r="V212" s="117">
        <f t="shared" si="102"/>
        <v>1195.2710896165947</v>
      </c>
      <c r="W212" s="117">
        <f t="shared" ref="W212" si="103">W213+W216+W218+W227</f>
        <v>1261.8867247381804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601.54890433620631</v>
      </c>
      <c r="C213" s="122">
        <f t="shared" si="104"/>
        <v>1215.4665749201865</v>
      </c>
      <c r="D213" s="122">
        <f t="shared" si="104"/>
        <v>813.3903752671614</v>
      </c>
      <c r="E213" s="122">
        <f t="shared" si="104"/>
        <v>892.57480200794612</v>
      </c>
      <c r="F213" s="122">
        <f t="shared" si="104"/>
        <v>792.19577291794008</v>
      </c>
      <c r="G213" s="122">
        <f t="shared" si="104"/>
        <v>1026.6634559611625</v>
      </c>
      <c r="H213" s="122">
        <f t="shared" si="104"/>
        <v>1153.7162564905941</v>
      </c>
      <c r="I213" s="122">
        <f t="shared" si="104"/>
        <v>1089.1587785270156</v>
      </c>
      <c r="J213" s="122">
        <f t="shared" si="104"/>
        <v>1061.7065974080253</v>
      </c>
      <c r="K213" s="122">
        <f t="shared" si="104"/>
        <v>1197.4981956895615</v>
      </c>
      <c r="L213" s="122">
        <f t="shared" si="104"/>
        <v>1162.5712483853583</v>
      </c>
      <c r="M213" s="122">
        <f t="shared" si="104"/>
        <v>1327.4735642223663</v>
      </c>
      <c r="N213" s="122">
        <f t="shared" si="104"/>
        <v>1294.9735670765897</v>
      </c>
      <c r="O213" s="122">
        <f t="shared" si="104"/>
        <v>1089.3231901106576</v>
      </c>
      <c r="P213" s="122">
        <f t="shared" si="104"/>
        <v>1026.2090747509669</v>
      </c>
      <c r="Q213" s="122">
        <f t="shared" si="104"/>
        <v>994.61733532097321</v>
      </c>
      <c r="R213" s="122">
        <f t="shared" ref="R213:V213" si="105">SUM(R214:R215)</f>
        <v>983.74302300325724</v>
      </c>
      <c r="S213" s="122">
        <f t="shared" si="105"/>
        <v>1006.6343326710942</v>
      </c>
      <c r="T213" s="122">
        <f t="shared" si="105"/>
        <v>981.13301057966919</v>
      </c>
      <c r="U213" s="122">
        <f t="shared" si="105"/>
        <v>877.48257391056563</v>
      </c>
      <c r="V213" s="122">
        <f t="shared" si="105"/>
        <v>977.17491784174342</v>
      </c>
      <c r="W213" s="122">
        <f t="shared" ref="W213" si="106">SUM(W214:W215)</f>
        <v>1047.5628235260681</v>
      </c>
      <c r="DA213" s="130" t="s">
        <v>2636</v>
      </c>
    </row>
    <row r="214" spans="1:105" ht="12" customHeight="1" x14ac:dyDescent="0.25">
      <c r="A214" s="97" t="s">
        <v>217</v>
      </c>
      <c r="B214" s="98">
        <v>601.54890433620631</v>
      </c>
      <c r="C214" s="98">
        <v>1215.4665749201865</v>
      </c>
      <c r="D214" s="98">
        <v>813.3903752671614</v>
      </c>
      <c r="E214" s="98">
        <v>892.57480200794612</v>
      </c>
      <c r="F214" s="98">
        <v>792.19577291794008</v>
      </c>
      <c r="G214" s="98">
        <v>1026.6634559611625</v>
      </c>
      <c r="H214" s="98">
        <v>1153.7162564905941</v>
      </c>
      <c r="I214" s="98">
        <v>1089.1587785270156</v>
      </c>
      <c r="J214" s="98">
        <v>1061.7065974080253</v>
      </c>
      <c r="K214" s="98">
        <v>1197.4981956895615</v>
      </c>
      <c r="L214" s="98">
        <v>1162.5712483853583</v>
      </c>
      <c r="M214" s="98">
        <v>1327.4735642223663</v>
      </c>
      <c r="N214" s="98">
        <v>1294.9735670765897</v>
      </c>
      <c r="O214" s="98">
        <v>1089.3231901106576</v>
      </c>
      <c r="P214" s="98">
        <v>1026.2090747509669</v>
      </c>
      <c r="Q214" s="98">
        <v>994.61733532097321</v>
      </c>
      <c r="R214" s="98">
        <v>983.74302300325724</v>
      </c>
      <c r="S214" s="98">
        <v>1006.6343326710942</v>
      </c>
      <c r="T214" s="98">
        <v>981.13301057966919</v>
      </c>
      <c r="U214" s="98">
        <v>877.48257391056563</v>
      </c>
      <c r="V214" s="98">
        <v>977.17491784174342</v>
      </c>
      <c r="W214" s="98">
        <v>1047.5628235260681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70.555816031486529</v>
      </c>
      <c r="C218" s="122">
        <v>169.19652088524529</v>
      </c>
      <c r="D218" s="122">
        <v>93.640736058380412</v>
      </c>
      <c r="E218" s="122">
        <v>95.008097748801049</v>
      </c>
      <c r="F218" s="122">
        <v>94.820245301845702</v>
      </c>
      <c r="G218" s="122">
        <v>131.90412958717752</v>
      </c>
      <c r="H218" s="122">
        <v>141.40174253448652</v>
      </c>
      <c r="I218" s="122">
        <v>146.46369434849581</v>
      </c>
      <c r="J218" s="122">
        <v>150.82394030958065</v>
      </c>
      <c r="K218" s="122">
        <v>181.04549685354144</v>
      </c>
      <c r="L218" s="122">
        <v>161.55283925858492</v>
      </c>
      <c r="M218" s="122">
        <v>173.17614824393405</v>
      </c>
      <c r="N218" s="122">
        <v>168.87247037715414</v>
      </c>
      <c r="O218" s="122">
        <v>142.09278237463857</v>
      </c>
      <c r="P218" s="122">
        <v>133.86798706076095</v>
      </c>
      <c r="Q218" s="122">
        <v>189.61808130687285</v>
      </c>
      <c r="R218" s="122">
        <v>185.20869779840058</v>
      </c>
      <c r="S218" s="122">
        <v>164.61157863001407</v>
      </c>
      <c r="T218" s="122">
        <v>169.36555171165381</v>
      </c>
      <c r="U218" s="122">
        <v>157.92796399327878</v>
      </c>
      <c r="V218" s="122">
        <v>156.57285281435716</v>
      </c>
      <c r="W218" s="122">
        <v>153.91699941739006</v>
      </c>
      <c r="DA218" s="130" t="s">
        <v>2641</v>
      </c>
    </row>
    <row r="219" spans="1:105" ht="12" customHeight="1" x14ac:dyDescent="0.25">
      <c r="A219" s="97" t="s">
        <v>134</v>
      </c>
      <c r="B219" s="98">
        <v>201.6328431477593</v>
      </c>
      <c r="C219" s="98">
        <v>321.67602024590047</v>
      </c>
      <c r="D219" s="98">
        <v>189.48766746892161</v>
      </c>
      <c r="E219" s="98">
        <v>192.99128079438924</v>
      </c>
      <c r="F219" s="98">
        <v>193.18149561496364</v>
      </c>
      <c r="G219" s="98">
        <v>268.6596039007224</v>
      </c>
      <c r="H219" s="98">
        <v>287.92452114995177</v>
      </c>
      <c r="I219" s="98">
        <v>298.17374138487003</v>
      </c>
      <c r="J219" s="98">
        <v>307.23606774082356</v>
      </c>
      <c r="K219" s="98">
        <v>369.10380505332751</v>
      </c>
      <c r="L219" s="98">
        <v>328.74616626133366</v>
      </c>
      <c r="M219" s="98">
        <v>351.49793754189977</v>
      </c>
      <c r="N219" s="98">
        <v>342.16505307289754</v>
      </c>
      <c r="O219" s="98">
        <v>279.17162123267195</v>
      </c>
      <c r="P219" s="98">
        <v>245.23232700032645</v>
      </c>
      <c r="Q219" s="98">
        <v>310.58321080627576</v>
      </c>
      <c r="R219" s="98">
        <v>294.00152131458469</v>
      </c>
      <c r="S219" s="98">
        <v>269.01575728686362</v>
      </c>
      <c r="T219" s="98">
        <v>283.23079726450294</v>
      </c>
      <c r="U219" s="98">
        <v>271.14275935733832</v>
      </c>
      <c r="V219" s="98">
        <v>276.88761968618206</v>
      </c>
      <c r="W219" s="98">
        <v>292.26472211582069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107.833889368032</v>
      </c>
      <c r="M220" s="98">
        <v>111.74769115945863</v>
      </c>
      <c r="N220" s="98">
        <v>101.68627235881445</v>
      </c>
      <c r="O220" s="98">
        <v>87.282899560873403</v>
      </c>
      <c r="P220" s="98">
        <v>80.328805809561885</v>
      </c>
      <c r="Q220" s="98">
        <v>91.968630241322003</v>
      </c>
      <c r="R220" s="98">
        <v>95.238270011720033</v>
      </c>
      <c r="S220" s="98">
        <v>95.153265510289671</v>
      </c>
      <c r="T220" s="98">
        <v>93.426501107360309</v>
      </c>
      <c r="U220" s="98">
        <v>87.754627915440139</v>
      </c>
      <c r="V220" s="98">
        <v>91.581501718716794</v>
      </c>
      <c r="W220" s="98">
        <v>96.846144184887322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107.833889368032</v>
      </c>
      <c r="M221" s="101">
        <v>111.74769115945863</v>
      </c>
      <c r="N221" s="101">
        <v>101.68627235881445</v>
      </c>
      <c r="O221" s="101">
        <v>87.282899560873403</v>
      </c>
      <c r="P221" s="101">
        <v>80.328805809561885</v>
      </c>
      <c r="Q221" s="101">
        <v>91.968630241322003</v>
      </c>
      <c r="R221" s="101">
        <v>95.238270011720033</v>
      </c>
      <c r="S221" s="101">
        <v>95.153265510289671</v>
      </c>
      <c r="T221" s="101">
        <v>93.426501107360309</v>
      </c>
      <c r="U221" s="101">
        <v>87.754627915440139</v>
      </c>
      <c r="V221" s="101">
        <v>91.581501718716794</v>
      </c>
      <c r="W221" s="101">
        <v>96.846144184887322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34.598234531218445</v>
      </c>
      <c r="C227" s="122">
        <v>86.305408131575859</v>
      </c>
      <c r="D227" s="122">
        <v>56.393856332931456</v>
      </c>
      <c r="E227" s="122">
        <v>59.897290417579413</v>
      </c>
      <c r="F227" s="122">
        <v>63.283862389807538</v>
      </c>
      <c r="G227" s="122">
        <v>82.974254748991356</v>
      </c>
      <c r="H227" s="122">
        <v>91.503089374175985</v>
      </c>
      <c r="I227" s="122">
        <v>98.258086695970235</v>
      </c>
      <c r="J227" s="122">
        <v>94.24024387646871</v>
      </c>
      <c r="K227" s="122">
        <v>107.87335249520804</v>
      </c>
      <c r="L227" s="122">
        <v>92.972203416348023</v>
      </c>
      <c r="M227" s="122">
        <v>102.622902663072</v>
      </c>
      <c r="N227" s="122">
        <v>100.07257503831342</v>
      </c>
      <c r="O227" s="122">
        <v>84.20313029608208</v>
      </c>
      <c r="P227" s="122">
        <v>79.329177517488077</v>
      </c>
      <c r="Q227" s="122">
        <v>74.413792353799536</v>
      </c>
      <c r="R227" s="122">
        <v>72.687461743508791</v>
      </c>
      <c r="S227" s="122">
        <v>64.603968800005987</v>
      </c>
      <c r="T227" s="122">
        <v>66.47041715274149</v>
      </c>
      <c r="U227" s="122">
        <v>61.981051344017239</v>
      </c>
      <c r="V227" s="122">
        <v>61.523318960494159</v>
      </c>
      <c r="W227" s="122">
        <v>60.406901794722231</v>
      </c>
      <c r="DA227" s="130" t="s">
        <v>2650</v>
      </c>
    </row>
    <row r="228" spans="1:105" ht="12" customHeight="1" x14ac:dyDescent="0.25">
      <c r="A228" s="97" t="s">
        <v>175</v>
      </c>
      <c r="B228" s="98">
        <v>70.624332709757013</v>
      </c>
      <c r="C228" s="98">
        <v>172.06886707551232</v>
      </c>
      <c r="D228" s="98">
        <v>110.15148691182821</v>
      </c>
      <c r="E228" s="98">
        <v>116.68456154600581</v>
      </c>
      <c r="F228" s="98">
        <v>123.2187770502488</v>
      </c>
      <c r="G228" s="98">
        <v>161.4924173424582</v>
      </c>
      <c r="H228" s="98">
        <v>178.0100241501282</v>
      </c>
      <c r="I228" s="98">
        <v>191.06125483636481</v>
      </c>
      <c r="J228" s="98">
        <v>183.36757039833518</v>
      </c>
      <c r="K228" s="98">
        <v>210.10057115886227</v>
      </c>
      <c r="L228" s="98">
        <v>180.53948261309407</v>
      </c>
      <c r="M228" s="98">
        <v>198.65647758938272</v>
      </c>
      <c r="N228" s="98">
        <v>193.28403523126525</v>
      </c>
      <c r="O228" s="98">
        <v>169.77720603015064</v>
      </c>
      <c r="P228" s="98">
        <v>172.47776564682039</v>
      </c>
      <c r="Q228" s="98">
        <v>183.25895115235502</v>
      </c>
      <c r="R228" s="98">
        <v>193.38485398409719</v>
      </c>
      <c r="S228" s="98">
        <v>185.89520419966129</v>
      </c>
      <c r="T228" s="98">
        <v>197.92239479357991</v>
      </c>
      <c r="U228" s="98">
        <v>192.57646668142525</v>
      </c>
      <c r="V228" s="98">
        <v>200.86289538764865</v>
      </c>
      <c r="W228" s="98">
        <v>213.37936821322739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62.18569987100571</v>
      </c>
      <c r="C231" s="118">
        <f t="shared" si="108"/>
        <v>109.56578025415374</v>
      </c>
      <c r="D231" s="118">
        <f t="shared" si="108"/>
        <v>77.275818217949592</v>
      </c>
      <c r="E231" s="118">
        <f t="shared" si="108"/>
        <v>82.964448966698782</v>
      </c>
      <c r="F231" s="118">
        <f t="shared" si="108"/>
        <v>76.566289879889723</v>
      </c>
      <c r="G231" s="118">
        <f t="shared" si="108"/>
        <v>96.883813494693882</v>
      </c>
      <c r="H231" s="118">
        <f t="shared" si="108"/>
        <v>107.31392735586361</v>
      </c>
      <c r="I231" s="118">
        <f t="shared" si="108"/>
        <v>104.22835690764327</v>
      </c>
      <c r="J231" s="118">
        <f t="shared" si="108"/>
        <v>103.74038972945121</v>
      </c>
      <c r="K231" s="118">
        <f t="shared" si="108"/>
        <v>116.64515821092499</v>
      </c>
      <c r="L231" s="118">
        <f t="shared" si="108"/>
        <v>112.68352926146837</v>
      </c>
      <c r="M231" s="118">
        <f t="shared" si="108"/>
        <v>126.25745917250636</v>
      </c>
      <c r="N231" s="118">
        <f t="shared" si="108"/>
        <v>122.74033577568956</v>
      </c>
      <c r="O231" s="118">
        <f t="shared" si="108"/>
        <v>104.46126919194472</v>
      </c>
      <c r="P231" s="118">
        <f t="shared" si="108"/>
        <v>98.548633669557773</v>
      </c>
      <c r="Q231" s="118">
        <f t="shared" si="108"/>
        <v>99.234978711272731</v>
      </c>
      <c r="R231" s="118">
        <f t="shared" ref="R231:V231" si="109">R232+R235+R237+R246</f>
        <v>97.964129568559969</v>
      </c>
      <c r="S231" s="118">
        <f t="shared" si="109"/>
        <v>98.547074441742879</v>
      </c>
      <c r="T231" s="118">
        <f t="shared" si="109"/>
        <v>97.253646633094363</v>
      </c>
      <c r="U231" s="118">
        <f t="shared" si="109"/>
        <v>89.184145669340509</v>
      </c>
      <c r="V231" s="118">
        <f t="shared" si="109"/>
        <v>96.819310280916909</v>
      </c>
      <c r="W231" s="118">
        <f t="shared" ref="W231" si="110">W232+W235+W237+W246</f>
        <v>103.0162267437278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39.952313671116187</v>
      </c>
      <c r="C232" s="123">
        <f t="shared" si="111"/>
        <v>81.003501512034944</v>
      </c>
      <c r="D232" s="123">
        <f t="shared" si="111"/>
        <v>54.392773130374145</v>
      </c>
      <c r="E232" s="123">
        <f t="shared" si="111"/>
        <v>59.868964324595645</v>
      </c>
      <c r="F232" s="123">
        <f t="shared" si="111"/>
        <v>53.291024500796716</v>
      </c>
      <c r="G232" s="123">
        <f t="shared" si="111"/>
        <v>69.25711768712614</v>
      </c>
      <c r="H232" s="123">
        <f t="shared" si="111"/>
        <v>78.050343695036858</v>
      </c>
      <c r="I232" s="123">
        <f t="shared" si="111"/>
        <v>73.882860747130792</v>
      </c>
      <c r="J232" s="123">
        <f t="shared" si="111"/>
        <v>72.225895300902067</v>
      </c>
      <c r="K232" s="123">
        <f t="shared" si="111"/>
        <v>81.686636343647308</v>
      </c>
      <c r="L232" s="123">
        <f t="shared" si="111"/>
        <v>79.523405379096289</v>
      </c>
      <c r="M232" s="123">
        <f t="shared" si="111"/>
        <v>91.043911262445633</v>
      </c>
      <c r="N232" s="123">
        <f t="shared" si="111"/>
        <v>88.750558940457694</v>
      </c>
      <c r="O232" s="123">
        <f t="shared" si="111"/>
        <v>74.633854569694677</v>
      </c>
      <c r="P232" s="123">
        <f t="shared" si="111"/>
        <v>70.278172038281696</v>
      </c>
      <c r="Q232" s="123">
        <f t="shared" si="111"/>
        <v>68.091688346295385</v>
      </c>
      <c r="R232" s="123">
        <f t="shared" ref="R232:V232" si="112">SUM(R233:R234)</f>
        <v>67.337386402047315</v>
      </c>
      <c r="S232" s="123">
        <f t="shared" si="112"/>
        <v>68.898883437347976</v>
      </c>
      <c r="T232" s="123">
        <f t="shared" si="112"/>
        <v>67.132621654735303</v>
      </c>
      <c r="U232" s="123">
        <f t="shared" si="112"/>
        <v>60.006051226541537</v>
      </c>
      <c r="V232" s="123">
        <f t="shared" si="112"/>
        <v>66.773204603949893</v>
      </c>
      <c r="W232" s="123">
        <f t="shared" ref="W232" si="113">SUM(W233:W234)</f>
        <v>71.49289098135057</v>
      </c>
      <c r="DA232" s="130" t="s">
        <v>2804</v>
      </c>
    </row>
    <row r="233" spans="1:105" ht="12" customHeight="1" x14ac:dyDescent="0.25">
      <c r="A233" s="97" t="s">
        <v>217</v>
      </c>
      <c r="B233" s="99">
        <v>39.546512695513911</v>
      </c>
      <c r="C233" s="99">
        <v>80.126283655003618</v>
      </c>
      <c r="D233" s="99">
        <v>53.770219069402948</v>
      </c>
      <c r="E233" s="99">
        <v>59.170882530717684</v>
      </c>
      <c r="F233" s="99">
        <v>52.664835722693539</v>
      </c>
      <c r="G233" s="99">
        <v>68.445221897376982</v>
      </c>
      <c r="H233" s="99">
        <v>77.133256220159808</v>
      </c>
      <c r="I233" s="99">
        <v>73.022987519606119</v>
      </c>
      <c r="J233" s="99">
        <v>71.382977694567657</v>
      </c>
      <c r="K233" s="99">
        <v>80.738266061408041</v>
      </c>
      <c r="L233" s="99">
        <v>78.600082117398784</v>
      </c>
      <c r="M233" s="99">
        <v>89.989007071734136</v>
      </c>
      <c r="N233" s="99">
        <v>87.750633575523551</v>
      </c>
      <c r="O233" s="99">
        <v>73.787740279535058</v>
      </c>
      <c r="P233" s="99">
        <v>69.482232836430313</v>
      </c>
      <c r="Q233" s="99">
        <v>67.306358002546077</v>
      </c>
      <c r="R233" s="99">
        <v>66.545739131084304</v>
      </c>
      <c r="S233" s="99">
        <v>68.065306670478464</v>
      </c>
      <c r="T233" s="99">
        <v>66.304110210001809</v>
      </c>
      <c r="U233" s="99">
        <v>59.251702383864767</v>
      </c>
      <c r="V233" s="99">
        <v>65.912590273365709</v>
      </c>
      <c r="W233" s="99">
        <v>70.551313660271461</v>
      </c>
      <c r="DA233" s="63" t="s">
        <v>2805</v>
      </c>
    </row>
    <row r="234" spans="1:105" ht="12" customHeight="1" x14ac:dyDescent="0.25">
      <c r="A234" s="97" t="s">
        <v>53</v>
      </c>
      <c r="B234" s="99">
        <v>0.40580097560227302</v>
      </c>
      <c r="C234" s="99">
        <v>0.87721785703132937</v>
      </c>
      <c r="D234" s="99">
        <v>0.62255406097119803</v>
      </c>
      <c r="E234" s="99">
        <v>0.69808179387796321</v>
      </c>
      <c r="F234" s="99">
        <v>0.6261887781031753</v>
      </c>
      <c r="G234" s="99">
        <v>0.81189578974916021</v>
      </c>
      <c r="H234" s="99">
        <v>0.91708747487704334</v>
      </c>
      <c r="I234" s="99">
        <v>0.85987322752467854</v>
      </c>
      <c r="J234" s="99">
        <v>0.84291760633441071</v>
      </c>
      <c r="K234" s="99">
        <v>0.94837028223926423</v>
      </c>
      <c r="L234" s="99">
        <v>0.92332326169750056</v>
      </c>
      <c r="M234" s="99">
        <v>1.0549041907115038</v>
      </c>
      <c r="N234" s="99">
        <v>0.99992536493414408</v>
      </c>
      <c r="O234" s="99">
        <v>0.84611429015962192</v>
      </c>
      <c r="P234" s="99">
        <v>0.79593920185138922</v>
      </c>
      <c r="Q234" s="99">
        <v>0.78533034374931265</v>
      </c>
      <c r="R234" s="99">
        <v>0.79164727096301513</v>
      </c>
      <c r="S234" s="99">
        <v>0.83357676686951643</v>
      </c>
      <c r="T234" s="99">
        <v>0.82851144473349514</v>
      </c>
      <c r="U234" s="99">
        <v>0.75434884267676749</v>
      </c>
      <c r="V234" s="99">
        <v>0.86061433058418102</v>
      </c>
      <c r="W234" s="99">
        <v>0.94157732107911196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6.4016706983595226E-2</v>
      </c>
      <c r="C235" s="123">
        <f t="shared" si="114"/>
        <v>0.11397563251498137</v>
      </c>
      <c r="D235" s="123">
        <f t="shared" si="114"/>
        <v>0.11981649996257375</v>
      </c>
      <c r="E235" s="123">
        <f t="shared" si="114"/>
        <v>0.18341329970928943</v>
      </c>
      <c r="F235" s="123">
        <f t="shared" si="114"/>
        <v>0.11182889029657826</v>
      </c>
      <c r="G235" s="123">
        <f t="shared" si="114"/>
        <v>0.12692094949475347</v>
      </c>
      <c r="H235" s="123">
        <f t="shared" si="114"/>
        <v>0.2042837237712003</v>
      </c>
      <c r="I235" s="123">
        <f t="shared" si="114"/>
        <v>0.44145578551658055</v>
      </c>
      <c r="J235" s="123">
        <f t="shared" si="114"/>
        <v>0.33736422765459945</v>
      </c>
      <c r="K235" s="123">
        <f t="shared" si="114"/>
        <v>0.33476446907409585</v>
      </c>
      <c r="L235" s="123">
        <f t="shared" si="114"/>
        <v>0.48705771073021309</v>
      </c>
      <c r="M235" s="123">
        <f t="shared" si="114"/>
        <v>0.33570250839937077</v>
      </c>
      <c r="N235" s="123">
        <f t="shared" si="114"/>
        <v>0.87273989726287815</v>
      </c>
      <c r="O235" s="123">
        <f t="shared" si="114"/>
        <v>0.33685084610103999</v>
      </c>
      <c r="P235" s="123">
        <f t="shared" si="114"/>
        <v>0.27948005942176779</v>
      </c>
      <c r="Q235" s="123">
        <f t="shared" si="114"/>
        <v>0.4519323780322943</v>
      </c>
      <c r="R235" s="123">
        <f t="shared" si="114"/>
        <v>0.46296031477137323</v>
      </c>
      <c r="S235" s="123">
        <f t="shared" si="114"/>
        <v>0.50882266665026987</v>
      </c>
      <c r="T235" s="123">
        <f t="shared" si="114"/>
        <v>0.44791295174149481</v>
      </c>
      <c r="U235" s="123">
        <f t="shared" si="114"/>
        <v>0.50959981457548198</v>
      </c>
      <c r="V235" s="123">
        <f t="shared" si="114"/>
        <v>0.54964823332243939</v>
      </c>
      <c r="W235" s="123">
        <f t="shared" si="114"/>
        <v>0.57573923919803804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6.4016706983595226E-2</v>
      </c>
      <c r="C236" s="99">
        <f>RES_hhdet_fecs!C67</f>
        <v>0.11397563251498137</v>
      </c>
      <c r="D236" s="99">
        <f>RES_hhdet_fecs!D67</f>
        <v>0.11981649996257375</v>
      </c>
      <c r="E236" s="99">
        <f>RES_hhdet_fecs!E67</f>
        <v>0.18341329970928943</v>
      </c>
      <c r="F236" s="99">
        <f>RES_hhdet_fecs!F67</f>
        <v>0.11182889029657826</v>
      </c>
      <c r="G236" s="99">
        <f>RES_hhdet_fecs!G67</f>
        <v>0.12692094949475347</v>
      </c>
      <c r="H236" s="99">
        <f>RES_hhdet_fecs!H67</f>
        <v>0.2042837237712003</v>
      </c>
      <c r="I236" s="99">
        <f>RES_hhdet_fecs!I67</f>
        <v>0.44145578551658055</v>
      </c>
      <c r="J236" s="99">
        <f>RES_hhdet_fecs!J67</f>
        <v>0.33736422765459945</v>
      </c>
      <c r="K236" s="99">
        <f>RES_hhdet_fecs!K67</f>
        <v>0.33476446907409585</v>
      </c>
      <c r="L236" s="99">
        <f>RES_hhdet_fecs!L67</f>
        <v>0.48705771073021309</v>
      </c>
      <c r="M236" s="99">
        <f>RES_hhdet_fecs!M67</f>
        <v>0.33570250839937077</v>
      </c>
      <c r="N236" s="99">
        <f>RES_hhdet_fecs!N67</f>
        <v>0.87273989726287815</v>
      </c>
      <c r="O236" s="99">
        <f>RES_hhdet_fecs!O67</f>
        <v>0.33685084610103999</v>
      </c>
      <c r="P236" s="99">
        <f>RES_hhdet_fecs!P67</f>
        <v>0.27948005942176779</v>
      </c>
      <c r="Q236" s="99">
        <f>RES_hhdet_fecs!Q67</f>
        <v>0.4519323780322943</v>
      </c>
      <c r="R236" s="99">
        <f>RES_hhdet_fecs!R67</f>
        <v>0.46296031477137323</v>
      </c>
      <c r="S236" s="99">
        <f>RES_hhdet_fecs!S67</f>
        <v>0.50882266665026987</v>
      </c>
      <c r="T236" s="99">
        <f>RES_hhdet_fecs!T67</f>
        <v>0.44791295174149481</v>
      </c>
      <c r="U236" s="99">
        <f>RES_hhdet_fecs!U67</f>
        <v>0.50959981457548198</v>
      </c>
      <c r="V236" s="99">
        <f>RES_hhdet_fecs!V67</f>
        <v>0.54964823332243939</v>
      </c>
      <c r="W236" s="99">
        <f>RES_hhdet_fecs!W67</f>
        <v>0.57573923919803804</v>
      </c>
      <c r="DA236" s="63" t="s">
        <v>2808</v>
      </c>
    </row>
    <row r="237" spans="1:105" ht="12" customHeight="1" x14ac:dyDescent="0.25">
      <c r="A237" s="121" t="s">
        <v>55</v>
      </c>
      <c r="B237" s="123">
        <v>15.653054564028634</v>
      </c>
      <c r="C237" s="123">
        <v>18.580687927985597</v>
      </c>
      <c r="D237" s="123">
        <v>15.022614083479185</v>
      </c>
      <c r="E237" s="123">
        <v>14.879049083954076</v>
      </c>
      <c r="F237" s="123">
        <v>14.675990904647056</v>
      </c>
      <c r="G237" s="123">
        <v>17.646198449540933</v>
      </c>
      <c r="H237" s="123">
        <v>18.552685450148761</v>
      </c>
      <c r="I237" s="123">
        <v>18.777044424616719</v>
      </c>
      <c r="J237" s="123">
        <v>20.169753209839126</v>
      </c>
      <c r="K237" s="123">
        <v>22.635775319266845</v>
      </c>
      <c r="L237" s="123">
        <v>21.695677125749771</v>
      </c>
      <c r="M237" s="123">
        <v>22.983379410636068</v>
      </c>
      <c r="N237" s="123">
        <v>21.758147043420582</v>
      </c>
      <c r="O237" s="123">
        <v>19.201590385906702</v>
      </c>
      <c r="P237" s="123">
        <v>17.784330133371149</v>
      </c>
      <c r="Q237" s="123">
        <v>19.995775432592307</v>
      </c>
      <c r="R237" s="123">
        <v>19.286914865757254</v>
      </c>
      <c r="S237" s="123">
        <v>18.389646142608406</v>
      </c>
      <c r="T237" s="123">
        <v>18.874614136657385</v>
      </c>
      <c r="U237" s="123">
        <v>18.183333452768697</v>
      </c>
      <c r="V237" s="123">
        <v>18.683850459512627</v>
      </c>
      <c r="W237" s="123">
        <v>19.6676007095597</v>
      </c>
      <c r="DA237" s="130" t="s">
        <v>2809</v>
      </c>
    </row>
    <row r="238" spans="1:105" ht="12" customHeight="1" x14ac:dyDescent="0.25">
      <c r="A238" s="97" t="s">
        <v>134</v>
      </c>
      <c r="B238" s="99">
        <v>13.255573626510705</v>
      </c>
      <c r="C238" s="99">
        <v>21.205604971019625</v>
      </c>
      <c r="D238" s="99">
        <v>12.526326473198729</v>
      </c>
      <c r="E238" s="99">
        <v>12.793845826308571</v>
      </c>
      <c r="F238" s="99">
        <v>12.842623097763193</v>
      </c>
      <c r="G238" s="99">
        <v>17.910899717990901</v>
      </c>
      <c r="H238" s="99">
        <v>19.249582154177702</v>
      </c>
      <c r="I238" s="99">
        <v>19.991150808395702</v>
      </c>
      <c r="J238" s="99">
        <v>20.656766590743338</v>
      </c>
      <c r="K238" s="99">
        <v>24.885884023827934</v>
      </c>
      <c r="L238" s="99">
        <v>22.226143730810577</v>
      </c>
      <c r="M238" s="99">
        <v>23.827932427179736</v>
      </c>
      <c r="N238" s="99">
        <v>23.185956036408893</v>
      </c>
      <c r="O238" s="99">
        <v>18.910313548764684</v>
      </c>
      <c r="P238" s="99">
        <v>16.60411125071299</v>
      </c>
      <c r="Q238" s="99">
        <v>21.017354145915245</v>
      </c>
      <c r="R238" s="99">
        <v>19.887865107102769</v>
      </c>
      <c r="S238" s="99">
        <v>18.189961761322277</v>
      </c>
      <c r="T238" s="99">
        <v>19.140489407850147</v>
      </c>
      <c r="U238" s="99">
        <v>18.308819523769042</v>
      </c>
      <c r="V238" s="99">
        <v>18.676676913128194</v>
      </c>
      <c r="W238" s="99">
        <v>19.683459186170932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15.278552833118217</v>
      </c>
      <c r="M239" s="99">
        <v>16.298132146146685</v>
      </c>
      <c r="N239" s="99">
        <v>15.670608098359978</v>
      </c>
      <c r="O239" s="99">
        <v>13.011121859741612</v>
      </c>
      <c r="P239" s="99">
        <v>11.774055445743032</v>
      </c>
      <c r="Q239" s="99">
        <v>14.970064521025167</v>
      </c>
      <c r="R239" s="99">
        <v>14.787925500911239</v>
      </c>
      <c r="S239" s="99">
        <v>14.080653212851768</v>
      </c>
      <c r="T239" s="99">
        <v>14.929037564761535</v>
      </c>
      <c r="U239" s="99">
        <v>14.4661957978286</v>
      </c>
      <c r="V239" s="99">
        <v>15.094501717289713</v>
      </c>
      <c r="W239" s="99">
        <v>16.111373737768915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7.2905231151530678</v>
      </c>
      <c r="M240" s="102">
        <v>7.5753401355975978</v>
      </c>
      <c r="N240" s="102">
        <v>6.8905150284750754</v>
      </c>
      <c r="O240" s="102">
        <v>5.912302227760553</v>
      </c>
      <c r="P240" s="102">
        <v>5.4388768585844307</v>
      </c>
      <c r="Q240" s="102">
        <v>6.2235729583665504</v>
      </c>
      <c r="R240" s="102">
        <v>6.4424355988288466</v>
      </c>
      <c r="S240" s="102">
        <v>6.4339512248401425</v>
      </c>
      <c r="T240" s="102">
        <v>6.3136811820218224</v>
      </c>
      <c r="U240" s="102">
        <v>5.9256004058063532</v>
      </c>
      <c r="V240" s="102">
        <v>6.1773730467188752</v>
      </c>
      <c r="W240" s="102">
        <v>6.5223989833635345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7.9880297179651532</v>
      </c>
      <c r="M241" s="105">
        <v>8.7227920105490888</v>
      </c>
      <c r="N241" s="105">
        <v>8.7800930698849058</v>
      </c>
      <c r="O241" s="105">
        <v>7.0988196319810601</v>
      </c>
      <c r="P241" s="105">
        <v>6.3351785871586026</v>
      </c>
      <c r="Q241" s="105">
        <v>8.746491562658619</v>
      </c>
      <c r="R241" s="105">
        <v>8.3454899020823916</v>
      </c>
      <c r="S241" s="105">
        <v>7.6467019880116229</v>
      </c>
      <c r="T241" s="105">
        <v>8.6153563827397139</v>
      </c>
      <c r="U241" s="105">
        <v>8.5405953920222473</v>
      </c>
      <c r="V241" s="105">
        <v>8.9171286705708397</v>
      </c>
      <c r="W241" s="105">
        <v>9.5889747544053776</v>
      </c>
      <c r="DA241" s="132" t="s">
        <v>2813</v>
      </c>
    </row>
    <row r="242" spans="1:105" ht="12" customHeight="1" x14ac:dyDescent="0.25">
      <c r="A242" s="106" t="s">
        <v>122</v>
      </c>
      <c r="B242" s="102">
        <v>16.943564638051441</v>
      </c>
      <c r="C242" s="102">
        <v>15.667989282226909</v>
      </c>
      <c r="D242" s="102">
        <v>17.461442388152165</v>
      </c>
      <c r="E242" s="102">
        <v>16.900938848816359</v>
      </c>
      <c r="F242" s="102">
        <v>16.443357470483104</v>
      </c>
      <c r="G242" s="102">
        <v>17.390887350729173</v>
      </c>
      <c r="H242" s="102">
        <v>17.880145594930436</v>
      </c>
      <c r="I242" s="102">
        <v>17.604923594295389</v>
      </c>
      <c r="J242" s="102">
        <v>19.700139514930751</v>
      </c>
      <c r="K242" s="102">
        <v>20.469574568598798</v>
      </c>
      <c r="L242" s="102">
        <v>21.40744022607749</v>
      </c>
      <c r="M242" s="102">
        <v>22.450110118318474</v>
      </c>
      <c r="N242" s="102">
        <v>20.667648901916756</v>
      </c>
      <c r="O242" s="102">
        <v>19.857713761768437</v>
      </c>
      <c r="P242" s="102">
        <v>19.603468602727705</v>
      </c>
      <c r="Q242" s="102">
        <v>18.79479249220681</v>
      </c>
      <c r="R242" s="102">
        <v>18.675986471114808</v>
      </c>
      <c r="S242" s="102">
        <v>19.161032827048697</v>
      </c>
      <c r="T242" s="102">
        <v>18.981790370801352</v>
      </c>
      <c r="U242" s="102">
        <v>18.475685985902249</v>
      </c>
      <c r="V242" s="102">
        <v>19.120588624808331</v>
      </c>
      <c r="W242" s="102">
        <v>20.065244390325066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15.538553461925456</v>
      </c>
      <c r="M243" s="105">
        <v>16.23235291537237</v>
      </c>
      <c r="N243" s="105">
        <v>14.80820824624657</v>
      </c>
      <c r="O243" s="105">
        <v>14.394840156482591</v>
      </c>
      <c r="P243" s="105">
        <v>14.402666702199802</v>
      </c>
      <c r="Q243" s="105">
        <v>13.819687173650152</v>
      </c>
      <c r="R243" s="105">
        <v>14.060853641181257</v>
      </c>
      <c r="S243" s="105">
        <v>14.704085816544055</v>
      </c>
      <c r="T243" s="105">
        <v>14.497563662370347</v>
      </c>
      <c r="U243" s="105">
        <v>14.275416467552521</v>
      </c>
      <c r="V243" s="105">
        <v>14.990682060405677</v>
      </c>
      <c r="W243" s="105">
        <v>15.907516490213693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7.3371898104626743</v>
      </c>
      <c r="M244" s="99">
        <v>7.4696800982996114</v>
      </c>
      <c r="N244" s="99">
        <v>6.4405419478099732</v>
      </c>
      <c r="O244" s="99">
        <v>6.4416277850291728</v>
      </c>
      <c r="P244" s="99">
        <v>6.5499935392840172</v>
      </c>
      <c r="Q244" s="99">
        <v>5.8424187195848933</v>
      </c>
      <c r="R244" s="99">
        <v>6.2054169165528039</v>
      </c>
      <c r="S244" s="99">
        <v>6.6964553835446274</v>
      </c>
      <c r="T244" s="99">
        <v>6.1150022405254489</v>
      </c>
      <c r="U244" s="99">
        <v>5.9027019918642996</v>
      </c>
      <c r="V244" s="99">
        <v>6.2225334467691109</v>
      </c>
      <c r="W244" s="99">
        <v>6.5998817538874119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8.2013636514627777</v>
      </c>
      <c r="M245" s="99">
        <v>8.7626728170727564</v>
      </c>
      <c r="N245" s="99">
        <v>8.3676662984365962</v>
      </c>
      <c r="O245" s="99">
        <v>7.9532123714534171</v>
      </c>
      <c r="P245" s="99">
        <v>7.8526731629157833</v>
      </c>
      <c r="Q245" s="99">
        <v>7.9772684540652596</v>
      </c>
      <c r="R245" s="99">
        <v>7.8554367246284524</v>
      </c>
      <c r="S245" s="99">
        <v>8.0076304329994308</v>
      </c>
      <c r="T245" s="99">
        <v>8.3825614218448994</v>
      </c>
      <c r="U245" s="99">
        <v>8.3727144756882215</v>
      </c>
      <c r="V245" s="99">
        <v>8.7681486136365656</v>
      </c>
      <c r="W245" s="99">
        <v>9.3076347363262819</v>
      </c>
      <c r="DA245" s="63" t="s">
        <v>2817</v>
      </c>
    </row>
    <row r="246" spans="1:105" ht="12" customHeight="1" x14ac:dyDescent="0.25">
      <c r="A246" s="121" t="s">
        <v>54</v>
      </c>
      <c r="B246" s="123">
        <v>6.5163149288772892</v>
      </c>
      <c r="C246" s="123">
        <v>9.8676151816182198</v>
      </c>
      <c r="D246" s="123">
        <v>7.7406145041336956</v>
      </c>
      <c r="E246" s="123">
        <v>8.0330222584397735</v>
      </c>
      <c r="F246" s="123">
        <v>8.4874455841493663</v>
      </c>
      <c r="G246" s="123">
        <v>9.8535764085320459</v>
      </c>
      <c r="H246" s="123">
        <v>10.506614486906795</v>
      </c>
      <c r="I246" s="123">
        <v>11.126995950379179</v>
      </c>
      <c r="J246" s="123">
        <v>11.007376991055414</v>
      </c>
      <c r="K246" s="123">
        <v>11.987982078936733</v>
      </c>
      <c r="L246" s="123">
        <v>10.977389045892091</v>
      </c>
      <c r="M246" s="123">
        <v>11.894465991025289</v>
      </c>
      <c r="N246" s="123">
        <v>11.358889894548414</v>
      </c>
      <c r="O246" s="123">
        <v>10.28897339024231</v>
      </c>
      <c r="P246" s="123">
        <v>10.206651438483171</v>
      </c>
      <c r="Q246" s="123">
        <v>10.695582554352736</v>
      </c>
      <c r="R246" s="123">
        <v>10.876867985984013</v>
      </c>
      <c r="S246" s="123">
        <v>10.749722195136213</v>
      </c>
      <c r="T246" s="123">
        <v>10.798497889960174</v>
      </c>
      <c r="U246" s="123">
        <v>10.485161175454786</v>
      </c>
      <c r="V246" s="123">
        <v>10.81260698413195</v>
      </c>
      <c r="W246" s="123">
        <v>11.279995813619477</v>
      </c>
      <c r="DA246" s="130" t="s">
        <v>2818</v>
      </c>
    </row>
    <row r="247" spans="1:105" ht="12" customHeight="1" x14ac:dyDescent="0.25">
      <c r="A247" s="97" t="s">
        <v>175</v>
      </c>
      <c r="B247" s="99">
        <v>4.6429243740382953</v>
      </c>
      <c r="C247" s="99">
        <v>11.343165773516189</v>
      </c>
      <c r="D247" s="99">
        <v>7.2817060075539795</v>
      </c>
      <c r="E247" s="99">
        <v>7.7352939707181454</v>
      </c>
      <c r="F247" s="99">
        <v>8.1915315293846565</v>
      </c>
      <c r="G247" s="99">
        <v>10.766317117424016</v>
      </c>
      <c r="H247" s="99">
        <v>11.901100227446271</v>
      </c>
      <c r="I247" s="99">
        <v>12.809760984770957</v>
      </c>
      <c r="J247" s="99">
        <v>12.328569135396506</v>
      </c>
      <c r="K247" s="99">
        <v>14.16549592720683</v>
      </c>
      <c r="L247" s="99">
        <v>12.206063222817788</v>
      </c>
      <c r="M247" s="99">
        <v>13.466858887776826</v>
      </c>
      <c r="N247" s="99">
        <v>13.097407532314685</v>
      </c>
      <c r="O247" s="99">
        <v>11.500238402769414</v>
      </c>
      <c r="P247" s="99">
        <v>11.678068891261619</v>
      </c>
      <c r="Q247" s="99">
        <v>12.401244313172006</v>
      </c>
      <c r="R247" s="99">
        <v>13.081605403249656</v>
      </c>
      <c r="S247" s="99">
        <v>12.569623021744663</v>
      </c>
      <c r="T247" s="99">
        <v>13.375422227071628</v>
      </c>
      <c r="U247" s="99">
        <v>13.003658225476093</v>
      </c>
      <c r="V247" s="99">
        <v>13.548642605409327</v>
      </c>
      <c r="W247" s="99">
        <v>14.370684408950247</v>
      </c>
      <c r="DA247" s="63" t="s">
        <v>2819</v>
      </c>
    </row>
    <row r="248" spans="1:105" ht="12" customHeight="1" x14ac:dyDescent="0.25">
      <c r="A248" s="109" t="s">
        <v>120</v>
      </c>
      <c r="B248" s="110">
        <v>8.3154552483110802</v>
      </c>
      <c r="C248" s="110">
        <v>8.3827404153638696</v>
      </c>
      <c r="D248" s="110">
        <v>8.222027459790219</v>
      </c>
      <c r="E248" s="110">
        <v>8.3470559734048901</v>
      </c>
      <c r="F248" s="110">
        <v>8.7998942532937932</v>
      </c>
      <c r="G248" s="110">
        <v>8.8890354972591332</v>
      </c>
      <c r="H248" s="110">
        <v>9.0315910835452797</v>
      </c>
      <c r="I248" s="110">
        <v>9.3453189241371817</v>
      </c>
      <c r="J248" s="110">
        <v>9.6103927579444601</v>
      </c>
      <c r="K248" s="110">
        <v>9.6902014879330221</v>
      </c>
      <c r="L248" s="110">
        <v>9.6728772858213912</v>
      </c>
      <c r="M248" s="110">
        <v>10.21418361774847</v>
      </c>
      <c r="N248" s="110">
        <v>9.4924033444970064</v>
      </c>
      <c r="O248" s="110">
        <v>9.097113533176973</v>
      </c>
      <c r="P248" s="110">
        <v>8.9535316794190525</v>
      </c>
      <c r="Q248" s="110">
        <v>9.5294786931649469</v>
      </c>
      <c r="R248" s="110">
        <v>9.5491113236649472</v>
      </c>
      <c r="S248" s="110">
        <v>9.7803791438109116</v>
      </c>
      <c r="T248" s="110">
        <v>9.4954422894818187</v>
      </c>
      <c r="U248" s="110">
        <v>9.2898734652099311</v>
      </c>
      <c r="V248" s="110">
        <v>9.6045511213877184</v>
      </c>
      <c r="W248" s="110">
        <v>10.059521784355679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30.629281702974065</v>
      </c>
      <c r="C250" s="118">
        <f t="shared" si="115"/>
        <v>55.826859247778863</v>
      </c>
      <c r="D250" s="118">
        <f t="shared" si="115"/>
        <v>41.80903430451378</v>
      </c>
      <c r="E250" s="118">
        <f t="shared" si="115"/>
        <v>46.000936966553816</v>
      </c>
      <c r="F250" s="118">
        <f t="shared" si="115"/>
        <v>43.165152039955444</v>
      </c>
      <c r="G250" s="118">
        <f t="shared" si="115"/>
        <v>54.997802453141752</v>
      </c>
      <c r="H250" s="118">
        <f t="shared" si="115"/>
        <v>61.530628413543155</v>
      </c>
      <c r="I250" s="118">
        <f t="shared" si="115"/>
        <v>60.731026937732437</v>
      </c>
      <c r="J250" s="118">
        <f t="shared" si="115"/>
        <v>60.660141607580698</v>
      </c>
      <c r="K250" s="118">
        <f t="shared" si="115"/>
        <v>68.379737230602856</v>
      </c>
      <c r="L250" s="118">
        <f t="shared" si="115"/>
        <v>66.628140152791161</v>
      </c>
      <c r="M250" s="118">
        <f t="shared" si="115"/>
        <v>74.351622836226099</v>
      </c>
      <c r="N250" s="118">
        <f t="shared" si="115"/>
        <v>73.440241502229213</v>
      </c>
      <c r="O250" s="118">
        <f t="shared" si="115"/>
        <v>62.163705080541618</v>
      </c>
      <c r="P250" s="118">
        <f t="shared" si="115"/>
        <v>59.476296841670482</v>
      </c>
      <c r="Q250" s="118">
        <f t="shared" si="115"/>
        <v>61.716736565440293</v>
      </c>
      <c r="R250" s="118">
        <f t="shared" ref="R250:V250" si="116">R251+R254+R256+R265</f>
        <v>62.639512840075298</v>
      </c>
      <c r="S250" s="118">
        <f t="shared" si="116"/>
        <v>64.870519480514275</v>
      </c>
      <c r="T250" s="118">
        <f t="shared" si="116"/>
        <v>65.418729534320391</v>
      </c>
      <c r="U250" s="118">
        <f t="shared" si="116"/>
        <v>61.645537481955252</v>
      </c>
      <c r="V250" s="118">
        <f t="shared" si="116"/>
        <v>68.237936757803141</v>
      </c>
      <c r="W250" s="118">
        <f t="shared" ref="W250" si="117">W251+W254+W256+W265</f>
        <v>73.931650752873963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17.929029084070351</v>
      </c>
      <c r="C251" s="123">
        <f t="shared" si="118"/>
        <v>39.630745313370426</v>
      </c>
      <c r="D251" s="123">
        <f t="shared" si="118"/>
        <v>28.284520246378584</v>
      </c>
      <c r="E251" s="123">
        <f t="shared" si="118"/>
        <v>32.136754925247708</v>
      </c>
      <c r="F251" s="123">
        <f t="shared" si="118"/>
        <v>29.195131408011257</v>
      </c>
      <c r="G251" s="123">
        <f t="shared" si="118"/>
        <v>38.533850560709261</v>
      </c>
      <c r="H251" s="123">
        <f t="shared" si="118"/>
        <v>43.928835733672891</v>
      </c>
      <c r="I251" s="123">
        <f t="shared" si="118"/>
        <v>41.99226642053253</v>
      </c>
      <c r="J251" s="123">
        <f t="shared" si="118"/>
        <v>41.342829264351302</v>
      </c>
      <c r="K251" s="123">
        <f t="shared" si="118"/>
        <v>47.054770127482072</v>
      </c>
      <c r="L251" s="123">
        <f t="shared" si="118"/>
        <v>45.898469001021361</v>
      </c>
      <c r="M251" s="123">
        <f t="shared" si="118"/>
        <v>52.640901242715614</v>
      </c>
      <c r="N251" s="123">
        <f t="shared" si="118"/>
        <v>51.346928846115034</v>
      </c>
      <c r="O251" s="123">
        <f t="shared" si="118"/>
        <v>43.361309539622042</v>
      </c>
      <c r="P251" s="123">
        <f t="shared" si="118"/>
        <v>41.344411496689204</v>
      </c>
      <c r="Q251" s="123">
        <f t="shared" si="118"/>
        <v>40.90579352941657</v>
      </c>
      <c r="R251" s="123">
        <f t="shared" ref="R251:V251" si="119">SUM(R252:R253)</f>
        <v>41.525910995825072</v>
      </c>
      <c r="S251" s="123">
        <f t="shared" si="119"/>
        <v>43.672930807289994</v>
      </c>
      <c r="T251" s="123">
        <f t="shared" si="119"/>
        <v>43.65202441892481</v>
      </c>
      <c r="U251" s="123">
        <f t="shared" si="119"/>
        <v>39.922927690818128</v>
      </c>
      <c r="V251" s="123">
        <f t="shared" si="119"/>
        <v>45.3666428076355</v>
      </c>
      <c r="W251" s="123">
        <f t="shared" ref="W251" si="120">SUM(W252:W253)</f>
        <v>49.484405093964135</v>
      </c>
      <c r="DA251" s="130" t="s">
        <v>2972</v>
      </c>
    </row>
    <row r="252" spans="1:105" ht="12" customHeight="1" x14ac:dyDescent="0.25">
      <c r="A252" s="97" t="s">
        <v>217</v>
      </c>
      <c r="B252" s="99">
        <v>17.523228108468079</v>
      </c>
      <c r="C252" s="99">
        <v>38.753527456339093</v>
      </c>
      <c r="D252" s="99">
        <v>27.661966185407387</v>
      </c>
      <c r="E252" s="99">
        <v>31.438673131369747</v>
      </c>
      <c r="F252" s="99">
        <v>28.568942629908083</v>
      </c>
      <c r="G252" s="99">
        <v>37.721954770960103</v>
      </c>
      <c r="H252" s="99">
        <v>43.011748258795848</v>
      </c>
      <c r="I252" s="99">
        <v>41.13239319300785</v>
      </c>
      <c r="J252" s="99">
        <v>40.499911658016892</v>
      </c>
      <c r="K252" s="99">
        <v>46.106399845242805</v>
      </c>
      <c r="L252" s="99">
        <v>44.975145739323864</v>
      </c>
      <c r="M252" s="99">
        <v>51.58599705200411</v>
      </c>
      <c r="N252" s="99">
        <v>50.347003481180892</v>
      </c>
      <c r="O252" s="99">
        <v>42.515195249462423</v>
      </c>
      <c r="P252" s="99">
        <v>40.548472294837815</v>
      </c>
      <c r="Q252" s="99">
        <v>40.120463185667255</v>
      </c>
      <c r="R252" s="99">
        <v>40.734263724862053</v>
      </c>
      <c r="S252" s="99">
        <v>42.839354040420474</v>
      </c>
      <c r="T252" s="99">
        <v>42.823512974191317</v>
      </c>
      <c r="U252" s="99">
        <v>39.168578848141358</v>
      </c>
      <c r="V252" s="99">
        <v>44.506028477051316</v>
      </c>
      <c r="W252" s="99">
        <v>48.542827772885026</v>
      </c>
      <c r="DA252" s="63" t="s">
        <v>2973</v>
      </c>
    </row>
    <row r="253" spans="1:105" ht="12" customHeight="1" x14ac:dyDescent="0.25">
      <c r="A253" s="97" t="s">
        <v>53</v>
      </c>
      <c r="B253" s="99">
        <v>0.40580097560227302</v>
      </c>
      <c r="C253" s="99">
        <v>0.87721785703132937</v>
      </c>
      <c r="D253" s="99">
        <v>0.62255406097119803</v>
      </c>
      <c r="E253" s="99">
        <v>0.69808179387796321</v>
      </c>
      <c r="F253" s="99">
        <v>0.6261887781031753</v>
      </c>
      <c r="G253" s="99">
        <v>0.81189578974916021</v>
      </c>
      <c r="H253" s="99">
        <v>0.91708747487704334</v>
      </c>
      <c r="I253" s="99">
        <v>0.85987322752467854</v>
      </c>
      <c r="J253" s="99">
        <v>0.84291760633441071</v>
      </c>
      <c r="K253" s="99">
        <v>0.94837028223926423</v>
      </c>
      <c r="L253" s="99">
        <v>0.92332326169750056</v>
      </c>
      <c r="M253" s="99">
        <v>1.0549041907115038</v>
      </c>
      <c r="N253" s="99">
        <v>0.99992536493414408</v>
      </c>
      <c r="O253" s="99">
        <v>0.84611429015962192</v>
      </c>
      <c r="P253" s="99">
        <v>0.79593920185138922</v>
      </c>
      <c r="Q253" s="99">
        <v>0.78533034374931265</v>
      </c>
      <c r="R253" s="99">
        <v>0.79164727096301513</v>
      </c>
      <c r="S253" s="99">
        <v>0.83357676686951643</v>
      </c>
      <c r="T253" s="99">
        <v>0.82851144473349514</v>
      </c>
      <c r="U253" s="99">
        <v>0.75434884267676749</v>
      </c>
      <c r="V253" s="99">
        <v>0.86061433058418102</v>
      </c>
      <c r="W253" s="99">
        <v>0.94157732107911196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0.10420811416653823</v>
      </c>
      <c r="C254" s="123">
        <f t="shared" si="121"/>
        <v>0.22495214232944141</v>
      </c>
      <c r="D254" s="123">
        <f t="shared" si="121"/>
        <v>0.25315476720336116</v>
      </c>
      <c r="E254" s="123">
        <f t="shared" si="121"/>
        <v>0.39968245073567438</v>
      </c>
      <c r="F254" s="123">
        <f t="shared" si="121"/>
        <v>0.25001325589231921</v>
      </c>
      <c r="G254" s="123">
        <f t="shared" si="121"/>
        <v>0.29089355311890958</v>
      </c>
      <c r="H254" s="123">
        <f t="shared" si="121"/>
        <v>0.47861004371887883</v>
      </c>
      <c r="I254" s="123">
        <f t="shared" si="121"/>
        <v>1.0521470252330711</v>
      </c>
      <c r="J254" s="123">
        <f t="shared" si="121"/>
        <v>0.82215410868548267</v>
      </c>
      <c r="K254" s="123">
        <f t="shared" si="121"/>
        <v>0.83685750530227287</v>
      </c>
      <c r="L254" s="123">
        <f t="shared" si="121"/>
        <v>1.232867881282014</v>
      </c>
      <c r="M254" s="123">
        <f t="shared" si="121"/>
        <v>0.8571884563994987</v>
      </c>
      <c r="N254" s="123">
        <f t="shared" si="121"/>
        <v>2.2615241132666251</v>
      </c>
      <c r="O254" s="123">
        <f t="shared" si="121"/>
        <v>0.88349574419422883</v>
      </c>
      <c r="P254" s="123">
        <f t="shared" si="121"/>
        <v>0.76735592465714808</v>
      </c>
      <c r="Q254" s="123">
        <f t="shared" si="121"/>
        <v>1.3096503323617987</v>
      </c>
      <c r="R254" s="123">
        <f t="shared" si="121"/>
        <v>1.4345296676782964</v>
      </c>
      <c r="S254" s="123">
        <f t="shared" si="121"/>
        <v>1.6493021185727872</v>
      </c>
      <c r="T254" s="123">
        <f t="shared" si="121"/>
        <v>1.4826969449960168</v>
      </c>
      <c r="U254" s="123">
        <f t="shared" si="121"/>
        <v>1.7111139550503807</v>
      </c>
      <c r="V254" s="123">
        <f t="shared" si="121"/>
        <v>1.8670698036875386</v>
      </c>
      <c r="W254" s="123">
        <f t="shared" si="121"/>
        <v>1.9764120865128054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0.10420811416653823</v>
      </c>
      <c r="C255" s="99">
        <f>RES_hhdet_tess!C67</f>
        <v>0.22495214232944141</v>
      </c>
      <c r="D255" s="99">
        <f>RES_hhdet_tess!D67</f>
        <v>0.25315476720336116</v>
      </c>
      <c r="E255" s="99">
        <f>RES_hhdet_tess!E67</f>
        <v>0.39968245073567438</v>
      </c>
      <c r="F255" s="99">
        <f>RES_hhdet_tess!F67</f>
        <v>0.25001325589231921</v>
      </c>
      <c r="G255" s="99">
        <f>RES_hhdet_tess!G67</f>
        <v>0.29089355311890958</v>
      </c>
      <c r="H255" s="99">
        <f>RES_hhdet_tess!H67</f>
        <v>0.47861004371887883</v>
      </c>
      <c r="I255" s="99">
        <f>RES_hhdet_tess!I67</f>
        <v>1.0521470252330711</v>
      </c>
      <c r="J255" s="99">
        <f>RES_hhdet_tess!J67</f>
        <v>0.82215410868548267</v>
      </c>
      <c r="K255" s="99">
        <f>RES_hhdet_tess!K67</f>
        <v>0.83685750530227287</v>
      </c>
      <c r="L255" s="99">
        <f>RES_hhdet_tess!L67</f>
        <v>1.232867881282014</v>
      </c>
      <c r="M255" s="99">
        <f>RES_hhdet_tess!M67</f>
        <v>0.8571884563994987</v>
      </c>
      <c r="N255" s="99">
        <f>RES_hhdet_tess!N67</f>
        <v>2.2615241132666251</v>
      </c>
      <c r="O255" s="99">
        <f>RES_hhdet_tess!O67</f>
        <v>0.88349574419422883</v>
      </c>
      <c r="P255" s="99">
        <f>RES_hhdet_tess!P67</f>
        <v>0.76735592465714808</v>
      </c>
      <c r="Q255" s="99">
        <f>RES_hhdet_tess!Q67</f>
        <v>1.3096503323617987</v>
      </c>
      <c r="R255" s="99">
        <f>RES_hhdet_tess!R67</f>
        <v>1.4345296676782964</v>
      </c>
      <c r="S255" s="99">
        <f>RES_hhdet_tess!S67</f>
        <v>1.6493021185727872</v>
      </c>
      <c r="T255" s="99">
        <f>RES_hhdet_tess!T67</f>
        <v>1.4826969449960168</v>
      </c>
      <c r="U255" s="99">
        <f>RES_hhdet_tess!U67</f>
        <v>1.7111139550503807</v>
      </c>
      <c r="V255" s="99">
        <f>RES_hhdet_tess!V67</f>
        <v>1.8670698036875386</v>
      </c>
      <c r="W255" s="99">
        <f>RES_hhdet_tess!W67</f>
        <v>1.9764120865128054</v>
      </c>
      <c r="DA255" s="63" t="s">
        <v>2976</v>
      </c>
    </row>
    <row r="256" spans="1:105" ht="12" customHeight="1" x14ac:dyDescent="0.25">
      <c r="A256" s="121" t="s">
        <v>55</v>
      </c>
      <c r="B256" s="123">
        <v>8.239847539185261</v>
      </c>
      <c r="C256" s="123">
        <v>9.6906680914707479</v>
      </c>
      <c r="D256" s="123">
        <v>8.1910200135330804</v>
      </c>
      <c r="E256" s="123">
        <v>8.1936385544629129</v>
      </c>
      <c r="F256" s="123">
        <v>8.1411178111939684</v>
      </c>
      <c r="G256" s="123">
        <v>9.7975038565132095</v>
      </c>
      <c r="H256" s="123">
        <v>10.353645500381454</v>
      </c>
      <c r="I256" s="123">
        <v>10.527030055343136</v>
      </c>
      <c r="J256" s="123">
        <v>11.372889686862404</v>
      </c>
      <c r="K256" s="123">
        <v>12.78783361861408</v>
      </c>
      <c r="L256" s="123">
        <v>12.372725573252492</v>
      </c>
      <c r="M256" s="123">
        <v>13.150006999992039</v>
      </c>
      <c r="N256" s="123">
        <v>12.486938296565109</v>
      </c>
      <c r="O256" s="123">
        <v>11.166399715080168</v>
      </c>
      <c r="P256" s="123">
        <v>10.582441867040757</v>
      </c>
      <c r="Q256" s="123">
        <v>12.237792170242288</v>
      </c>
      <c r="R256" s="123">
        <v>12.202451593997251</v>
      </c>
      <c r="S256" s="123">
        <v>11.995727842258429</v>
      </c>
      <c r="T256" s="123">
        <v>12.650757150369065</v>
      </c>
      <c r="U256" s="123">
        <v>12.483137594160191</v>
      </c>
      <c r="V256" s="123">
        <v>13.110050222791687</v>
      </c>
      <c r="W256" s="123">
        <v>14.064679644758911</v>
      </c>
      <c r="DA256" s="130" t="s">
        <v>2977</v>
      </c>
    </row>
    <row r="257" spans="1:105" ht="12" customHeight="1" x14ac:dyDescent="0.25">
      <c r="A257" s="97" t="s">
        <v>134</v>
      </c>
      <c r="B257" s="99">
        <v>6.1113020298263443</v>
      </c>
      <c r="C257" s="99">
        <v>10.48644603323525</v>
      </c>
      <c r="D257" s="99">
        <v>6.3633476208502104</v>
      </c>
      <c r="E257" s="99">
        <v>6.6195176265369602</v>
      </c>
      <c r="F257" s="99">
        <v>6.7384156069574193</v>
      </c>
      <c r="G257" s="99">
        <v>9.5145079911318238</v>
      </c>
      <c r="H257" s="99">
        <v>10.327687805208313</v>
      </c>
      <c r="I257" s="99">
        <v>10.822674275693579</v>
      </c>
      <c r="J257" s="99">
        <v>11.259265122633689</v>
      </c>
      <c r="K257" s="99">
        <v>13.650387472069673</v>
      </c>
      <c r="L257" s="99">
        <v>12.217201795181071</v>
      </c>
      <c r="M257" s="99">
        <v>13.126771098745536</v>
      </c>
      <c r="N257" s="99">
        <v>12.791468498385298</v>
      </c>
      <c r="O257" s="99">
        <v>10.54009823680666</v>
      </c>
      <c r="P257" s="99">
        <v>9.5422663577253619</v>
      </c>
      <c r="Q257" s="99">
        <v>12.679389685520182</v>
      </c>
      <c r="R257" s="99">
        <v>12.473747000267483</v>
      </c>
      <c r="S257" s="99">
        <v>11.775286812329911</v>
      </c>
      <c r="T257" s="99">
        <v>12.786145465542702</v>
      </c>
      <c r="U257" s="99">
        <v>12.587102062468835</v>
      </c>
      <c r="V257" s="99">
        <v>13.208013625682488</v>
      </c>
      <c r="W257" s="99">
        <v>14.268207592694033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12.216735657368973</v>
      </c>
      <c r="M258" s="99">
        <v>13.129630811580054</v>
      </c>
      <c r="N258" s="99">
        <v>12.794925375132829</v>
      </c>
      <c r="O258" s="99">
        <v>10.543685782669291</v>
      </c>
      <c r="P258" s="99">
        <v>9.5498506582562275</v>
      </c>
      <c r="Q258" s="99">
        <v>12.667965005901378</v>
      </c>
      <c r="R258" s="99">
        <v>12.469443648876469</v>
      </c>
      <c r="S258" s="99">
        <v>11.779847160190657</v>
      </c>
      <c r="T258" s="99">
        <v>12.790962063483695</v>
      </c>
      <c r="U258" s="99">
        <v>12.585620032725769</v>
      </c>
      <c r="V258" s="99">
        <v>13.210241690421588</v>
      </c>
      <c r="W258" s="99">
        <v>14.260678787294211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4.228705939403822</v>
      </c>
      <c r="M259" s="102">
        <v>4.4068388010309674</v>
      </c>
      <c r="N259" s="102">
        <v>4.014832305247924</v>
      </c>
      <c r="O259" s="102">
        <v>3.4448661506882305</v>
      </c>
      <c r="P259" s="102">
        <v>3.214672071097624</v>
      </c>
      <c r="Q259" s="102">
        <v>3.9214734432427574</v>
      </c>
      <c r="R259" s="102">
        <v>4.1239537467940739</v>
      </c>
      <c r="S259" s="102">
        <v>4.1331451721790344</v>
      </c>
      <c r="T259" s="102">
        <v>4.1756056807439821</v>
      </c>
      <c r="U259" s="102">
        <v>4.0450246407035237</v>
      </c>
      <c r="V259" s="102">
        <v>4.2931130198507503</v>
      </c>
      <c r="W259" s="102">
        <v>4.6717040328888304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7.9880297179651532</v>
      </c>
      <c r="M260" s="105">
        <v>8.7227920105490888</v>
      </c>
      <c r="N260" s="105">
        <v>8.7800930698849058</v>
      </c>
      <c r="O260" s="105">
        <v>7.0988196319810601</v>
      </c>
      <c r="P260" s="105">
        <v>6.3351785871586026</v>
      </c>
      <c r="Q260" s="105">
        <v>8.746491562658619</v>
      </c>
      <c r="R260" s="105">
        <v>8.3454899020823916</v>
      </c>
      <c r="S260" s="105">
        <v>7.6467019880116229</v>
      </c>
      <c r="T260" s="105">
        <v>8.6153563827397139</v>
      </c>
      <c r="U260" s="105">
        <v>8.5405953920222473</v>
      </c>
      <c r="V260" s="105">
        <v>8.9171286705708397</v>
      </c>
      <c r="W260" s="105">
        <v>9.5889747544053776</v>
      </c>
      <c r="DA260" s="132" t="s">
        <v>2981</v>
      </c>
    </row>
    <row r="261" spans="1:105" ht="12" customHeight="1" x14ac:dyDescent="0.25">
      <c r="A261" s="106" t="s">
        <v>122</v>
      </c>
      <c r="B261" s="102">
        <v>9.3855957200602749</v>
      </c>
      <c r="C261" s="102">
        <v>8.8076453919712705</v>
      </c>
      <c r="D261" s="102">
        <v>9.9766232207066263</v>
      </c>
      <c r="E261" s="102">
        <v>9.7199640966657999</v>
      </c>
      <c r="F261" s="102">
        <v>9.4933227360779977</v>
      </c>
      <c r="G261" s="102">
        <v>10.070460558884902</v>
      </c>
      <c r="H261" s="102">
        <v>10.378695962598622</v>
      </c>
      <c r="I261" s="102">
        <v>10.241609639416927</v>
      </c>
      <c r="J261" s="102">
        <v>11.482454749203669</v>
      </c>
      <c r="K261" s="102">
        <v>11.957444935143076</v>
      </c>
      <c r="L261" s="102">
        <v>12.522305527918626</v>
      </c>
      <c r="M261" s="102">
        <v>13.171717183816606</v>
      </c>
      <c r="N261" s="102">
        <v>12.189609850632609</v>
      </c>
      <c r="O261" s="102">
        <v>11.816690873518755</v>
      </c>
      <c r="P261" s="102">
        <v>11.83548041134442</v>
      </c>
      <c r="Q261" s="102">
        <v>11.544361466571326</v>
      </c>
      <c r="R261" s="102">
        <v>11.740211357603059</v>
      </c>
      <c r="S261" s="102">
        <v>12.344878783297903</v>
      </c>
      <c r="T261" s="102">
        <v>12.449565554447741</v>
      </c>
      <c r="U261" s="102">
        <v>12.337562306122372</v>
      </c>
      <c r="V261" s="102">
        <v>12.981474228732711</v>
      </c>
      <c r="W261" s="102">
        <v>13.837096941787289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12.544735561419698</v>
      </c>
      <c r="M262" s="105">
        <v>13.191081877267804</v>
      </c>
      <c r="N262" s="105">
        <v>12.193747486761682</v>
      </c>
      <c r="O262" s="105">
        <v>11.811560013618555</v>
      </c>
      <c r="P262" s="105">
        <v>11.819987713340431</v>
      </c>
      <c r="Q262" s="105">
        <v>11.542952844281727</v>
      </c>
      <c r="R262" s="105">
        <v>11.734838818361197</v>
      </c>
      <c r="S262" s="105">
        <v>12.334459910650036</v>
      </c>
      <c r="T262" s="105">
        <v>12.444746177899829</v>
      </c>
      <c r="U262" s="105">
        <v>12.340388780455088</v>
      </c>
      <c r="V262" s="105">
        <v>12.99012163442792</v>
      </c>
      <c r="W262" s="105">
        <v>13.845495346489836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4.343371909956919</v>
      </c>
      <c r="M263" s="99">
        <v>4.4284090601950457</v>
      </c>
      <c r="N263" s="99">
        <v>3.826081188325086</v>
      </c>
      <c r="O263" s="99">
        <v>3.8583476421651359</v>
      </c>
      <c r="P263" s="99">
        <v>3.9673145504246485</v>
      </c>
      <c r="Q263" s="99">
        <v>3.5656843902164668</v>
      </c>
      <c r="R263" s="99">
        <v>3.879402093732744</v>
      </c>
      <c r="S263" s="99">
        <v>4.3268294776506053</v>
      </c>
      <c r="T263" s="99">
        <v>4.0621847560549282</v>
      </c>
      <c r="U263" s="99">
        <v>3.9676743047668661</v>
      </c>
      <c r="V263" s="99">
        <v>4.2219730207913564</v>
      </c>
      <c r="W263" s="99">
        <v>4.5378606101635572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8.2013636514627777</v>
      </c>
      <c r="M264" s="99">
        <v>8.7626728170727564</v>
      </c>
      <c r="N264" s="99">
        <v>8.3676662984365962</v>
      </c>
      <c r="O264" s="99">
        <v>7.9532123714534171</v>
      </c>
      <c r="P264" s="99">
        <v>7.8526731629157833</v>
      </c>
      <c r="Q264" s="99">
        <v>7.9772684540652596</v>
      </c>
      <c r="R264" s="99">
        <v>7.8554367246284524</v>
      </c>
      <c r="S264" s="99">
        <v>8.0076304329994308</v>
      </c>
      <c r="T264" s="99">
        <v>8.3825614218448994</v>
      </c>
      <c r="U264" s="99">
        <v>8.3727144756882215</v>
      </c>
      <c r="V264" s="99">
        <v>8.7681486136365656</v>
      </c>
      <c r="W264" s="99">
        <v>9.3076347363262819</v>
      </c>
      <c r="DA264" s="63" t="s">
        <v>2985</v>
      </c>
    </row>
    <row r="265" spans="1:105" ht="12" customHeight="1" x14ac:dyDescent="0.25">
      <c r="A265" s="121" t="s">
        <v>54</v>
      </c>
      <c r="B265" s="123">
        <v>4.3561969655519128</v>
      </c>
      <c r="C265" s="123">
        <v>6.2804937006082495</v>
      </c>
      <c r="D265" s="123">
        <v>5.0803392773987568</v>
      </c>
      <c r="E265" s="123">
        <v>5.2708610361075179</v>
      </c>
      <c r="F265" s="123">
        <v>5.578889564857902</v>
      </c>
      <c r="G265" s="123">
        <v>6.3755544828003687</v>
      </c>
      <c r="H265" s="123">
        <v>6.7695371357699266</v>
      </c>
      <c r="I265" s="123">
        <v>7.1595834366237083</v>
      </c>
      <c r="J265" s="123">
        <v>7.1222685476815171</v>
      </c>
      <c r="K265" s="123">
        <v>7.7002759792044317</v>
      </c>
      <c r="L265" s="123">
        <v>7.1240776972352879</v>
      </c>
      <c r="M265" s="123">
        <v>7.7035261371189367</v>
      </c>
      <c r="N265" s="123">
        <v>7.3448502462824496</v>
      </c>
      <c r="O265" s="123">
        <v>6.752500081645179</v>
      </c>
      <c r="P265" s="123">
        <v>6.7820875532833762</v>
      </c>
      <c r="Q265" s="123">
        <v>7.2635005334196379</v>
      </c>
      <c r="R265" s="123">
        <v>7.4766205825746752</v>
      </c>
      <c r="S265" s="123">
        <v>7.5525587123930711</v>
      </c>
      <c r="T265" s="123">
        <v>7.6332510200305048</v>
      </c>
      <c r="U265" s="123">
        <v>7.528358241926556</v>
      </c>
      <c r="V265" s="123">
        <v>7.8941739236884159</v>
      </c>
      <c r="W265" s="123">
        <v>8.4061539276381207</v>
      </c>
      <c r="DA265" s="130" t="s">
        <v>2986</v>
      </c>
    </row>
    <row r="266" spans="1:105" ht="12" customHeight="1" x14ac:dyDescent="0.25">
      <c r="A266" s="97" t="s">
        <v>175</v>
      </c>
      <c r="B266" s="99">
        <v>2.6047984066785963</v>
      </c>
      <c r="C266" s="99">
        <v>6.4071343285914928</v>
      </c>
      <c r="D266" s="99">
        <v>4.1307830108527011</v>
      </c>
      <c r="E266" s="99">
        <v>4.398357090064553</v>
      </c>
      <c r="F266" s="99">
        <v>4.6657192308432389</v>
      </c>
      <c r="G266" s="99">
        <v>6.1412689661666455</v>
      </c>
      <c r="H266" s="99">
        <v>6.7966427989331422</v>
      </c>
      <c r="I266" s="99">
        <v>7.3234596165278765</v>
      </c>
      <c r="J266" s="99">
        <v>7.0545208568666835</v>
      </c>
      <c r="K266" s="99">
        <v>8.1131281111519833</v>
      </c>
      <c r="L266" s="99">
        <v>6.9959333684118725</v>
      </c>
      <c r="M266" s="99">
        <v>7.7254613194408348</v>
      </c>
      <c r="N266" s="99">
        <v>7.5206332943202989</v>
      </c>
      <c r="O266" s="99">
        <v>6.6097407625323088</v>
      </c>
      <c r="P266" s="99">
        <v>6.7177340470753837</v>
      </c>
      <c r="Q266" s="99">
        <v>7.1381274712188674</v>
      </c>
      <c r="R266" s="99">
        <v>7.5398303748793731</v>
      </c>
      <c r="S266" s="99">
        <v>7.262634793279215</v>
      </c>
      <c r="T266" s="99">
        <v>7.7589047251580823</v>
      </c>
      <c r="U266" s="99">
        <v>7.5800474751879721</v>
      </c>
      <c r="V266" s="99">
        <v>7.9433834143127307</v>
      </c>
      <c r="W266" s="99">
        <v>8.4770687750300358</v>
      </c>
      <c r="DA266" s="63" t="s">
        <v>2987</v>
      </c>
    </row>
    <row r="267" spans="1:105" ht="12" customHeight="1" x14ac:dyDescent="0.25">
      <c r="A267" s="109" t="s">
        <v>120</v>
      </c>
      <c r="B267" s="110">
        <v>6.0381803376406165</v>
      </c>
      <c r="C267" s="110">
        <v>6.1530528158920941</v>
      </c>
      <c r="D267" s="110">
        <v>6.0764609274599923</v>
      </c>
      <c r="E267" s="110">
        <v>6.1911486500065971</v>
      </c>
      <c r="F267" s="110">
        <v>6.5430845767910863</v>
      </c>
      <c r="G267" s="110">
        <v>6.6231362587751317</v>
      </c>
      <c r="H267" s="110">
        <v>6.7408660017690076</v>
      </c>
      <c r="I267" s="110">
        <v>6.9860747061020501</v>
      </c>
      <c r="J267" s="110">
        <v>7.1939026822798526</v>
      </c>
      <c r="K267" s="110">
        <v>7.2646215210262568</v>
      </c>
      <c r="L267" s="110">
        <v>7.2601314917040431</v>
      </c>
      <c r="M267" s="110">
        <v>7.6800858759181621</v>
      </c>
      <c r="N267" s="110">
        <v>7.1561281489264292</v>
      </c>
      <c r="O267" s="110">
        <v>6.8929723151472624</v>
      </c>
      <c r="P267" s="110">
        <v>6.8368936520162791</v>
      </c>
      <c r="Q267" s="110">
        <v>7.3492139001908185</v>
      </c>
      <c r="R267" s="110">
        <v>7.43855381680061</v>
      </c>
      <c r="S267" s="110">
        <v>7.7069823668565691</v>
      </c>
      <c r="T267" s="110">
        <v>7.5697125754478156</v>
      </c>
      <c r="U267" s="110">
        <v>7.5038263468946242</v>
      </c>
      <c r="V267" s="110">
        <v>7.8724462045063062</v>
      </c>
      <c r="W267" s="110">
        <v>8.3781505468828446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9.3829525814902137</v>
      </c>
      <c r="C269" s="118">
        <f t="shared" si="122"/>
        <v>19.58396911899775</v>
      </c>
      <c r="D269" s="118">
        <f t="shared" si="122"/>
        <v>12.862519193717389</v>
      </c>
      <c r="E269" s="118">
        <f t="shared" si="122"/>
        <v>14.024087247962687</v>
      </c>
      <c r="F269" s="118">
        <f t="shared" si="122"/>
        <v>12.75892985569126</v>
      </c>
      <c r="G269" s="118">
        <f t="shared" si="122"/>
        <v>16.716361491581956</v>
      </c>
      <c r="H269" s="118">
        <f t="shared" si="122"/>
        <v>18.722585238987943</v>
      </c>
      <c r="I269" s="118">
        <f t="shared" si="122"/>
        <v>18.061370672346897</v>
      </c>
      <c r="J269" s="118">
        <f t="shared" si="122"/>
        <v>17.744138623992338</v>
      </c>
      <c r="K269" s="118">
        <f t="shared" si="122"/>
        <v>20.240003784283701</v>
      </c>
      <c r="L269" s="118">
        <f t="shared" si="122"/>
        <v>19.349428617523273</v>
      </c>
      <c r="M269" s="118">
        <f t="shared" si="122"/>
        <v>21.950090510617176</v>
      </c>
      <c r="N269" s="118">
        <f t="shared" si="122"/>
        <v>21.402714951290061</v>
      </c>
      <c r="O269" s="118">
        <f t="shared" si="122"/>
        <v>17.997948055684919</v>
      </c>
      <c r="P269" s="118">
        <f t="shared" si="122"/>
        <v>16.947941472359329</v>
      </c>
      <c r="Q269" s="118">
        <f t="shared" si="122"/>
        <v>17.201651156718533</v>
      </c>
      <c r="R269" s="118">
        <f t="shared" ref="R269:V269" si="123">R270+R273+R275+R284</f>
        <v>16.962870993240209</v>
      </c>
      <c r="S269" s="118">
        <f t="shared" si="123"/>
        <v>16.876607451490624</v>
      </c>
      <c r="T269" s="118">
        <f t="shared" si="123"/>
        <v>16.609533447734595</v>
      </c>
      <c r="U269" s="118">
        <f t="shared" si="123"/>
        <v>14.965434193532047</v>
      </c>
      <c r="V269" s="118">
        <f t="shared" si="123"/>
        <v>16.282753393721091</v>
      </c>
      <c r="W269" s="118">
        <f t="shared" ref="W269" si="124">W270+W273+W275+W284</f>
        <v>17.163693901644475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7.9868137039859883</v>
      </c>
      <c r="C270" s="123">
        <f t="shared" si="125"/>
        <v>16.182304246964527</v>
      </c>
      <c r="D270" s="123">
        <f t="shared" si="125"/>
        <v>10.859433443256622</v>
      </c>
      <c r="E270" s="123">
        <f t="shared" si="125"/>
        <v>11.950151435903745</v>
      </c>
      <c r="F270" s="123">
        <f t="shared" si="125"/>
        <v>10.636190222555188</v>
      </c>
      <c r="G270" s="123">
        <f t="shared" si="125"/>
        <v>13.823197014394259</v>
      </c>
      <c r="H270" s="123">
        <f t="shared" si="125"/>
        <v>15.577832426223473</v>
      </c>
      <c r="I270" s="123">
        <f t="shared" si="125"/>
        <v>14.747722559459655</v>
      </c>
      <c r="J270" s="123">
        <f t="shared" si="125"/>
        <v>14.416506175194886</v>
      </c>
      <c r="K270" s="123">
        <f t="shared" si="125"/>
        <v>16.305900213761966</v>
      </c>
      <c r="L270" s="123">
        <f t="shared" si="125"/>
        <v>15.874072584429864</v>
      </c>
      <c r="M270" s="123">
        <f t="shared" si="125"/>
        <v>18.174179868207432</v>
      </c>
      <c r="N270" s="123">
        <f t="shared" si="125"/>
        <v>17.722117956912744</v>
      </c>
      <c r="O270" s="123">
        <f t="shared" si="125"/>
        <v>14.902172026854904</v>
      </c>
      <c r="P270" s="123">
        <f t="shared" si="125"/>
        <v>14.032631743645467</v>
      </c>
      <c r="Q270" s="123">
        <f t="shared" si="125"/>
        <v>13.593192062194207</v>
      </c>
      <c r="R270" s="123">
        <f t="shared" ref="R270:V270" si="126">SUM(R271:R272)</f>
        <v>13.439577474913786</v>
      </c>
      <c r="S270" s="123">
        <f t="shared" si="126"/>
        <v>13.746469335169833</v>
      </c>
      <c r="T270" s="123">
        <f t="shared" si="126"/>
        <v>13.390778098011968</v>
      </c>
      <c r="U270" s="123">
        <f t="shared" si="126"/>
        <v>11.966473813445331</v>
      </c>
      <c r="V270" s="123">
        <f t="shared" si="126"/>
        <v>13.31170673160894</v>
      </c>
      <c r="W270" s="123">
        <f t="shared" ref="W270" si="127">SUM(W271:W272)</f>
        <v>14.248543306828426</v>
      </c>
      <c r="DA270" s="130" t="s">
        <v>3140</v>
      </c>
    </row>
    <row r="271" spans="1:105" ht="12" customHeight="1" x14ac:dyDescent="0.25">
      <c r="A271" s="97" t="s">
        <v>217</v>
      </c>
      <c r="B271" s="99">
        <v>7.9868137039859883</v>
      </c>
      <c r="C271" s="99">
        <v>16.182304246964527</v>
      </c>
      <c r="D271" s="99">
        <v>10.859433443256622</v>
      </c>
      <c r="E271" s="99">
        <v>11.950151435903745</v>
      </c>
      <c r="F271" s="99">
        <v>10.636190222555188</v>
      </c>
      <c r="G271" s="99">
        <v>13.823197014394259</v>
      </c>
      <c r="H271" s="99">
        <v>15.577832426223473</v>
      </c>
      <c r="I271" s="99">
        <v>14.747722559459655</v>
      </c>
      <c r="J271" s="99">
        <v>14.416506175194886</v>
      </c>
      <c r="K271" s="99">
        <v>16.305900213761966</v>
      </c>
      <c r="L271" s="99">
        <v>15.874072584429864</v>
      </c>
      <c r="M271" s="99">
        <v>18.174179868207432</v>
      </c>
      <c r="N271" s="99">
        <v>17.722117956912744</v>
      </c>
      <c r="O271" s="99">
        <v>14.902172026854904</v>
      </c>
      <c r="P271" s="99">
        <v>14.032631743645467</v>
      </c>
      <c r="Q271" s="99">
        <v>13.593192062194207</v>
      </c>
      <c r="R271" s="99">
        <v>13.439577474913786</v>
      </c>
      <c r="S271" s="99">
        <v>13.746469335169833</v>
      </c>
      <c r="T271" s="99">
        <v>13.390778098011968</v>
      </c>
      <c r="U271" s="99">
        <v>11.966473813445331</v>
      </c>
      <c r="V271" s="99">
        <v>13.31170673160894</v>
      </c>
      <c r="W271" s="99">
        <v>14.248543306828426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0.93677530507351925</v>
      </c>
      <c r="C275" s="123">
        <v>2.2526243296099833</v>
      </c>
      <c r="D275" s="123">
        <v>1.2501811820302673</v>
      </c>
      <c r="E275" s="123">
        <v>1.2720067306193241</v>
      </c>
      <c r="F275" s="123">
        <v>1.2730769343353268</v>
      </c>
      <c r="G275" s="123">
        <v>1.7759829277148445</v>
      </c>
      <c r="H275" s="123">
        <v>1.9092499022927525</v>
      </c>
      <c r="I275" s="123">
        <v>1.9831873661306936</v>
      </c>
      <c r="J275" s="123">
        <v>2.0479803668439165</v>
      </c>
      <c r="K275" s="123">
        <v>2.4652311097177684</v>
      </c>
      <c r="L275" s="123">
        <v>2.2058875962855828</v>
      </c>
      <c r="M275" s="123">
        <v>2.3709206359316992</v>
      </c>
      <c r="N275" s="123">
        <v>2.3110725313532012</v>
      </c>
      <c r="O275" s="123">
        <v>1.9438593669397763</v>
      </c>
      <c r="P275" s="123">
        <v>1.8305433180296331</v>
      </c>
      <c r="Q275" s="123">
        <v>2.5914639792974143</v>
      </c>
      <c r="R275" s="123">
        <v>2.5302610385896047</v>
      </c>
      <c r="S275" s="123">
        <v>2.2479146045485994</v>
      </c>
      <c r="T275" s="123">
        <v>2.3115484811566924</v>
      </c>
      <c r="U275" s="123">
        <v>2.1537075512669075</v>
      </c>
      <c r="V275" s="123">
        <v>2.1329363461349562</v>
      </c>
      <c r="W275" s="123">
        <v>2.0935193408963064</v>
      </c>
      <c r="DA275" s="130" t="s">
        <v>3145</v>
      </c>
    </row>
    <row r="276" spans="1:105" ht="12" customHeight="1" x14ac:dyDescent="0.25">
      <c r="A276" s="97" t="s">
        <v>134</v>
      </c>
      <c r="B276" s="99">
        <v>2.6770956496101017</v>
      </c>
      <c r="C276" s="99">
        <v>4.282683979947123</v>
      </c>
      <c r="D276" s="99">
        <v>2.5298168945272161</v>
      </c>
      <c r="E276" s="99">
        <v>2.5838451030812783</v>
      </c>
      <c r="F276" s="99">
        <v>2.5936961608242548</v>
      </c>
      <c r="G276" s="99">
        <v>3.6172853070454436</v>
      </c>
      <c r="H276" s="99">
        <v>3.8876456118577298</v>
      </c>
      <c r="I276" s="99">
        <v>4.0374128172635979</v>
      </c>
      <c r="J276" s="99">
        <v>4.1718405806665251</v>
      </c>
      <c r="K276" s="99">
        <v>5.0259531374522908</v>
      </c>
      <c r="L276" s="99">
        <v>4.4887919878745057</v>
      </c>
      <c r="M276" s="99">
        <v>4.812289232993221</v>
      </c>
      <c r="N276" s="99">
        <v>4.6826356811131395</v>
      </c>
      <c r="O276" s="99">
        <v>3.8191269243085157</v>
      </c>
      <c r="P276" s="99">
        <v>3.3533663081939959</v>
      </c>
      <c r="Q276" s="99">
        <v>4.2446648433090441</v>
      </c>
      <c r="R276" s="99">
        <v>4.0165532370304753</v>
      </c>
      <c r="S276" s="99">
        <v>3.673644677316648</v>
      </c>
      <c r="T276" s="99">
        <v>3.8656132408094157</v>
      </c>
      <c r="U276" s="99">
        <v>3.6976491910203961</v>
      </c>
      <c r="V276" s="99">
        <v>3.7719416693753702</v>
      </c>
      <c r="W276" s="99">
        <v>3.9752714172390817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1.4723940483363136</v>
      </c>
      <c r="M277" s="99">
        <v>1.5299156937852909</v>
      </c>
      <c r="N277" s="99">
        <v>1.3916084151508263</v>
      </c>
      <c r="O277" s="99">
        <v>1.1940485579185212</v>
      </c>
      <c r="P277" s="99">
        <v>1.0984355703597117</v>
      </c>
      <c r="Q277" s="99">
        <v>1.2569127946717087</v>
      </c>
      <c r="R277" s="99">
        <v>1.3011142935394742</v>
      </c>
      <c r="S277" s="99">
        <v>1.2994007893687158</v>
      </c>
      <c r="T277" s="99">
        <v>1.2751110515211272</v>
      </c>
      <c r="U277" s="99">
        <v>1.1967342579566511</v>
      </c>
      <c r="V277" s="99">
        <v>1.2475822605153442</v>
      </c>
      <c r="W277" s="99">
        <v>1.3172636986800996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1.4723940483363136</v>
      </c>
      <c r="M278" s="102">
        <v>1.5299156937852909</v>
      </c>
      <c r="N278" s="102">
        <v>1.3916084151508263</v>
      </c>
      <c r="O278" s="102">
        <v>1.1940485579185212</v>
      </c>
      <c r="P278" s="102">
        <v>1.0984355703597117</v>
      </c>
      <c r="Q278" s="102">
        <v>1.2569127946717087</v>
      </c>
      <c r="R278" s="102">
        <v>1.3011142935394742</v>
      </c>
      <c r="S278" s="102">
        <v>1.2994007893687158</v>
      </c>
      <c r="T278" s="102">
        <v>1.2751110515211272</v>
      </c>
      <c r="U278" s="102">
        <v>1.1967342579566511</v>
      </c>
      <c r="V278" s="102">
        <v>1.2475822605153442</v>
      </c>
      <c r="W278" s="102">
        <v>1.3172636986800996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0.45936357243070597</v>
      </c>
      <c r="C284" s="123">
        <v>1.1490405424232386</v>
      </c>
      <c r="D284" s="123">
        <v>0.75290456843050058</v>
      </c>
      <c r="E284" s="123">
        <v>0.80192908143961694</v>
      </c>
      <c r="F284" s="123">
        <v>0.84966269880074485</v>
      </c>
      <c r="G284" s="123">
        <v>1.1171815494728532</v>
      </c>
      <c r="H284" s="123">
        <v>1.2355029104717172</v>
      </c>
      <c r="I284" s="123">
        <v>1.3304607467565481</v>
      </c>
      <c r="J284" s="123">
        <v>1.2796520819535351</v>
      </c>
      <c r="K284" s="123">
        <v>1.4688724608039638</v>
      </c>
      <c r="L284" s="123">
        <v>1.2694684368078286</v>
      </c>
      <c r="M284" s="123">
        <v>1.4049900064780434</v>
      </c>
      <c r="N284" s="123">
        <v>1.3695244630241172</v>
      </c>
      <c r="O284" s="123">
        <v>1.1519166618902372</v>
      </c>
      <c r="P284" s="123">
        <v>1.0847664106842285</v>
      </c>
      <c r="Q284" s="123">
        <v>1.0169951152269106</v>
      </c>
      <c r="R284" s="123">
        <v>0.99303247973681819</v>
      </c>
      <c r="S284" s="123">
        <v>0.88222351177219316</v>
      </c>
      <c r="T284" s="123">
        <v>0.90720686856593469</v>
      </c>
      <c r="U284" s="123">
        <v>0.84525282881980912</v>
      </c>
      <c r="V284" s="123">
        <v>0.83811031597719587</v>
      </c>
      <c r="W284" s="123">
        <v>0.82163125391974456</v>
      </c>
      <c r="DA284" s="130" t="s">
        <v>3154</v>
      </c>
    </row>
    <row r="285" spans="1:105" ht="12" customHeight="1" x14ac:dyDescent="0.25">
      <c r="A285" s="97" t="s">
        <v>175</v>
      </c>
      <c r="B285" s="99">
        <v>0.93768500658077436</v>
      </c>
      <c r="C285" s="99">
        <v>2.2908657596193294</v>
      </c>
      <c r="D285" s="99">
        <v>1.4706133452856018</v>
      </c>
      <c r="E285" s="99">
        <v>1.5622199703262367</v>
      </c>
      <c r="F285" s="99">
        <v>1.6543617076745254</v>
      </c>
      <c r="G285" s="99">
        <v>2.1743654050349548</v>
      </c>
      <c r="H285" s="99">
        <v>2.4035462019350495</v>
      </c>
      <c r="I285" s="99">
        <v>2.5870593284843424</v>
      </c>
      <c r="J285" s="99">
        <v>2.4898778225846785</v>
      </c>
      <c r="K285" s="99">
        <v>2.8608635574586918</v>
      </c>
      <c r="L285" s="99">
        <v>2.4651365284802811</v>
      </c>
      <c r="M285" s="99">
        <v>2.7197668209754085</v>
      </c>
      <c r="N285" s="99">
        <v>2.6451524252262746</v>
      </c>
      <c r="O285" s="99">
        <v>2.322588147823311</v>
      </c>
      <c r="P285" s="99">
        <v>2.3585027932791967</v>
      </c>
      <c r="Q285" s="99">
        <v>2.5045553014882183</v>
      </c>
      <c r="R285" s="99">
        <v>2.6419610272403005</v>
      </c>
      <c r="S285" s="99">
        <v>2.5385610654715527</v>
      </c>
      <c r="T285" s="99">
        <v>2.7013002729793865</v>
      </c>
      <c r="U285" s="99">
        <v>2.6262188152171517</v>
      </c>
      <c r="V285" s="99">
        <v>2.7362838605884683</v>
      </c>
      <c r="W285" s="99">
        <v>2.9023034232315919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0.14183431433811905</v>
      </c>
      <c r="D290" s="117">
        <f t="shared" si="129"/>
        <v>0.3393205864758555</v>
      </c>
      <c r="E290" s="117">
        <f t="shared" si="129"/>
        <v>0.74835579171950117</v>
      </c>
      <c r="F290" s="117">
        <f t="shared" si="129"/>
        <v>1.0331919888621255</v>
      </c>
      <c r="G290" s="117">
        <f t="shared" si="129"/>
        <v>2.5205589388074916</v>
      </c>
      <c r="H290" s="117">
        <f t="shared" si="129"/>
        <v>3.3087713823364928</v>
      </c>
      <c r="I290" s="117">
        <f t="shared" si="129"/>
        <v>3.5192082307975117</v>
      </c>
      <c r="J290" s="117">
        <f t="shared" si="129"/>
        <v>2.3216176279739824</v>
      </c>
      <c r="K290" s="117">
        <f t="shared" si="129"/>
        <v>2.0748788342335178</v>
      </c>
      <c r="L290" s="117">
        <f t="shared" si="129"/>
        <v>0.36713660003311444</v>
      </c>
      <c r="M290" s="117">
        <f t="shared" si="129"/>
        <v>0.26190435316303073</v>
      </c>
      <c r="N290" s="117">
        <f t="shared" si="129"/>
        <v>4.057317168420143E-2</v>
      </c>
      <c r="O290" s="117">
        <f t="shared" si="129"/>
        <v>0.50610179966062641</v>
      </c>
      <c r="P290" s="117">
        <f t="shared" si="129"/>
        <v>2.7742356031765851</v>
      </c>
      <c r="Q290" s="117">
        <f t="shared" si="129"/>
        <v>5.267171521890984</v>
      </c>
      <c r="R290" s="117">
        <f t="shared" ref="R290:V290" si="130">R291+R294+R296+R305</f>
        <v>4.428079997282186</v>
      </c>
      <c r="S290" s="117">
        <f t="shared" si="130"/>
        <v>4.3866498703026764</v>
      </c>
      <c r="T290" s="117">
        <f t="shared" si="130"/>
        <v>5.0613208403912884</v>
      </c>
      <c r="U290" s="117">
        <f t="shared" si="130"/>
        <v>4.2446295344544316</v>
      </c>
      <c r="V290" s="117">
        <f t="shared" si="130"/>
        <v>5.0713206442309273</v>
      </c>
      <c r="W290" s="117">
        <f t="shared" ref="W290" si="131">W291+W294+W296+W305</f>
        <v>4.9414623987429636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9.9904061288260473E-2</v>
      </c>
      <c r="D291" s="122">
        <f t="shared" si="132"/>
        <v>0.22983876847625384</v>
      </c>
      <c r="E291" s="122">
        <f t="shared" si="132"/>
        <v>0.52295415391805333</v>
      </c>
      <c r="F291" s="122">
        <f t="shared" si="132"/>
        <v>0.69364027917387627</v>
      </c>
      <c r="G291" s="122">
        <f t="shared" si="132"/>
        <v>1.7401204270223609</v>
      </c>
      <c r="H291" s="122">
        <f t="shared" si="132"/>
        <v>2.3231418970289228</v>
      </c>
      <c r="I291" s="122">
        <f t="shared" si="132"/>
        <v>2.4064342758041066</v>
      </c>
      <c r="J291" s="122">
        <f t="shared" si="132"/>
        <v>1.5370923893978123</v>
      </c>
      <c r="K291" s="122">
        <f t="shared" si="132"/>
        <v>1.3817200591655647</v>
      </c>
      <c r="L291" s="122">
        <f t="shared" si="132"/>
        <v>0.24787042503409257</v>
      </c>
      <c r="M291" s="122">
        <f t="shared" si="132"/>
        <v>0.17750636915396609</v>
      </c>
      <c r="N291" s="122">
        <f t="shared" si="132"/>
        <v>2.7894360730511231E-2</v>
      </c>
      <c r="O291" s="122">
        <f t="shared" si="132"/>
        <v>0.33459703250662809</v>
      </c>
      <c r="P291" s="122">
        <f t="shared" si="132"/>
        <v>1.8028298470638757</v>
      </c>
      <c r="Q291" s="122">
        <f t="shared" si="132"/>
        <v>3.3028769162566203</v>
      </c>
      <c r="R291" s="122">
        <f t="shared" ref="R291:V291" si="133">SUM(R292:R293)</f>
        <v>2.7467864857512563</v>
      </c>
      <c r="S291" s="122">
        <f t="shared" si="133"/>
        <v>2.7506844019603101</v>
      </c>
      <c r="T291" s="122">
        <f t="shared" si="133"/>
        <v>3.1148391010681897</v>
      </c>
      <c r="U291" s="122">
        <f t="shared" si="133"/>
        <v>2.5052356101242612</v>
      </c>
      <c r="V291" s="122">
        <f t="shared" si="133"/>
        <v>3.0305832374606294</v>
      </c>
      <c r="W291" s="122">
        <f t="shared" ref="W291" si="134">SUM(W292:W293)</f>
        <v>2.8919613190349618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9.8725653801442034E-2</v>
      </c>
      <c r="D292" s="98">
        <v>0.22710050438378779</v>
      </c>
      <c r="E292" s="98">
        <v>0.51671045770342039</v>
      </c>
      <c r="F292" s="98">
        <v>0.68534037975238227</v>
      </c>
      <c r="G292" s="98">
        <v>1.7193650754757699</v>
      </c>
      <c r="H292" s="98">
        <v>2.2952865184942719</v>
      </c>
      <c r="I292" s="98">
        <v>2.377728558154018</v>
      </c>
      <c r="J292" s="98">
        <v>1.5185731856874221</v>
      </c>
      <c r="K292" s="98">
        <v>1.3650257287947463</v>
      </c>
      <c r="L292" s="98">
        <v>0.24483725336404605</v>
      </c>
      <c r="M292" s="98">
        <v>0.17530245065820374</v>
      </c>
      <c r="N292" s="98">
        <v>2.7550000106920883E-2</v>
      </c>
      <c r="O292" s="98">
        <v>0.33033963746699829</v>
      </c>
      <c r="P292" s="98">
        <v>1.7795015732943344</v>
      </c>
      <c r="Q292" s="98">
        <v>3.2591726837629906</v>
      </c>
      <c r="R292" s="98">
        <v>2.710185515824854</v>
      </c>
      <c r="S292" s="98">
        <v>2.7135890527309705</v>
      </c>
      <c r="T292" s="98">
        <v>3.0727089249973591</v>
      </c>
      <c r="U292" s="98">
        <v>2.4712599776728372</v>
      </c>
      <c r="V292" s="98">
        <v>2.9890596619962149</v>
      </c>
      <c r="W292" s="98">
        <v>2.8520392320191261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1.1784074868184445E-3</v>
      </c>
      <c r="D293" s="98">
        <v>2.7382640924660559E-3</v>
      </c>
      <c r="E293" s="98">
        <v>6.2436962146328939E-3</v>
      </c>
      <c r="F293" s="98">
        <v>8.2998994214940336E-3</v>
      </c>
      <c r="G293" s="98">
        <v>2.0755351546590927E-2</v>
      </c>
      <c r="H293" s="98">
        <v>2.7855378534650949E-2</v>
      </c>
      <c r="I293" s="98">
        <v>2.8705717650088596E-2</v>
      </c>
      <c r="J293" s="98">
        <v>1.8519203710390307E-2</v>
      </c>
      <c r="K293" s="98">
        <v>1.6694330370818446E-2</v>
      </c>
      <c r="L293" s="98">
        <v>3.0331716700465333E-3</v>
      </c>
      <c r="M293" s="98">
        <v>2.2039184957623544E-3</v>
      </c>
      <c r="N293" s="98">
        <v>3.4436062359034743E-4</v>
      </c>
      <c r="O293" s="98">
        <v>4.2573950396298001E-3</v>
      </c>
      <c r="P293" s="98">
        <v>2.332827376954124E-2</v>
      </c>
      <c r="Q293" s="98">
        <v>4.3704232493629508E-2</v>
      </c>
      <c r="R293" s="98">
        <v>3.6600969926402063E-2</v>
      </c>
      <c r="S293" s="98">
        <v>3.7095349229339429E-2</v>
      </c>
      <c r="T293" s="98">
        <v>4.2130176070830395E-2</v>
      </c>
      <c r="U293" s="98">
        <v>3.3975632451423952E-2</v>
      </c>
      <c r="V293" s="98">
        <v>4.1523575464414431E-2</v>
      </c>
      <c r="W293" s="98">
        <v>3.9922087015835696E-2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6.1809402235922517E-4</v>
      </c>
      <c r="D294" s="122">
        <f t="shared" si="135"/>
        <v>1.7158535095764087E-3</v>
      </c>
      <c r="E294" s="122">
        <f t="shared" si="135"/>
        <v>3.8786952759801161E-3</v>
      </c>
      <c r="F294" s="122">
        <f t="shared" si="135"/>
        <v>3.6660068309848312E-3</v>
      </c>
      <c r="G294" s="122">
        <f t="shared" si="135"/>
        <v>7.2406600735133303E-3</v>
      </c>
      <c r="H294" s="122">
        <f t="shared" si="135"/>
        <v>9.2126111549400719E-3</v>
      </c>
      <c r="I294" s="122">
        <f t="shared" si="135"/>
        <v>1.3864921638162934E-2</v>
      </c>
      <c r="J294" s="122">
        <f t="shared" si="135"/>
        <v>1.2055020895195693E-2</v>
      </c>
      <c r="K294" s="122">
        <f t="shared" si="135"/>
        <v>1.2980806236510845E-2</v>
      </c>
      <c r="L294" s="122">
        <f t="shared" si="135"/>
        <v>2.5471605282574002E-3</v>
      </c>
      <c r="M294" s="122">
        <f t="shared" si="135"/>
        <v>1.0778065788619084E-3</v>
      </c>
      <c r="N294" s="122">
        <f t="shared" si="135"/>
        <v>4.8682100630872575E-4</v>
      </c>
      <c r="O294" s="122">
        <f t="shared" si="135"/>
        <v>2.2573418589281261E-3</v>
      </c>
      <c r="P294" s="122">
        <f t="shared" si="135"/>
        <v>1.9485601257278155E-2</v>
      </c>
      <c r="Q294" s="122">
        <f t="shared" si="135"/>
        <v>1.9246834984317077E-2</v>
      </c>
      <c r="R294" s="122">
        <f t="shared" si="135"/>
        <v>5.8861503227297197E-2</v>
      </c>
      <c r="S294" s="122">
        <f t="shared" si="135"/>
        <v>4.8968632128066902E-2</v>
      </c>
      <c r="T294" s="122">
        <f t="shared" si="135"/>
        <v>3.4121285091844956E-2</v>
      </c>
      <c r="U294" s="122">
        <f t="shared" si="135"/>
        <v>3.6814578026046395E-2</v>
      </c>
      <c r="V294" s="122">
        <f t="shared" si="135"/>
        <v>3.2437926750112346E-2</v>
      </c>
      <c r="W294" s="122">
        <f t="shared" si="135"/>
        <v>2.5453451451554615E-2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6.1809402235922517E-4</v>
      </c>
      <c r="D295" s="98">
        <v>1.7158535095764087E-3</v>
      </c>
      <c r="E295" s="98">
        <v>3.8786952759801161E-3</v>
      </c>
      <c r="F295" s="98">
        <v>3.6660068309848312E-3</v>
      </c>
      <c r="G295" s="98">
        <v>7.2406600735133303E-3</v>
      </c>
      <c r="H295" s="98">
        <v>9.2126111549400719E-3</v>
      </c>
      <c r="I295" s="98">
        <v>1.3864921638162934E-2</v>
      </c>
      <c r="J295" s="98">
        <v>1.2055020895195693E-2</v>
      </c>
      <c r="K295" s="98">
        <v>1.2980806236510845E-2</v>
      </c>
      <c r="L295" s="98">
        <v>2.5471605282574002E-3</v>
      </c>
      <c r="M295" s="98">
        <v>1.0778065788619084E-3</v>
      </c>
      <c r="N295" s="98">
        <v>4.8682100630872575E-4</v>
      </c>
      <c r="O295" s="98">
        <v>2.2573418589281261E-3</v>
      </c>
      <c r="P295" s="98">
        <v>1.9485601257278155E-2</v>
      </c>
      <c r="Q295" s="98">
        <v>1.9246834984317077E-2</v>
      </c>
      <c r="R295" s="98">
        <v>5.8861503227297197E-2</v>
      </c>
      <c r="S295" s="98">
        <v>4.8968632128066902E-2</v>
      </c>
      <c r="T295" s="98">
        <v>3.4121285091844956E-2</v>
      </c>
      <c r="U295" s="98">
        <v>3.6814578026046395E-2</v>
      </c>
      <c r="V295" s="98">
        <v>3.2437926750112346E-2</v>
      </c>
      <c r="W295" s="98">
        <v>2.5453451451554615E-2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2.7123623426494263E-2</v>
      </c>
      <c r="D296" s="122">
        <v>7.1149380726256067E-2</v>
      </c>
      <c r="E296" s="122">
        <v>0.1434635880727344</v>
      </c>
      <c r="F296" s="122">
        <v>0.21199359138926871</v>
      </c>
      <c r="G296" s="122">
        <v>0.49360752305627775</v>
      </c>
      <c r="H296" s="122">
        <v>0.61959444389178464</v>
      </c>
      <c r="I296" s="122">
        <v>0.68481221294145034</v>
      </c>
      <c r="J296" s="122">
        <v>0.49655224265550668</v>
      </c>
      <c r="K296" s="122">
        <v>0.44078032403715917</v>
      </c>
      <c r="L296" s="122">
        <v>7.4910544551014716E-2</v>
      </c>
      <c r="M296" s="122">
        <v>5.4752619121232117E-2</v>
      </c>
      <c r="N296" s="122">
        <v>7.955430363148875E-3</v>
      </c>
      <c r="O296" s="122">
        <v>0.11064302672811138</v>
      </c>
      <c r="P296" s="122">
        <v>0.60264884921664208</v>
      </c>
      <c r="Q296" s="122">
        <v>1.2267915774370564</v>
      </c>
      <c r="R296" s="122">
        <v>0.99666418430522141</v>
      </c>
      <c r="S296" s="122">
        <v>0.97041463284189811</v>
      </c>
      <c r="T296" s="122">
        <v>1.1739083309073659</v>
      </c>
      <c r="U296" s="122">
        <v>1.0558662197753559</v>
      </c>
      <c r="V296" s="122">
        <v>1.2551295441882608</v>
      </c>
      <c r="W296" s="122">
        <v>1.2776589392846336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1.891564883456176E-2</v>
      </c>
      <c r="D297" s="98">
        <v>2.6197636147607471E-2</v>
      </c>
      <c r="E297" s="98">
        <v>5.855356459051328E-2</v>
      </c>
      <c r="F297" s="98">
        <v>8.8527465349777026E-2</v>
      </c>
      <c r="G297" s="98">
        <v>0.23998761603865174</v>
      </c>
      <c r="H297" s="98">
        <v>0.30310683058075455</v>
      </c>
      <c r="I297" s="98">
        <v>0.33482177277567815</v>
      </c>
      <c r="J297" s="98">
        <v>0.20799482909294317</v>
      </c>
      <c r="K297" s="98">
        <v>0.1660702853248501</v>
      </c>
      <c r="L297" s="98">
        <v>6.5851375785032562E-3</v>
      </c>
      <c r="M297" s="98">
        <v>1.6122898004634464E-3</v>
      </c>
      <c r="N297" s="98">
        <v>0</v>
      </c>
      <c r="O297" s="98">
        <v>9.3861403319599589E-3</v>
      </c>
      <c r="P297" s="98">
        <v>0.16247591517239754</v>
      </c>
      <c r="Q297" s="98">
        <v>0.75529717491732162</v>
      </c>
      <c r="R297" s="98">
        <v>0.5279772573136885</v>
      </c>
      <c r="S297" s="98">
        <v>0.39794098571921549</v>
      </c>
      <c r="T297" s="98">
        <v>0.55375539088917591</v>
      </c>
      <c r="U297" s="98">
        <v>0.45149753191119663</v>
      </c>
      <c r="V297" s="98">
        <v>0.49371378574941183</v>
      </c>
      <c r="W297" s="98">
        <v>0.31471671283398506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9.3674636718241104E-5</v>
      </c>
      <c r="M298" s="98">
        <v>0</v>
      </c>
      <c r="N298" s="98">
        <v>0</v>
      </c>
      <c r="O298" s="98">
        <v>0</v>
      </c>
      <c r="P298" s="98">
        <v>6.644706310144518E-5</v>
      </c>
      <c r="Q298" s="98">
        <v>1.1207019582645432E-3</v>
      </c>
      <c r="R298" s="98">
        <v>3.3663493878392369E-4</v>
      </c>
      <c r="S298" s="98">
        <v>7.8706780186548099E-5</v>
      </c>
      <c r="T298" s="98">
        <v>5.8648665394506173E-4</v>
      </c>
      <c r="U298" s="98">
        <v>5.7065580916299246E-4</v>
      </c>
      <c r="V298" s="98">
        <v>4.2384287130200397E-4</v>
      </c>
      <c r="W298" s="98">
        <v>4.5364577174763273E-4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4.4699070112029809E-5</v>
      </c>
      <c r="M299" s="101">
        <v>0</v>
      </c>
      <c r="N299" s="101">
        <v>0</v>
      </c>
      <c r="O299" s="101">
        <v>0</v>
      </c>
      <c r="P299" s="101">
        <v>2.853118121745822E-5</v>
      </c>
      <c r="Q299" s="101">
        <v>4.3648951092296477E-4</v>
      </c>
      <c r="R299" s="101">
        <v>1.3683775482478162E-4</v>
      </c>
      <c r="S299" s="101">
        <v>3.3259288184136088E-5</v>
      </c>
      <c r="T299" s="101">
        <v>2.2955928678713565E-4</v>
      </c>
      <c r="U299" s="101">
        <v>2.1803055314754941E-4</v>
      </c>
      <c r="V299" s="101">
        <v>1.6236960152617394E-4</v>
      </c>
      <c r="W299" s="101">
        <v>1.743982964398217E-4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4.8975566606211295E-5</v>
      </c>
      <c r="M300" s="104">
        <v>0</v>
      </c>
      <c r="N300" s="104">
        <v>0</v>
      </c>
      <c r="O300" s="104">
        <v>0</v>
      </c>
      <c r="P300" s="104">
        <v>3.7915881883986964E-5</v>
      </c>
      <c r="Q300" s="104">
        <v>6.842124473415784E-4</v>
      </c>
      <c r="R300" s="104">
        <v>1.9979718395914207E-4</v>
      </c>
      <c r="S300" s="104">
        <v>4.5447492002412011E-5</v>
      </c>
      <c r="T300" s="104">
        <v>3.5692736715792607E-4</v>
      </c>
      <c r="U300" s="104">
        <v>3.5262525601544302E-4</v>
      </c>
      <c r="V300" s="104">
        <v>2.6147326977583001E-4</v>
      </c>
      <c r="W300" s="104">
        <v>2.79247475307811E-4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8.2079745919325011E-3</v>
      </c>
      <c r="D301" s="101">
        <v>4.4951744578648589E-2</v>
      </c>
      <c r="E301" s="101">
        <v>8.4910023482221111E-2</v>
      </c>
      <c r="F301" s="101">
        <v>0.1234661260394917</v>
      </c>
      <c r="G301" s="101">
        <v>0.25361990701762605</v>
      </c>
      <c r="H301" s="101">
        <v>0.31648761331103004</v>
      </c>
      <c r="I301" s="101">
        <v>0.34999044016577219</v>
      </c>
      <c r="J301" s="101">
        <v>0.28855741356256348</v>
      </c>
      <c r="K301" s="101">
        <v>0.27471003871230909</v>
      </c>
      <c r="L301" s="101">
        <v>4.6208170072769145E-2</v>
      </c>
      <c r="M301" s="101">
        <v>5.0382077144769631E-2</v>
      </c>
      <c r="N301" s="101">
        <v>7.6885045569015991E-3</v>
      </c>
      <c r="O301" s="101">
        <v>9.4492599285401158E-2</v>
      </c>
      <c r="P301" s="101">
        <v>0.41255330702228976</v>
      </c>
      <c r="Q301" s="101">
        <v>0.45426868028888606</v>
      </c>
      <c r="R301" s="101">
        <v>0.43101973637469287</v>
      </c>
      <c r="S301" s="101">
        <v>0.50973748737927116</v>
      </c>
      <c r="T301" s="101">
        <v>0.54038390578185214</v>
      </c>
      <c r="U301" s="101">
        <v>0.55805352826132815</v>
      </c>
      <c r="V301" s="101">
        <v>0.72136880419009142</v>
      </c>
      <c r="W301" s="101">
        <v>0.89440321231584297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2.2023562263024071E-2</v>
      </c>
      <c r="M302" s="104">
        <v>2.7582521759990401E-3</v>
      </c>
      <c r="N302" s="104">
        <v>2.6692580624727602E-4</v>
      </c>
      <c r="O302" s="104">
        <v>6.7642871107502639E-3</v>
      </c>
      <c r="P302" s="104">
        <v>2.7553179958853289E-2</v>
      </c>
      <c r="Q302" s="104">
        <v>1.6105020272584168E-2</v>
      </c>
      <c r="R302" s="104">
        <v>3.733055567805621E-2</v>
      </c>
      <c r="S302" s="104">
        <v>6.2657452963224947E-2</v>
      </c>
      <c r="T302" s="104">
        <v>7.9182547582392765E-2</v>
      </c>
      <c r="U302" s="104">
        <v>4.5744503793668137E-2</v>
      </c>
      <c r="V302" s="104">
        <v>3.9623111377455736E-2</v>
      </c>
      <c r="W302" s="104">
        <v>6.8085368363058008E-2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1.0399362915106704E-2</v>
      </c>
      <c r="M303" s="98">
        <v>1.2644354427874547E-3</v>
      </c>
      <c r="N303" s="98">
        <v>1.1486976841678387E-4</v>
      </c>
      <c r="O303" s="98">
        <v>2.9755480430615111E-3</v>
      </c>
      <c r="P303" s="98">
        <v>1.2220287451730727E-2</v>
      </c>
      <c r="Q303" s="98">
        <v>6.5634999667887398E-3</v>
      </c>
      <c r="R303" s="98">
        <v>1.596129632379879E-2</v>
      </c>
      <c r="S303" s="98">
        <v>2.7916040263170124E-2</v>
      </c>
      <c r="T303" s="98">
        <v>3.2853289442980091E-2</v>
      </c>
      <c r="U303" s="98">
        <v>1.8567095452813789E-2</v>
      </c>
      <c r="V303" s="98">
        <v>1.6110337257246952E-2</v>
      </c>
      <c r="W303" s="98">
        <v>2.7720247255690403E-2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1.1624199347917365E-2</v>
      </c>
      <c r="M304" s="98">
        <v>1.4938167332115857E-3</v>
      </c>
      <c r="N304" s="98">
        <v>1.5205603783049215E-4</v>
      </c>
      <c r="O304" s="98">
        <v>3.7887390676887528E-3</v>
      </c>
      <c r="P304" s="98">
        <v>1.5332892507122562E-2</v>
      </c>
      <c r="Q304" s="98">
        <v>9.5415203057954267E-3</v>
      </c>
      <c r="R304" s="98">
        <v>2.1369259354257424E-2</v>
      </c>
      <c r="S304" s="98">
        <v>3.4741412700054826E-2</v>
      </c>
      <c r="T304" s="98">
        <v>4.6329258139412681E-2</v>
      </c>
      <c r="U304" s="98">
        <v>2.7177408340854345E-2</v>
      </c>
      <c r="V304" s="98">
        <v>2.3512774120208781E-2</v>
      </c>
      <c r="W304" s="98">
        <v>4.0365121107367612E-2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1.4188535601005092E-2</v>
      </c>
      <c r="D305" s="122">
        <v>3.6616583763769195E-2</v>
      </c>
      <c r="E305" s="122">
        <v>7.8059354452733293E-2</v>
      </c>
      <c r="F305" s="122">
        <v>0.1238921114679957</v>
      </c>
      <c r="G305" s="122">
        <v>0.27959032865533961</v>
      </c>
      <c r="H305" s="122">
        <v>0.35682243026084548</v>
      </c>
      <c r="I305" s="122">
        <v>0.41409682041379181</v>
      </c>
      <c r="J305" s="122">
        <v>0.27591797502546778</v>
      </c>
      <c r="K305" s="122">
        <v>0.23939764479428338</v>
      </c>
      <c r="L305" s="122">
        <v>4.1808469919749777E-2</v>
      </c>
      <c r="M305" s="122">
        <v>2.856755830897062E-2</v>
      </c>
      <c r="N305" s="122">
        <v>4.2365595842326033E-3</v>
      </c>
      <c r="O305" s="122">
        <v>5.8604398566958781E-2</v>
      </c>
      <c r="P305" s="122">
        <v>0.34927130563878916</v>
      </c>
      <c r="Q305" s="122">
        <v>0.7182561932129895</v>
      </c>
      <c r="R305" s="122">
        <v>0.62576782399841191</v>
      </c>
      <c r="S305" s="122">
        <v>0.61658220337240144</v>
      </c>
      <c r="T305" s="122">
        <v>0.73845212332388788</v>
      </c>
      <c r="U305" s="122">
        <v>0.64671312652876789</v>
      </c>
      <c r="V305" s="122">
        <v>0.75316993583192438</v>
      </c>
      <c r="W305" s="122">
        <v>0.74638868897181299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7.8003780041205886E-3</v>
      </c>
      <c r="D306" s="98">
        <v>1.7360294957421425E-2</v>
      </c>
      <c r="E306" s="98">
        <v>3.7997416047133352E-2</v>
      </c>
      <c r="F306" s="98">
        <v>6.061346250470985E-2</v>
      </c>
      <c r="G306" s="98">
        <v>0.15467743663431438</v>
      </c>
      <c r="H306" s="98">
        <v>0.2022844301375657</v>
      </c>
      <c r="I306" s="98">
        <v>0.23406155179844848</v>
      </c>
      <c r="J306" s="98">
        <v>0.140818401971218</v>
      </c>
      <c r="K306" s="98">
        <v>0.11892277212371159</v>
      </c>
      <c r="L306" s="98">
        <v>1.5081443099365622E-2</v>
      </c>
      <c r="M306" s="98">
        <v>8.9306577571677693E-3</v>
      </c>
      <c r="N306" s="98">
        <v>1.2307590915779905E-3</v>
      </c>
      <c r="O306" s="98">
        <v>1.1903033261485627E-2</v>
      </c>
      <c r="P306" s="98">
        <v>8.8827158903811057E-2</v>
      </c>
      <c r="Q306" s="98">
        <v>0.1804530906178341</v>
      </c>
      <c r="R306" s="98">
        <v>0.21645986319483151</v>
      </c>
      <c r="S306" s="98">
        <v>0.19024503942234411</v>
      </c>
      <c r="T306" s="98">
        <v>0.26370432153674311</v>
      </c>
      <c r="U306" s="98">
        <v>0.18972786007651879</v>
      </c>
      <c r="V306" s="98">
        <v>0.18223477499294982</v>
      </c>
      <c r="W306" s="98">
        <v>0.1286688393736915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6.3881575968845021E-3</v>
      </c>
      <c r="D307" s="33">
        <v>1.9256288806347773E-2</v>
      </c>
      <c r="E307" s="33">
        <v>4.0061938405599948E-2</v>
      </c>
      <c r="F307" s="33">
        <v>6.3278648963285847E-2</v>
      </c>
      <c r="G307" s="33">
        <v>0.12491289202102523</v>
      </c>
      <c r="H307" s="33">
        <v>0.15453800012327981</v>
      </c>
      <c r="I307" s="33">
        <v>0.18003526861534333</v>
      </c>
      <c r="J307" s="33">
        <v>0.1350995730542498</v>
      </c>
      <c r="K307" s="33">
        <v>0.1204748726705718</v>
      </c>
      <c r="L307" s="33">
        <v>2.6727026820384157E-2</v>
      </c>
      <c r="M307" s="33">
        <v>1.9636900551802849E-2</v>
      </c>
      <c r="N307" s="33">
        <v>3.0058004926546127E-3</v>
      </c>
      <c r="O307" s="33">
        <v>4.6701365305473155E-2</v>
      </c>
      <c r="P307" s="33">
        <v>0.26044414673497812</v>
      </c>
      <c r="Q307" s="33">
        <v>0.5378031025951554</v>
      </c>
      <c r="R307" s="33">
        <v>0.40930796080358045</v>
      </c>
      <c r="S307" s="33">
        <v>0.42633716395005733</v>
      </c>
      <c r="T307" s="33">
        <v>0.47474780178714482</v>
      </c>
      <c r="U307" s="33">
        <v>0.45698526645224913</v>
      </c>
      <c r="V307" s="33">
        <v>0.57093516083897455</v>
      </c>
      <c r="W307" s="33">
        <v>0.61771984959812143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7.8065799327891844E-2</v>
      </c>
      <c r="D309" s="117">
        <f t="shared" si="136"/>
        <v>0.19169192997828119</v>
      </c>
      <c r="E309" s="117">
        <f t="shared" si="136"/>
        <v>0.42717363553686954</v>
      </c>
      <c r="F309" s="117">
        <f t="shared" si="136"/>
        <v>0.59556463178011465</v>
      </c>
      <c r="G309" s="117">
        <f t="shared" si="136"/>
        <v>1.4602057185517592</v>
      </c>
      <c r="H309" s="117">
        <f t="shared" si="136"/>
        <v>1.9377087096044237</v>
      </c>
      <c r="I309" s="117">
        <f t="shared" si="136"/>
        <v>2.0952648209623468</v>
      </c>
      <c r="J309" s="117">
        <f t="shared" si="136"/>
        <v>1.4074905855062465</v>
      </c>
      <c r="K309" s="117">
        <f t="shared" si="136"/>
        <v>1.2779747347239365</v>
      </c>
      <c r="L309" s="117">
        <f t="shared" si="136"/>
        <v>0.23552425076535372</v>
      </c>
      <c r="M309" s="117">
        <f t="shared" si="136"/>
        <v>0.16629445605924931</v>
      </c>
      <c r="N309" s="117">
        <f t="shared" si="136"/>
        <v>2.6956574519543326E-2</v>
      </c>
      <c r="O309" s="117">
        <f t="shared" si="136"/>
        <v>0.33768428352848973</v>
      </c>
      <c r="P309" s="117">
        <f t="shared" si="136"/>
        <v>1.919837830920444</v>
      </c>
      <c r="Q309" s="117">
        <f t="shared" si="136"/>
        <v>3.7050075786660832</v>
      </c>
      <c r="R309" s="117">
        <f t="shared" ref="R309:V309" si="137">R310+R313+R315+R324</f>
        <v>3.2637716235510155</v>
      </c>
      <c r="S309" s="117">
        <f t="shared" si="137"/>
        <v>3.2551709926763088</v>
      </c>
      <c r="T309" s="117">
        <f t="shared" si="137"/>
        <v>3.7397465470976838</v>
      </c>
      <c r="U309" s="117">
        <f t="shared" si="137"/>
        <v>3.1963922512180041</v>
      </c>
      <c r="V309" s="117">
        <f t="shared" si="137"/>
        <v>3.8246698481869088</v>
      </c>
      <c r="W309" s="117">
        <f t="shared" ref="W309" si="138">W310+W313+W315+W324</f>
        <v>3.7410157746628712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5.3237820697718395E-2</v>
      </c>
      <c r="D310" s="122">
        <f t="shared" si="139"/>
        <v>0.12440764749403956</v>
      </c>
      <c r="E310" s="122">
        <f t="shared" si="139"/>
        <v>0.28743355984503954</v>
      </c>
      <c r="F310" s="122">
        <f t="shared" si="139"/>
        <v>0.38697061135111743</v>
      </c>
      <c r="G310" s="122">
        <f t="shared" si="139"/>
        <v>0.98508161383423165</v>
      </c>
      <c r="H310" s="122">
        <f t="shared" si="139"/>
        <v>1.3342831316194983</v>
      </c>
      <c r="I310" s="122">
        <f t="shared" si="139"/>
        <v>1.4018556512395981</v>
      </c>
      <c r="J310" s="122">
        <f t="shared" si="139"/>
        <v>0.90831686437293013</v>
      </c>
      <c r="K310" s="122">
        <f t="shared" si="139"/>
        <v>0.82831346863409883</v>
      </c>
      <c r="L310" s="122">
        <f t="shared" si="139"/>
        <v>0.15077919256194117</v>
      </c>
      <c r="M310" s="122">
        <f t="shared" si="139"/>
        <v>0.10997800265081016</v>
      </c>
      <c r="N310" s="122">
        <f t="shared" si="139"/>
        <v>1.768318022221782E-2</v>
      </c>
      <c r="O310" s="122">
        <f t="shared" si="139"/>
        <v>0.21818119170521594</v>
      </c>
      <c r="P310" s="122">
        <f t="shared" si="139"/>
        <v>1.2117681199668011</v>
      </c>
      <c r="Q310" s="122">
        <f t="shared" si="139"/>
        <v>2.2764386031627741</v>
      </c>
      <c r="R310" s="122">
        <f t="shared" ref="R310:V310" si="140">SUM(R311:R312)</f>
        <v>1.9199063462642176</v>
      </c>
      <c r="S310" s="122">
        <f t="shared" si="140"/>
        <v>1.9435074063416122</v>
      </c>
      <c r="T310" s="122">
        <f t="shared" si="140"/>
        <v>2.2197248889048935</v>
      </c>
      <c r="U310" s="122">
        <f t="shared" si="140"/>
        <v>1.7981159920586254</v>
      </c>
      <c r="V310" s="122">
        <f t="shared" si="140"/>
        <v>2.1888843227968122</v>
      </c>
      <c r="W310" s="122">
        <f t="shared" ref="W310" si="141">SUM(W311:W312)</f>
        <v>2.0980971842270133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5.2059413210899949E-2</v>
      </c>
      <c r="D311" s="98">
        <v>0.1216693834015735</v>
      </c>
      <c r="E311" s="98">
        <v>0.28118986363040666</v>
      </c>
      <c r="F311" s="98">
        <v>0.37867071192962343</v>
      </c>
      <c r="G311" s="98">
        <v>0.96432626228764073</v>
      </c>
      <c r="H311" s="98">
        <v>1.3064277530848474</v>
      </c>
      <c r="I311" s="98">
        <v>1.3731499335895094</v>
      </c>
      <c r="J311" s="98">
        <v>0.88979766066253985</v>
      </c>
      <c r="K311" s="98">
        <v>0.81161913826328036</v>
      </c>
      <c r="L311" s="98">
        <v>0.14774602089189465</v>
      </c>
      <c r="M311" s="98">
        <v>0.1077740841550478</v>
      </c>
      <c r="N311" s="98">
        <v>1.7338819598627472E-2</v>
      </c>
      <c r="O311" s="98">
        <v>0.21392379666558614</v>
      </c>
      <c r="P311" s="98">
        <v>1.1884398461972598</v>
      </c>
      <c r="Q311" s="98">
        <v>2.2327343706691445</v>
      </c>
      <c r="R311" s="98">
        <v>1.8833053763378156</v>
      </c>
      <c r="S311" s="98">
        <v>1.9064120571122729</v>
      </c>
      <c r="T311" s="98">
        <v>2.1775947128340629</v>
      </c>
      <c r="U311" s="98">
        <v>1.7641403596072014</v>
      </c>
      <c r="V311" s="98">
        <v>2.1473607473323977</v>
      </c>
      <c r="W311" s="98">
        <v>2.0581750972111776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1.1784074868184445E-3</v>
      </c>
      <c r="D312" s="98">
        <v>2.7382640924660559E-3</v>
      </c>
      <c r="E312" s="98">
        <v>6.2436962146328939E-3</v>
      </c>
      <c r="F312" s="98">
        <v>8.2998994214940336E-3</v>
      </c>
      <c r="G312" s="98">
        <v>2.0755351546590927E-2</v>
      </c>
      <c r="H312" s="98">
        <v>2.7855378534650949E-2</v>
      </c>
      <c r="I312" s="98">
        <v>2.8705717650088596E-2</v>
      </c>
      <c r="J312" s="98">
        <v>1.8519203710390307E-2</v>
      </c>
      <c r="K312" s="98">
        <v>1.6694330370818446E-2</v>
      </c>
      <c r="L312" s="98">
        <v>3.0331716700465333E-3</v>
      </c>
      <c r="M312" s="98">
        <v>2.2039184957623544E-3</v>
      </c>
      <c r="N312" s="98">
        <v>3.4436062359034743E-4</v>
      </c>
      <c r="O312" s="98">
        <v>4.2573950396298001E-3</v>
      </c>
      <c r="P312" s="98">
        <v>2.332827376954124E-2</v>
      </c>
      <c r="Q312" s="98">
        <v>4.3704232493629508E-2</v>
      </c>
      <c r="R312" s="98">
        <v>3.6600969926402063E-2</v>
      </c>
      <c r="S312" s="98">
        <v>3.7095349229339429E-2</v>
      </c>
      <c r="T312" s="98">
        <v>4.2130176070830395E-2</v>
      </c>
      <c r="U312" s="98">
        <v>3.3975632451423952E-2</v>
      </c>
      <c r="V312" s="98">
        <v>4.1523575464414431E-2</v>
      </c>
      <c r="W312" s="98">
        <v>3.9922087015835696E-2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1.2888071486620435E-3</v>
      </c>
      <c r="D313" s="122">
        <f t="shared" si="142"/>
        <v>3.6869470416969747E-3</v>
      </c>
      <c r="E313" s="122">
        <f t="shared" si="142"/>
        <v>8.5837406867239376E-3</v>
      </c>
      <c r="F313" s="122">
        <f t="shared" si="142"/>
        <v>8.3490080984901776E-3</v>
      </c>
      <c r="G313" s="122">
        <f t="shared" si="142"/>
        <v>1.6960429578596076E-2</v>
      </c>
      <c r="H313" s="122">
        <f t="shared" si="142"/>
        <v>2.2183083913524027E-2</v>
      </c>
      <c r="I313" s="122">
        <f t="shared" si="142"/>
        <v>3.4303100532255437E-2</v>
      </c>
      <c r="J313" s="122">
        <f t="shared" si="142"/>
        <v>3.0637760176353931E-2</v>
      </c>
      <c r="K313" s="122">
        <f t="shared" si="142"/>
        <v>3.3887201261925327E-2</v>
      </c>
      <c r="L313" s="122">
        <f t="shared" si="142"/>
        <v>6.8299823496839433E-3</v>
      </c>
      <c r="M313" s="122">
        <f t="shared" si="142"/>
        <v>2.981247105808691E-3</v>
      </c>
      <c r="N313" s="122">
        <f t="shared" si="142"/>
        <v>1.3963736849187908E-3</v>
      </c>
      <c r="O313" s="122">
        <f t="shared" si="142"/>
        <v>6.7506694546235965E-3</v>
      </c>
      <c r="P313" s="122">
        <f t="shared" si="142"/>
        <v>6.0854495942082129E-2</v>
      </c>
      <c r="Q313" s="122">
        <f t="shared" si="142"/>
        <v>6.2300590168714601E-2</v>
      </c>
      <c r="R313" s="122">
        <f t="shared" si="142"/>
        <v>0.19473552615047854</v>
      </c>
      <c r="S313" s="122">
        <f t="shared" si="142"/>
        <v>0.16479082287876981</v>
      </c>
      <c r="T313" s="122">
        <f t="shared" si="142"/>
        <v>0.11644722543682465</v>
      </c>
      <c r="U313" s="122">
        <f t="shared" si="142"/>
        <v>0.12723111211206345</v>
      </c>
      <c r="V313" s="122">
        <f t="shared" si="142"/>
        <v>0.11353598665104694</v>
      </c>
      <c r="W313" s="122">
        <f t="shared" si="142"/>
        <v>9.0188611756484655E-2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1.2888071486620435E-3</v>
      </c>
      <c r="D314" s="98">
        <v>3.6869470416969747E-3</v>
      </c>
      <c r="E314" s="98">
        <v>8.5837406867239376E-3</v>
      </c>
      <c r="F314" s="98">
        <v>8.3490080984901776E-3</v>
      </c>
      <c r="G314" s="98">
        <v>1.6960429578596076E-2</v>
      </c>
      <c r="H314" s="98">
        <v>2.2183083913524027E-2</v>
      </c>
      <c r="I314" s="98">
        <v>3.4303100532255437E-2</v>
      </c>
      <c r="J314" s="98">
        <v>3.0637760176353931E-2</v>
      </c>
      <c r="K314" s="98">
        <v>3.3887201261925327E-2</v>
      </c>
      <c r="L314" s="98">
        <v>6.8299823496839433E-3</v>
      </c>
      <c r="M314" s="98">
        <v>2.981247105808691E-3</v>
      </c>
      <c r="N314" s="98">
        <v>1.3963736849187908E-3</v>
      </c>
      <c r="O314" s="98">
        <v>6.7506694546235965E-3</v>
      </c>
      <c r="P314" s="98">
        <v>6.0854495942082129E-2</v>
      </c>
      <c r="Q314" s="98">
        <v>6.2300590168714601E-2</v>
      </c>
      <c r="R314" s="98">
        <v>0.19473552615047854</v>
      </c>
      <c r="S314" s="98">
        <v>0.16479082287876981</v>
      </c>
      <c r="T314" s="98">
        <v>0.11644722543682465</v>
      </c>
      <c r="U314" s="98">
        <v>0.12723111211206345</v>
      </c>
      <c r="V314" s="98">
        <v>0.11353598665104694</v>
      </c>
      <c r="W314" s="98">
        <v>9.0188611756484655E-2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1.4382644795953442E-2</v>
      </c>
      <c r="D315" s="122">
        <v>3.9443112857273158E-2</v>
      </c>
      <c r="E315" s="122">
        <v>7.9737290528142463E-2</v>
      </c>
      <c r="F315" s="122">
        <v>0.11853215378305131</v>
      </c>
      <c r="G315" s="122">
        <v>0.27653936438026339</v>
      </c>
      <c r="H315" s="122">
        <v>0.34986193490489731</v>
      </c>
      <c r="I315" s="122">
        <v>0.3899440601744445</v>
      </c>
      <c r="J315" s="122">
        <v>0.28613880938211006</v>
      </c>
      <c r="K315" s="122">
        <v>0.25660114514926208</v>
      </c>
      <c r="L315" s="122">
        <v>4.9028437848802453E-2</v>
      </c>
      <c r="M315" s="122">
        <v>3.3287697678762503E-2</v>
      </c>
      <c r="N315" s="122">
        <v>4.875189240091519E-3</v>
      </c>
      <c r="O315" s="122">
        <v>7.0024883788456768E-2</v>
      </c>
      <c r="P315" s="122">
        <v>0.39421875369407672</v>
      </c>
      <c r="Q315" s="122">
        <v>0.84079893215273871</v>
      </c>
      <c r="R315" s="122">
        <v>0.69814354495950959</v>
      </c>
      <c r="S315" s="122">
        <v>0.69027131773970085</v>
      </c>
      <c r="T315" s="122">
        <v>0.85589620625446394</v>
      </c>
      <c r="U315" s="122">
        <v>0.77351123191877424</v>
      </c>
      <c r="V315" s="122">
        <v>0.92494705040856984</v>
      </c>
      <c r="W315" s="122">
        <v>0.94094218370655502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9.669495789216177E-3</v>
      </c>
      <c r="D316" s="98">
        <v>1.3563578992415282E-2</v>
      </c>
      <c r="E316" s="98">
        <v>3.0715681601193347E-2</v>
      </c>
      <c r="F316" s="98">
        <v>4.7049055038260221E-2</v>
      </c>
      <c r="G316" s="98">
        <v>0.12925974185837555</v>
      </c>
      <c r="H316" s="98">
        <v>0.1654927780968897</v>
      </c>
      <c r="I316" s="98">
        <v>0.18537237521541727</v>
      </c>
      <c r="J316" s="98">
        <v>0.11684740841875167</v>
      </c>
      <c r="K316" s="98">
        <v>9.4753336274704072E-2</v>
      </c>
      <c r="L316" s="98">
        <v>3.8195627323545445E-3</v>
      </c>
      <c r="M316" s="98">
        <v>9.5825315241332182E-4</v>
      </c>
      <c r="N316" s="98">
        <v>0</v>
      </c>
      <c r="O316" s="98">
        <v>6.0288357023776593E-3</v>
      </c>
      <c r="P316" s="98">
        <v>0.109564085057547</v>
      </c>
      <c r="Q316" s="98">
        <v>0.53082383571916725</v>
      </c>
      <c r="R316" s="98">
        <v>0.380943518098047</v>
      </c>
      <c r="S316" s="98">
        <v>0.29391526182378386</v>
      </c>
      <c r="T316" s="98">
        <v>0.41730076554478746</v>
      </c>
      <c r="U316" s="98">
        <v>0.34584735786616244</v>
      </c>
      <c r="V316" s="98">
        <v>0.38277636634306417</v>
      </c>
      <c r="W316" s="98">
        <v>0.24551044262329536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7.4902269022900604E-5</v>
      </c>
      <c r="M317" s="98">
        <v>0</v>
      </c>
      <c r="N317" s="98">
        <v>0</v>
      </c>
      <c r="O317" s="98">
        <v>0</v>
      </c>
      <c r="P317" s="98">
        <v>5.7155612045746621E-5</v>
      </c>
      <c r="Q317" s="98">
        <v>9.9097784265061604E-4</v>
      </c>
      <c r="R317" s="98">
        <v>2.985276785202358E-4</v>
      </c>
      <c r="S317" s="98">
        <v>7.0012472101271453E-5</v>
      </c>
      <c r="T317" s="98">
        <v>5.2991939159739341E-4</v>
      </c>
      <c r="U317" s="98">
        <v>5.196367796908572E-4</v>
      </c>
      <c r="V317" s="98">
        <v>3.8735844428522772E-4</v>
      </c>
      <c r="W317" s="98">
        <v>4.1529555030875737E-4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2.5926702416689306E-5</v>
      </c>
      <c r="M318" s="101">
        <v>0</v>
      </c>
      <c r="N318" s="101">
        <v>0</v>
      </c>
      <c r="O318" s="101">
        <v>0</v>
      </c>
      <c r="P318" s="101">
        <v>1.9239730161759654E-5</v>
      </c>
      <c r="Q318" s="101">
        <v>3.0676539530903759E-4</v>
      </c>
      <c r="R318" s="101">
        <v>9.873049456109375E-5</v>
      </c>
      <c r="S318" s="101">
        <v>2.4564980098859446E-5</v>
      </c>
      <c r="T318" s="101">
        <v>1.7299202443946736E-4</v>
      </c>
      <c r="U318" s="101">
        <v>1.6701152367541415E-4</v>
      </c>
      <c r="V318" s="101">
        <v>1.2588517450939771E-4</v>
      </c>
      <c r="W318" s="101">
        <v>1.3604807500094637E-4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4.8975566606211295E-5</v>
      </c>
      <c r="M319" s="104">
        <v>0</v>
      </c>
      <c r="N319" s="104">
        <v>0</v>
      </c>
      <c r="O319" s="104">
        <v>0</v>
      </c>
      <c r="P319" s="104">
        <v>3.7915881883986964E-5</v>
      </c>
      <c r="Q319" s="104">
        <v>6.842124473415784E-4</v>
      </c>
      <c r="R319" s="104">
        <v>1.9979718395914207E-4</v>
      </c>
      <c r="S319" s="104">
        <v>4.5447492002412011E-5</v>
      </c>
      <c r="T319" s="104">
        <v>3.5692736715792607E-4</v>
      </c>
      <c r="U319" s="104">
        <v>3.5262525601544302E-4</v>
      </c>
      <c r="V319" s="104">
        <v>2.6147326977583001E-4</v>
      </c>
      <c r="W319" s="104">
        <v>2.79247475307811E-4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4.7131490067372651E-3</v>
      </c>
      <c r="D320" s="101">
        <v>2.5879533864857876E-2</v>
      </c>
      <c r="E320" s="101">
        <v>4.9021608926949123E-2</v>
      </c>
      <c r="F320" s="101">
        <v>7.1483098744791085E-2</v>
      </c>
      <c r="G320" s="101">
        <v>0.14727962252188784</v>
      </c>
      <c r="H320" s="101">
        <v>0.18436915680800761</v>
      </c>
      <c r="I320" s="101">
        <v>0.20457168495902719</v>
      </c>
      <c r="J320" s="101">
        <v>0.16929140096335837</v>
      </c>
      <c r="K320" s="101">
        <v>0.16184780887455799</v>
      </c>
      <c r="L320" s="101">
        <v>2.7353697135977677E-2</v>
      </c>
      <c r="M320" s="101">
        <v>3.0080694715785172E-2</v>
      </c>
      <c r="N320" s="101">
        <v>4.6536062009245619E-3</v>
      </c>
      <c r="O320" s="101">
        <v>5.8369275307500731E-2</v>
      </c>
      <c r="P320" s="101">
        <v>0.26151816191892185</v>
      </c>
      <c r="Q320" s="101">
        <v>0.29517772363420774</v>
      </c>
      <c r="R320" s="101">
        <v>0.28497904560327475</v>
      </c>
      <c r="S320" s="101">
        <v>0.34277251459484959</v>
      </c>
      <c r="T320" s="101">
        <v>0.36928512960476695</v>
      </c>
      <c r="U320" s="101">
        <v>0.38708795851826316</v>
      </c>
      <c r="V320" s="101">
        <v>0.50694885722394456</v>
      </c>
      <c r="W320" s="101">
        <v>0.63497164228434977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1.778027571144733E-2</v>
      </c>
      <c r="M321" s="104">
        <v>2.2487498105640078E-3</v>
      </c>
      <c r="N321" s="104">
        <v>2.2158303916695703E-4</v>
      </c>
      <c r="O321" s="104">
        <v>5.6267727785783792E-3</v>
      </c>
      <c r="P321" s="104">
        <v>2.3079351105562106E-2</v>
      </c>
      <c r="Q321" s="104">
        <v>1.3806394956713108E-2</v>
      </c>
      <c r="R321" s="104">
        <v>3.192245357966763E-2</v>
      </c>
      <c r="S321" s="104">
        <v>5.3513528848966138E-2</v>
      </c>
      <c r="T321" s="104">
        <v>6.8780391713312072E-2</v>
      </c>
      <c r="U321" s="104">
        <v>4.005627875465774E-2</v>
      </c>
      <c r="V321" s="104">
        <v>3.4834468397275858E-2</v>
      </c>
      <c r="W321" s="104">
        <v>6.004480324860112E-2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6.156076363529963E-3</v>
      </c>
      <c r="M322" s="98">
        <v>7.5493307735242216E-4</v>
      </c>
      <c r="N322" s="98">
        <v>6.9527001336464888E-5</v>
      </c>
      <c r="O322" s="98">
        <v>1.8380337108896267E-3</v>
      </c>
      <c r="P322" s="98">
        <v>7.746458598439543E-3</v>
      </c>
      <c r="Q322" s="98">
        <v>4.264874650917681E-3</v>
      </c>
      <c r="R322" s="98">
        <v>1.0553194225410205E-2</v>
      </c>
      <c r="S322" s="98">
        <v>1.8772116148911309E-2</v>
      </c>
      <c r="T322" s="98">
        <v>2.2451133573899391E-2</v>
      </c>
      <c r="U322" s="98">
        <v>1.2878870413803397E-2</v>
      </c>
      <c r="V322" s="98">
        <v>1.132169427706708E-2</v>
      </c>
      <c r="W322" s="98">
        <v>1.9679682141233508E-2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1.1624199347917365E-2</v>
      </c>
      <c r="M323" s="98">
        <v>1.4938167332115857E-3</v>
      </c>
      <c r="N323" s="98">
        <v>1.5205603783049215E-4</v>
      </c>
      <c r="O323" s="98">
        <v>3.7887390676887528E-3</v>
      </c>
      <c r="P323" s="98">
        <v>1.5332892507122562E-2</v>
      </c>
      <c r="Q323" s="98">
        <v>9.5415203057954267E-3</v>
      </c>
      <c r="R323" s="98">
        <v>2.1369259354257424E-2</v>
      </c>
      <c r="S323" s="98">
        <v>3.4741412700054826E-2</v>
      </c>
      <c r="T323" s="98">
        <v>4.6329258139412681E-2</v>
      </c>
      <c r="U323" s="98">
        <v>2.7177408340854345E-2</v>
      </c>
      <c r="V323" s="98">
        <v>2.3512774120208781E-2</v>
      </c>
      <c r="W323" s="98">
        <v>4.0365121107367612E-2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9.1565266855579749E-3</v>
      </c>
      <c r="D324" s="122">
        <v>2.4154222585271518E-2</v>
      </c>
      <c r="E324" s="122">
        <v>5.1419044476963605E-2</v>
      </c>
      <c r="F324" s="122">
        <v>8.1712858547455747E-2</v>
      </c>
      <c r="G324" s="122">
        <v>0.18162431075866825</v>
      </c>
      <c r="H324" s="122">
        <v>0.23138055916650407</v>
      </c>
      <c r="I324" s="122">
        <v>0.26916200901604881</v>
      </c>
      <c r="J324" s="122">
        <v>0.18239715157485237</v>
      </c>
      <c r="K324" s="122">
        <v>0.15917291967865016</v>
      </c>
      <c r="L324" s="122">
        <v>2.8886638004926163E-2</v>
      </c>
      <c r="M324" s="122">
        <v>2.0047508623867952E-2</v>
      </c>
      <c r="N324" s="122">
        <v>3.0018313723151955E-3</v>
      </c>
      <c r="O324" s="122">
        <v>4.2727538580193382E-2</v>
      </c>
      <c r="P324" s="122">
        <v>0.25299646131748421</v>
      </c>
      <c r="Q324" s="122">
        <v>0.52546945318185578</v>
      </c>
      <c r="R324" s="122">
        <v>0.45098620617680962</v>
      </c>
      <c r="S324" s="122">
        <v>0.45660144571622568</v>
      </c>
      <c r="T324" s="122">
        <v>0.54767822650150166</v>
      </c>
      <c r="U324" s="122">
        <v>0.49753391512854067</v>
      </c>
      <c r="V324" s="122">
        <v>0.59730248833048016</v>
      </c>
      <c r="W324" s="122">
        <v>0.61178779497281832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4.4276221395269178E-3</v>
      </c>
      <c r="D325" s="98">
        <v>9.8700292184712955E-3</v>
      </c>
      <c r="E325" s="98">
        <v>2.1637682999038451E-2</v>
      </c>
      <c r="F325" s="98">
        <v>3.4571535544060207E-2</v>
      </c>
      <c r="G325" s="98">
        <v>8.836071087138675E-2</v>
      </c>
      <c r="H325" s="98">
        <v>0.1157359067478571</v>
      </c>
      <c r="I325" s="98">
        <v>0.13412139742362866</v>
      </c>
      <c r="J325" s="98">
        <v>8.0811071947751556E-2</v>
      </c>
      <c r="K325" s="98">
        <v>6.8343078263223722E-2</v>
      </c>
      <c r="L325" s="98">
        <v>8.6788741793373658E-3</v>
      </c>
      <c r="M325" s="98">
        <v>5.1430604885366925E-3</v>
      </c>
      <c r="N325" s="98">
        <v>7.0877964724621841E-4</v>
      </c>
      <c r="O325" s="98">
        <v>6.8548164900565159E-3</v>
      </c>
      <c r="P325" s="98">
        <v>5.1154513328035348E-2</v>
      </c>
      <c r="Q325" s="98">
        <v>0.10392080691324594</v>
      </c>
      <c r="R325" s="98">
        <v>0.12523257227810278</v>
      </c>
      <c r="S325" s="98">
        <v>0.11089368237221986</v>
      </c>
      <c r="T325" s="98">
        <v>0.15505149483946373</v>
      </c>
      <c r="U325" s="98">
        <v>0.11255257314305822</v>
      </c>
      <c r="V325" s="98">
        <v>0.10899935312668163</v>
      </c>
      <c r="W325" s="98">
        <v>7.7543274034317627E-2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4.7289045460310571E-3</v>
      </c>
      <c r="D326" s="33">
        <v>1.4284193366800223E-2</v>
      </c>
      <c r="E326" s="33">
        <v>2.9781361477925154E-2</v>
      </c>
      <c r="F326" s="33">
        <v>4.714132300339554E-2</v>
      </c>
      <c r="G326" s="33">
        <v>9.3263599887281487E-2</v>
      </c>
      <c r="H326" s="33">
        <v>0.11564465241864699</v>
      </c>
      <c r="I326" s="33">
        <v>0.13504061159242017</v>
      </c>
      <c r="J326" s="33">
        <v>0.10158607962710081</v>
      </c>
      <c r="K326" s="33">
        <v>9.0829841415426438E-2</v>
      </c>
      <c r="L326" s="33">
        <v>2.0207763825588799E-2</v>
      </c>
      <c r="M326" s="33">
        <v>1.4904448135331261E-2</v>
      </c>
      <c r="N326" s="33">
        <v>2.293051725068977E-3</v>
      </c>
      <c r="O326" s="33">
        <v>3.5872722090136866E-2</v>
      </c>
      <c r="P326" s="33">
        <v>0.20184194798944888</v>
      </c>
      <c r="Q326" s="33">
        <v>0.42154864626860983</v>
      </c>
      <c r="R326" s="33">
        <v>0.32575363389870687</v>
      </c>
      <c r="S326" s="33">
        <v>0.34570776334400583</v>
      </c>
      <c r="T326" s="33">
        <v>0.39262673166203799</v>
      </c>
      <c r="U326" s="33">
        <v>0.38498134198548245</v>
      </c>
      <c r="V326" s="33">
        <v>0.48830313520379853</v>
      </c>
      <c r="W326" s="33">
        <v>0.53424452093850072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0.55040135874165586</v>
      </c>
      <c r="D328" s="119">
        <f t="shared" si="143"/>
        <v>0.5649286769458095</v>
      </c>
      <c r="E328" s="119">
        <f t="shared" si="143"/>
        <v>0.57081623508966284</v>
      </c>
      <c r="F328" s="119">
        <f t="shared" si="143"/>
        <v>0.57643171666092918</v>
      </c>
      <c r="G328" s="119">
        <f t="shared" si="143"/>
        <v>0.57931822028434732</v>
      </c>
      <c r="H328" s="119">
        <f t="shared" si="143"/>
        <v>0.58562786173401571</v>
      </c>
      <c r="I328" s="119">
        <f t="shared" si="143"/>
        <v>0.59537960914791466</v>
      </c>
      <c r="J328" s="119">
        <f t="shared" si="143"/>
        <v>0.60625426364225543</v>
      </c>
      <c r="K328" s="119">
        <f t="shared" si="143"/>
        <v>0.61592740435661819</v>
      </c>
      <c r="L328" s="119">
        <f t="shared" si="143"/>
        <v>0.64151667456775008</v>
      </c>
      <c r="M328" s="119">
        <f t="shared" si="143"/>
        <v>0.63494345951452746</v>
      </c>
      <c r="N328" s="119">
        <f t="shared" si="143"/>
        <v>0.66439406633915687</v>
      </c>
      <c r="O328" s="119">
        <f t="shared" si="143"/>
        <v>0.66722600819623368</v>
      </c>
      <c r="P328" s="119">
        <f t="shared" si="143"/>
        <v>0.69202407636978291</v>
      </c>
      <c r="Q328" s="119">
        <f t="shared" si="143"/>
        <v>0.70341502327532646</v>
      </c>
      <c r="R328" s="119">
        <f t="shared" ref="R328:V328" si="144">IF(R309=0,"",R309/R290)</f>
        <v>0.73706247980032302</v>
      </c>
      <c r="S328" s="119">
        <f t="shared" si="144"/>
        <v>0.74206309801782833</v>
      </c>
      <c r="T328" s="119">
        <f t="shared" si="144"/>
        <v>0.738887469305061</v>
      </c>
      <c r="U328" s="119">
        <f t="shared" si="144"/>
        <v>0.75304386997081973</v>
      </c>
      <c r="V328" s="119">
        <f t="shared" si="144"/>
        <v>0.75417630169723282</v>
      </c>
      <c r="W328" s="119">
        <f t="shared" ref="W328" si="145">IF(W309=0,"",W309/W290)</f>
        <v>0.75706652662469542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0.53288945425459155</v>
      </c>
      <c r="D329" s="124">
        <f t="shared" si="146"/>
        <v>0.54128225764006799</v>
      </c>
      <c r="E329" s="124">
        <f t="shared" si="146"/>
        <v>0.54963433733443534</v>
      </c>
      <c r="F329" s="124">
        <f t="shared" si="146"/>
        <v>0.55788370855856062</v>
      </c>
      <c r="G329" s="124">
        <f t="shared" si="146"/>
        <v>0.56609967823886309</v>
      </c>
      <c r="H329" s="124">
        <f t="shared" si="146"/>
        <v>0.57434422465795965</v>
      </c>
      <c r="I329" s="124">
        <f t="shared" si="146"/>
        <v>0.58254474902339481</v>
      </c>
      <c r="J329" s="124">
        <f t="shared" si="146"/>
        <v>0.59093185981408836</v>
      </c>
      <c r="K329" s="124">
        <f t="shared" si="146"/>
        <v>0.5994799475765924</v>
      </c>
      <c r="L329" s="124">
        <f t="shared" si="146"/>
        <v>0.60829843875566325</v>
      </c>
      <c r="M329" s="124">
        <f t="shared" si="146"/>
        <v>0.61957214929801796</v>
      </c>
      <c r="N329" s="124">
        <f t="shared" si="146"/>
        <v>0.63393387620730512</v>
      </c>
      <c r="O329" s="124">
        <f t="shared" si="146"/>
        <v>0.65207150843722428</v>
      </c>
      <c r="P329" s="124">
        <f t="shared" si="146"/>
        <v>0.6721478024896862</v>
      </c>
      <c r="Q329" s="124">
        <f t="shared" si="146"/>
        <v>0.68922901485012644</v>
      </c>
      <c r="R329" s="124">
        <f t="shared" ref="R329:V329" si="147">IF(R310=0,"",R310/R291)</f>
        <v>0.69896453773294143</v>
      </c>
      <c r="S329" s="124">
        <f t="shared" si="147"/>
        <v>0.70655412338709123</v>
      </c>
      <c r="T329" s="124">
        <f t="shared" si="147"/>
        <v>0.712629069072515</v>
      </c>
      <c r="U329" s="124">
        <f t="shared" si="147"/>
        <v>0.71774326725678217</v>
      </c>
      <c r="V329" s="124">
        <f t="shared" si="147"/>
        <v>0.7222650398577769</v>
      </c>
      <c r="W329" s="124">
        <f t="shared" ref="W329" si="148">IF(W310=0,"",W310/W291)</f>
        <v>0.72549282399362847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0.52731393722246023</v>
      </c>
      <c r="D330" s="111">
        <f t="shared" si="149"/>
        <v>0.53575126894460223</v>
      </c>
      <c r="E330" s="111">
        <f t="shared" si="149"/>
        <v>0.54419232171182996</v>
      </c>
      <c r="F330" s="111">
        <f t="shared" si="149"/>
        <v>0.55252940453682231</v>
      </c>
      <c r="G330" s="111">
        <f t="shared" si="149"/>
        <v>0.56086184141014939</v>
      </c>
      <c r="H330" s="111">
        <f t="shared" si="149"/>
        <v>0.56917850671726833</v>
      </c>
      <c r="I330" s="111">
        <f t="shared" si="149"/>
        <v>0.57750491698496198</v>
      </c>
      <c r="J330" s="111">
        <f t="shared" si="149"/>
        <v>0.58594321896955504</v>
      </c>
      <c r="K330" s="111">
        <f t="shared" si="149"/>
        <v>0.59458156805579188</v>
      </c>
      <c r="L330" s="111">
        <f t="shared" si="149"/>
        <v>0.60344583539422647</v>
      </c>
      <c r="M330" s="111">
        <f t="shared" si="149"/>
        <v>0.61478937545020695</v>
      </c>
      <c r="N330" s="111">
        <f t="shared" si="149"/>
        <v>0.62935824070184876</v>
      </c>
      <c r="O330" s="111">
        <f t="shared" si="149"/>
        <v>0.64758742942847003</v>
      </c>
      <c r="P330" s="111">
        <f t="shared" si="149"/>
        <v>0.66784984291817129</v>
      </c>
      <c r="Q330" s="111">
        <f t="shared" si="149"/>
        <v>0.68506169734193523</v>
      </c>
      <c r="R330" s="111">
        <f t="shared" ref="R330:V330" si="150">IF(R311=0,"",R311/R292)</f>
        <v>0.6948990633080796</v>
      </c>
      <c r="S330" s="111">
        <f t="shared" si="150"/>
        <v>0.7025426547891066</v>
      </c>
      <c r="T330" s="111">
        <f t="shared" si="150"/>
        <v>0.70868890154830866</v>
      </c>
      <c r="U330" s="111">
        <f t="shared" si="150"/>
        <v>0.7138627160014448</v>
      </c>
      <c r="V330" s="111">
        <f t="shared" si="150"/>
        <v>0.71840678680140613</v>
      </c>
      <c r="W330" s="111">
        <f t="shared" ref="W330" si="151">IF(W311=0,"",W311/W292)</f>
        <v>0.72165034551578544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2.0851312292954223</v>
      </c>
      <c r="D332" s="124">
        <f t="shared" si="155"/>
        <v>2.1487539706155734</v>
      </c>
      <c r="E332" s="124">
        <f t="shared" si="155"/>
        <v>2.2130484804725716</v>
      </c>
      <c r="F332" s="124">
        <f t="shared" si="155"/>
        <v>2.2774120407864356</v>
      </c>
      <c r="G332" s="124">
        <f t="shared" si="155"/>
        <v>2.342387214204146</v>
      </c>
      <c r="H332" s="124">
        <f t="shared" si="155"/>
        <v>2.4079040719773359</v>
      </c>
      <c r="I332" s="124">
        <f t="shared" si="155"/>
        <v>2.4740926366173466</v>
      </c>
      <c r="J332" s="124">
        <f t="shared" si="155"/>
        <v>2.5414937429568494</v>
      </c>
      <c r="K332" s="124">
        <f t="shared" si="155"/>
        <v>2.6105621364728102</v>
      </c>
      <c r="L332" s="124">
        <f t="shared" si="155"/>
        <v>2.681410250321588</v>
      </c>
      <c r="M332" s="124">
        <f t="shared" si="155"/>
        <v>2.7660316463800845</v>
      </c>
      <c r="N332" s="124">
        <f t="shared" si="155"/>
        <v>2.868351338219076</v>
      </c>
      <c r="O332" s="124">
        <f t="shared" si="155"/>
        <v>2.9905392610001384</v>
      </c>
      <c r="P332" s="124">
        <f t="shared" si="155"/>
        <v>3.1230494321724915</v>
      </c>
      <c r="Q332" s="124">
        <f t="shared" si="155"/>
        <v>3.2369264982777204</v>
      </c>
      <c r="R332" s="124">
        <f t="shared" ref="R332:V332" si="156">IF(R313=0,"",R313/R294)</f>
        <v>3.308368211367211</v>
      </c>
      <c r="S332" s="124">
        <f t="shared" si="156"/>
        <v>3.3652323072409893</v>
      </c>
      <c r="T332" s="124">
        <f t="shared" si="156"/>
        <v>3.4127444239975513</v>
      </c>
      <c r="U332" s="124">
        <f t="shared" si="156"/>
        <v>3.4559981109126703</v>
      </c>
      <c r="V332" s="124">
        <f t="shared" si="156"/>
        <v>3.5000999763541829</v>
      </c>
      <c r="W332" s="124">
        <f t="shared" ref="W332" si="157">IF(W313=0,"",W313/W294)</f>
        <v>3.5432763186611465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2.0851312292954223</v>
      </c>
      <c r="D333" s="111">
        <f t="shared" si="158"/>
        <v>2.1487539706155734</v>
      </c>
      <c r="E333" s="111">
        <f t="shared" si="158"/>
        <v>2.2130484804725716</v>
      </c>
      <c r="F333" s="111">
        <f t="shared" si="158"/>
        <v>2.2774120407864356</v>
      </c>
      <c r="G333" s="111">
        <f t="shared" si="158"/>
        <v>2.342387214204146</v>
      </c>
      <c r="H333" s="111">
        <f t="shared" si="158"/>
        <v>2.4079040719773359</v>
      </c>
      <c r="I333" s="111">
        <f t="shared" si="158"/>
        <v>2.4740926366173466</v>
      </c>
      <c r="J333" s="111">
        <f t="shared" si="158"/>
        <v>2.5414937429568494</v>
      </c>
      <c r="K333" s="111">
        <f t="shared" si="158"/>
        <v>2.6105621364728102</v>
      </c>
      <c r="L333" s="111">
        <f t="shared" si="158"/>
        <v>2.681410250321588</v>
      </c>
      <c r="M333" s="111">
        <f t="shared" si="158"/>
        <v>2.7660316463800845</v>
      </c>
      <c r="N333" s="111">
        <f t="shared" si="158"/>
        <v>2.868351338219076</v>
      </c>
      <c r="O333" s="111">
        <f t="shared" si="158"/>
        <v>2.9905392610001384</v>
      </c>
      <c r="P333" s="111">
        <f t="shared" si="158"/>
        <v>3.1230494321724915</v>
      </c>
      <c r="Q333" s="111">
        <f t="shared" si="158"/>
        <v>3.2369264982777204</v>
      </c>
      <c r="R333" s="111">
        <f t="shared" ref="R333:V333" si="159">IF(R314=0,"",R314/R295)</f>
        <v>3.308368211367211</v>
      </c>
      <c r="S333" s="111">
        <f t="shared" si="159"/>
        <v>3.3652323072409893</v>
      </c>
      <c r="T333" s="111">
        <f t="shared" si="159"/>
        <v>3.4127444239975513</v>
      </c>
      <c r="U333" s="111">
        <f t="shared" si="159"/>
        <v>3.4559981109126703</v>
      </c>
      <c r="V333" s="111">
        <f t="shared" si="159"/>
        <v>3.5000999763541829</v>
      </c>
      <c r="W333" s="111">
        <f t="shared" ref="W333" si="160">IF(W314=0,"",W314/W295)</f>
        <v>3.5432763186611465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0.53026266328061922</v>
      </c>
      <c r="D334" s="124">
        <f t="shared" si="161"/>
        <v>0.55437043098138405</v>
      </c>
      <c r="E334" s="124">
        <f t="shared" si="161"/>
        <v>0.5558015911864449</v>
      </c>
      <c r="F334" s="124">
        <f t="shared" si="161"/>
        <v>0.55913083507038275</v>
      </c>
      <c r="G334" s="124">
        <f t="shared" si="161"/>
        <v>0.56024138908582688</v>
      </c>
      <c r="H334" s="124">
        <f t="shared" si="161"/>
        <v>0.56466280218291065</v>
      </c>
      <c r="I334" s="124">
        <f t="shared" si="161"/>
        <v>0.56941750279179626</v>
      </c>
      <c r="J334" s="124">
        <f t="shared" si="161"/>
        <v>0.57625116715186142</v>
      </c>
      <c r="K334" s="124">
        <f t="shared" si="161"/>
        <v>0.58215199535002338</v>
      </c>
      <c r="L334" s="124">
        <f t="shared" si="161"/>
        <v>0.6544931443585178</v>
      </c>
      <c r="M334" s="124">
        <f t="shared" si="161"/>
        <v>0.60796539440528996</v>
      </c>
      <c r="N334" s="124">
        <f t="shared" si="161"/>
        <v>0.61281276028439124</v>
      </c>
      <c r="O334" s="124">
        <f t="shared" si="161"/>
        <v>0.63289016813081589</v>
      </c>
      <c r="P334" s="124">
        <f t="shared" si="161"/>
        <v>0.65414337753486984</v>
      </c>
      <c r="Q334" s="124">
        <f t="shared" si="161"/>
        <v>0.68536412184153428</v>
      </c>
      <c r="R334" s="124">
        <f t="shared" ref="R334:V334" si="162">IF(R315=0,"",R315/R296)</f>
        <v>0.70048021786414272</v>
      </c>
      <c r="S334" s="124">
        <f t="shared" si="162"/>
        <v>0.71131585858120627</v>
      </c>
      <c r="T334" s="124">
        <f t="shared" si="162"/>
        <v>0.729099695197583</v>
      </c>
      <c r="U334" s="124">
        <f t="shared" si="162"/>
        <v>0.73258450496062377</v>
      </c>
      <c r="V334" s="124">
        <f t="shared" si="162"/>
        <v>0.73693353382639692</v>
      </c>
      <c r="W334" s="124">
        <f t="shared" ref="W334" si="163">IF(W315=0,"",W315/W296)</f>
        <v>0.73645802864525989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0.51119027815469598</v>
      </c>
      <c r="D335" s="111">
        <f t="shared" si="164"/>
        <v>0.51774056697302406</v>
      </c>
      <c r="E335" s="111">
        <f t="shared" si="164"/>
        <v>0.52457406847899801</v>
      </c>
      <c r="F335" s="111">
        <f t="shared" si="164"/>
        <v>0.53146280481844521</v>
      </c>
      <c r="G335" s="111">
        <f t="shared" si="164"/>
        <v>0.53861004993506556</v>
      </c>
      <c r="H335" s="111">
        <f t="shared" si="164"/>
        <v>0.54598828333826899</v>
      </c>
      <c r="I335" s="111">
        <f t="shared" si="164"/>
        <v>0.55364492481679772</v>
      </c>
      <c r="J335" s="111">
        <f t="shared" si="164"/>
        <v>0.56178035256125536</v>
      </c>
      <c r="K335" s="111">
        <f t="shared" si="164"/>
        <v>0.57056165158840466</v>
      </c>
      <c r="L335" s="111">
        <f t="shared" si="164"/>
        <v>0.58002778025826718</v>
      </c>
      <c r="M335" s="111">
        <f t="shared" si="164"/>
        <v>0.59434299723156203</v>
      </c>
      <c r="N335" s="111" t="str">
        <f t="shared" si="164"/>
        <v/>
      </c>
      <c r="O335" s="111">
        <f t="shared" si="164"/>
        <v>0.64231254692084416</v>
      </c>
      <c r="P335" s="111">
        <f t="shared" si="164"/>
        <v>0.67434047034781963</v>
      </c>
      <c r="Q335" s="111">
        <f t="shared" si="164"/>
        <v>0.7028012990744652</v>
      </c>
      <c r="R335" s="111">
        <f t="shared" ref="R335:V335" si="165">IF(R316=0,"",R316/R297)</f>
        <v>0.72151501380241467</v>
      </c>
      <c r="S335" s="111">
        <f t="shared" si="165"/>
        <v>0.73859007333104543</v>
      </c>
      <c r="T335" s="111">
        <f t="shared" si="165"/>
        <v>0.75358321094575609</v>
      </c>
      <c r="U335" s="111">
        <f t="shared" si="165"/>
        <v>0.76600055021825875</v>
      </c>
      <c r="V335" s="111">
        <f t="shared" si="165"/>
        <v>0.77530013824111688</v>
      </c>
      <c r="W335" s="111">
        <f t="shared" ref="W335" si="166">IF(W316=0,"",W316/W297)</f>
        <v>0.78009979327918177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0.7996003149517954</v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>
        <f t="shared" si="167"/>
        <v>0.86016761882292314</v>
      </c>
      <c r="Q336" s="111">
        <f t="shared" si="167"/>
        <v>0.88424744450807358</v>
      </c>
      <c r="R336" s="111">
        <f t="shared" ref="R336:V336" si="168">IF(R317=0,"",R317/R298)</f>
        <v>0.88679944986890424</v>
      </c>
      <c r="S336" s="111">
        <f t="shared" si="168"/>
        <v>0.88953546232396119</v>
      </c>
      <c r="T336" s="111">
        <f t="shared" si="168"/>
        <v>0.90354893505732325</v>
      </c>
      <c r="U336" s="111">
        <f t="shared" si="168"/>
        <v>0.91059579407950431</v>
      </c>
      <c r="V336" s="111">
        <f t="shared" si="168"/>
        <v>0.91391992295470337</v>
      </c>
      <c r="W336" s="111">
        <f t="shared" ref="W336" si="169">IF(W317=0,"",W317/W298)</f>
        <v>0.91546218695892545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0.58002778025826718</v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>
        <f t="shared" si="170"/>
        <v>0.67434047034781963</v>
      </c>
      <c r="Q337" s="112">
        <f t="shared" si="170"/>
        <v>0.7028012990744652</v>
      </c>
      <c r="R337" s="112">
        <f t="shared" ref="R337:V337" si="171">IF(R318=0,"",R318/R299)</f>
        <v>0.72151501380241467</v>
      </c>
      <c r="S337" s="112">
        <f t="shared" si="171"/>
        <v>0.73859007333104543</v>
      </c>
      <c r="T337" s="112">
        <f t="shared" si="171"/>
        <v>0.75358321094575609</v>
      </c>
      <c r="U337" s="112">
        <f t="shared" si="171"/>
        <v>0.76600055021825875</v>
      </c>
      <c r="V337" s="112">
        <f t="shared" si="171"/>
        <v>0.77530013824111688</v>
      </c>
      <c r="W337" s="112">
        <f t="shared" ref="W337" si="172">IF(W318=0,"",W318/W299)</f>
        <v>0.78009979327918177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0.57421583777437013</v>
      </c>
      <c r="D339" s="112">
        <f t="shared" si="176"/>
        <v>0.57571811967338571</v>
      </c>
      <c r="E339" s="112">
        <f t="shared" si="176"/>
        <v>0.57733594829606327</v>
      </c>
      <c r="F339" s="112">
        <f t="shared" si="176"/>
        <v>0.57896931764042392</v>
      </c>
      <c r="G339" s="112">
        <f t="shared" si="176"/>
        <v>0.58071002491004076</v>
      </c>
      <c r="H339" s="112">
        <f t="shared" si="176"/>
        <v>0.58254778087260484</v>
      </c>
      <c r="I339" s="112">
        <f t="shared" si="176"/>
        <v>0.5845064935548876</v>
      </c>
      <c r="J339" s="112">
        <f t="shared" si="176"/>
        <v>0.58668186297231806</v>
      </c>
      <c r="K339" s="112">
        <f t="shared" si="176"/>
        <v>0.58915869850702318</v>
      </c>
      <c r="L339" s="112">
        <f t="shared" si="176"/>
        <v>0.59196668236159899</v>
      </c>
      <c r="M339" s="112">
        <f t="shared" si="176"/>
        <v>0.59705149967021498</v>
      </c>
      <c r="N339" s="112">
        <f t="shared" si="176"/>
        <v>0.60526805524843508</v>
      </c>
      <c r="O339" s="112">
        <f t="shared" si="176"/>
        <v>0.6177126647898088</v>
      </c>
      <c r="P339" s="112">
        <f t="shared" si="176"/>
        <v>0.63390150428437197</v>
      </c>
      <c r="Q339" s="112">
        <f t="shared" si="176"/>
        <v>0.649786649272174</v>
      </c>
      <c r="R339" s="112">
        <f t="shared" ref="R339:V339" si="177">IF(R320=0,"",R320/R301)</f>
        <v>0.66117400562729123</v>
      </c>
      <c r="S339" s="112">
        <f t="shared" si="177"/>
        <v>0.6724490999419257</v>
      </c>
      <c r="T339" s="112">
        <f t="shared" si="177"/>
        <v>0.68337551443259281</v>
      </c>
      <c r="U339" s="112">
        <f t="shared" si="177"/>
        <v>0.69363947885837152</v>
      </c>
      <c r="V339" s="112">
        <f t="shared" si="177"/>
        <v>0.70275960684648064</v>
      </c>
      <c r="W339" s="112">
        <f t="shared" ref="W339" si="178">IF(W320=0,"",W320/W301)</f>
        <v>0.70993891070699844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0.80732969076937633</v>
      </c>
      <c r="M340" s="113">
        <f t="shared" si="179"/>
        <v>0.81528071658259804</v>
      </c>
      <c r="N340" s="113">
        <f t="shared" si="179"/>
        <v>0.83012969889350396</v>
      </c>
      <c r="O340" s="113">
        <f t="shared" si="179"/>
        <v>0.83183529712036175</v>
      </c>
      <c r="P340" s="113">
        <f t="shared" si="179"/>
        <v>0.83762930957616499</v>
      </c>
      <c r="Q340" s="113">
        <f t="shared" si="179"/>
        <v>0.85727274620175131</v>
      </c>
      <c r="R340" s="113">
        <f t="shared" ref="R340:V340" si="180">IF(R321=0,"",R321/R302)</f>
        <v>0.85512934377326744</v>
      </c>
      <c r="S340" s="113">
        <f t="shared" si="180"/>
        <v>0.8540648608933149</v>
      </c>
      <c r="T340" s="113">
        <f t="shared" si="180"/>
        <v>0.86863069973523122</v>
      </c>
      <c r="U340" s="113">
        <f t="shared" si="180"/>
        <v>0.87565227366620269</v>
      </c>
      <c r="V340" s="113">
        <f t="shared" si="180"/>
        <v>0.87914520557049292</v>
      </c>
      <c r="W340" s="113">
        <f t="shared" ref="W340" si="181">IF(W321=0,"",W321/W302)</f>
        <v>0.88190465429251363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0.59196668236159899</v>
      </c>
      <c r="M341" s="111">
        <f t="shared" si="182"/>
        <v>0.59705149967021498</v>
      </c>
      <c r="N341" s="111">
        <f t="shared" si="182"/>
        <v>0.60526805524843508</v>
      </c>
      <c r="O341" s="111">
        <f t="shared" si="182"/>
        <v>0.6177126647898088</v>
      </c>
      <c r="P341" s="111">
        <f t="shared" si="182"/>
        <v>0.63390150428437197</v>
      </c>
      <c r="Q341" s="111">
        <f t="shared" si="182"/>
        <v>0.64978664927217411</v>
      </c>
      <c r="R341" s="111">
        <f t="shared" ref="R341:V341" si="183">IF(R322=0,"",R322/R303)</f>
        <v>0.66117400562729123</v>
      </c>
      <c r="S341" s="111">
        <f t="shared" si="183"/>
        <v>0.6724490999419257</v>
      </c>
      <c r="T341" s="111">
        <f t="shared" si="183"/>
        <v>0.68337551443259281</v>
      </c>
      <c r="U341" s="111">
        <f t="shared" si="183"/>
        <v>0.69363947885837152</v>
      </c>
      <c r="V341" s="111">
        <f t="shared" si="183"/>
        <v>0.70275960684648076</v>
      </c>
      <c r="W341" s="111">
        <f t="shared" ref="W341" si="184">IF(W322=0,"",W322/W303)</f>
        <v>0.70993891070699844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0.6453468450196751</v>
      </c>
      <c r="D343" s="124">
        <f t="shared" si="188"/>
        <v>0.65965254271402729</v>
      </c>
      <c r="E343" s="124">
        <f t="shared" si="188"/>
        <v>0.65871726505372263</v>
      </c>
      <c r="F343" s="124">
        <f t="shared" si="188"/>
        <v>0.65954851829742311</v>
      </c>
      <c r="G343" s="124">
        <f t="shared" si="188"/>
        <v>0.64960870296255002</v>
      </c>
      <c r="H343" s="124">
        <f t="shared" si="188"/>
        <v>0.64844734956084327</v>
      </c>
      <c r="I343" s="124">
        <f t="shared" si="188"/>
        <v>0.64999776802701614</v>
      </c>
      <c r="J343" s="124">
        <f t="shared" si="188"/>
        <v>0.66105570526174218</v>
      </c>
      <c r="K343" s="124">
        <f t="shared" si="188"/>
        <v>0.66488924657311865</v>
      </c>
      <c r="L343" s="124">
        <f t="shared" si="188"/>
        <v>0.69092789237140895</v>
      </c>
      <c r="M343" s="124">
        <f t="shared" si="188"/>
        <v>0.70175786138407037</v>
      </c>
      <c r="N343" s="124">
        <f t="shared" si="188"/>
        <v>0.70855403131523231</v>
      </c>
      <c r="O343" s="124">
        <f t="shared" si="188"/>
        <v>0.72908415793013892</v>
      </c>
      <c r="P343" s="124">
        <f t="shared" si="188"/>
        <v>0.72435512804229363</v>
      </c>
      <c r="Q343" s="124">
        <f t="shared" si="188"/>
        <v>0.73159056357211905</v>
      </c>
      <c r="R343" s="124">
        <f t="shared" ref="R343:V343" si="189">IF(R324=0,"",R324/R305)</f>
        <v>0.72069254583142983</v>
      </c>
      <c r="S343" s="124">
        <f t="shared" si="189"/>
        <v>0.74053620623307048</v>
      </c>
      <c r="T343" s="124">
        <f t="shared" si="189"/>
        <v>0.74165705426685857</v>
      </c>
      <c r="U343" s="124">
        <f t="shared" si="189"/>
        <v>0.76932707056535798</v>
      </c>
      <c r="V343" s="124">
        <f t="shared" si="189"/>
        <v>0.79305142161671838</v>
      </c>
      <c r="W343" s="124">
        <f t="shared" ref="W343" si="190">IF(W324=0,"",W324/W305)</f>
        <v>0.81966380789556981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0.56761635618017536</v>
      </c>
      <c r="D344" s="111">
        <f t="shared" si="191"/>
        <v>0.56854041032591529</v>
      </c>
      <c r="E344" s="111">
        <f t="shared" si="191"/>
        <v>0.56945143249210151</v>
      </c>
      <c r="F344" s="111">
        <f t="shared" si="191"/>
        <v>0.57036067757016673</v>
      </c>
      <c r="G344" s="111">
        <f t="shared" si="191"/>
        <v>0.57125792096159156</v>
      </c>
      <c r="H344" s="111">
        <f t="shared" si="191"/>
        <v>0.57214441402706895</v>
      </c>
      <c r="I344" s="111">
        <f t="shared" si="191"/>
        <v>0.57301763742522416</v>
      </c>
      <c r="J344" s="111">
        <f t="shared" si="191"/>
        <v>0.57386727030369655</v>
      </c>
      <c r="K344" s="111">
        <f t="shared" si="191"/>
        <v>0.57468453722327106</v>
      </c>
      <c r="L344" s="111">
        <f t="shared" si="191"/>
        <v>0.57546709039418309</v>
      </c>
      <c r="M344" s="111">
        <f t="shared" si="191"/>
        <v>0.57588820760809678</v>
      </c>
      <c r="N344" s="111">
        <f t="shared" si="191"/>
        <v>0.57588820760809678</v>
      </c>
      <c r="O344" s="111">
        <f t="shared" si="191"/>
        <v>0.57588820760809678</v>
      </c>
      <c r="P344" s="111">
        <f t="shared" si="191"/>
        <v>0.57588820760809678</v>
      </c>
      <c r="Q344" s="111">
        <f t="shared" si="191"/>
        <v>0.57588820760809678</v>
      </c>
      <c r="R344" s="111">
        <f t="shared" ref="R344:V344" si="192">IF(R325=0,"",R325/R306)</f>
        <v>0.57854869918948093</v>
      </c>
      <c r="S344" s="111">
        <f t="shared" si="192"/>
        <v>0.58289920572402321</v>
      </c>
      <c r="T344" s="111">
        <f t="shared" si="192"/>
        <v>0.5879747966809854</v>
      </c>
      <c r="U344" s="111">
        <f t="shared" si="192"/>
        <v>0.59323165874355432</v>
      </c>
      <c r="V344" s="111">
        <f t="shared" si="192"/>
        <v>0.59812597859491157</v>
      </c>
      <c r="W344" s="111">
        <f t="shared" ref="W344" si="193">IF(W325=0,"",W325/W306)</f>
        <v>0.60265775623505502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0.74026109630378234</v>
      </c>
      <c r="D345" s="45">
        <f t="shared" si="194"/>
        <v>0.74179368155776126</v>
      </c>
      <c r="E345" s="45">
        <f t="shared" si="194"/>
        <v>0.74338293809972633</v>
      </c>
      <c r="F345" s="45">
        <f t="shared" si="194"/>
        <v>0.74497992254459866</v>
      </c>
      <c r="G345" s="45">
        <f t="shared" si="194"/>
        <v>0.7466290979123551</v>
      </c>
      <c r="H345" s="45">
        <f t="shared" si="194"/>
        <v>0.74832502249539679</v>
      </c>
      <c r="I345" s="45">
        <f t="shared" si="194"/>
        <v>0.75007865198314516</v>
      </c>
      <c r="J345" s="45">
        <f t="shared" si="194"/>
        <v>0.75193486796815034</v>
      </c>
      <c r="K345" s="45">
        <f t="shared" si="194"/>
        <v>0.75393183160934185</v>
      </c>
      <c r="L345" s="45">
        <f t="shared" si="194"/>
        <v>0.7560797525812617</v>
      </c>
      <c r="M345" s="45">
        <f t="shared" si="194"/>
        <v>0.75900206837697182</v>
      </c>
      <c r="N345" s="45">
        <f t="shared" si="194"/>
        <v>0.7628755570014023</v>
      </c>
      <c r="O345" s="45">
        <f t="shared" si="194"/>
        <v>0.76813005049196648</v>
      </c>
      <c r="P345" s="45">
        <f t="shared" si="194"/>
        <v>0.77499130051418863</v>
      </c>
      <c r="Q345" s="45">
        <f t="shared" si="194"/>
        <v>0.78383453764851374</v>
      </c>
      <c r="R345" s="45">
        <f t="shared" ref="R345:V345" si="195">IF(R326=0,"",R326/R307)</f>
        <v>0.79586439818850774</v>
      </c>
      <c r="S345" s="45">
        <f t="shared" si="195"/>
        <v>0.81087878931545188</v>
      </c>
      <c r="T345" s="45">
        <f t="shared" si="195"/>
        <v>0.82702169485362642</v>
      </c>
      <c r="U345" s="45">
        <f t="shared" si="195"/>
        <v>0.84243709862735705</v>
      </c>
      <c r="V345" s="45">
        <f t="shared" si="195"/>
        <v>0.85526898446094934</v>
      </c>
      <c r="W345" s="45">
        <f t="shared" ref="W345" si="196">IF(W326=0,"",W326/W307)</f>
        <v>0.86486539373159466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0.29463676719078485</v>
      </c>
      <c r="D347" s="117">
        <f t="shared" si="197"/>
        <v>0.63572112585226814</v>
      </c>
      <c r="E347" s="117">
        <f t="shared" si="197"/>
        <v>1.4404252774160189</v>
      </c>
      <c r="F347" s="117">
        <f t="shared" si="197"/>
        <v>1.9600253560042149</v>
      </c>
      <c r="G347" s="117">
        <f t="shared" si="197"/>
        <v>4.965422972039085</v>
      </c>
      <c r="H347" s="117">
        <f t="shared" si="197"/>
        <v>6.5782174042900854</v>
      </c>
      <c r="I347" s="117">
        <f t="shared" si="197"/>
        <v>6.9209866677700767</v>
      </c>
      <c r="J347" s="117">
        <f t="shared" si="197"/>
        <v>4.386107505256752</v>
      </c>
      <c r="K347" s="117">
        <f t="shared" si="197"/>
        <v>3.8755555450305939</v>
      </c>
      <c r="L347" s="117">
        <f t="shared" si="197"/>
        <v>0.62606780852115684</v>
      </c>
      <c r="M347" s="117">
        <f t="shared" si="197"/>
        <v>0.43651270493328248</v>
      </c>
      <c r="N347" s="117">
        <f t="shared" si="197"/>
        <v>6.7600097545486335E-2</v>
      </c>
      <c r="O347" s="117">
        <f t="shared" si="197"/>
        <v>0.8259039229489531</v>
      </c>
      <c r="P347" s="117">
        <f t="shared" si="197"/>
        <v>4.7700104094498474</v>
      </c>
      <c r="Q347" s="117">
        <f t="shared" si="197"/>
        <v>9.8540384340056608</v>
      </c>
      <c r="R347" s="117">
        <f t="shared" ref="R347:V347" si="198">R348+R351+R353+R362</f>
        <v>8.1145210879890968</v>
      </c>
      <c r="S347" s="117">
        <f t="shared" si="198"/>
        <v>7.7552702529197344</v>
      </c>
      <c r="T347" s="117">
        <f t="shared" si="198"/>
        <v>9.137747054361979</v>
      </c>
      <c r="U347" s="117">
        <f t="shared" si="198"/>
        <v>7.3111015603642588</v>
      </c>
      <c r="V347" s="117">
        <f t="shared" si="198"/>
        <v>8.6087336284013531</v>
      </c>
      <c r="W347" s="117">
        <f t="shared" ref="W347" si="199">W348+W351+W353+W362</f>
        <v>7.7406862227948432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0.23188630227542731</v>
      </c>
      <c r="D348" s="122">
        <f t="shared" si="200"/>
        <v>0.53341248377401806</v>
      </c>
      <c r="E348" s="122">
        <f t="shared" si="200"/>
        <v>1.2136468361594139</v>
      </c>
      <c r="F348" s="122">
        <f t="shared" si="200"/>
        <v>1.6097239201924209</v>
      </c>
      <c r="G348" s="122">
        <f t="shared" si="200"/>
        <v>4.0384357485790963</v>
      </c>
      <c r="H348" s="122">
        <f t="shared" si="200"/>
        <v>5.3911570391494505</v>
      </c>
      <c r="I348" s="122">
        <f t="shared" si="200"/>
        <v>5.5847964732036557</v>
      </c>
      <c r="J348" s="122">
        <f t="shared" si="200"/>
        <v>3.5668168019620516</v>
      </c>
      <c r="K348" s="122">
        <f t="shared" si="200"/>
        <v>3.2061653336593108</v>
      </c>
      <c r="L348" s="122">
        <f t="shared" si="200"/>
        <v>0.57507246754775398</v>
      </c>
      <c r="M348" s="122">
        <f t="shared" si="200"/>
        <v>0.41174948453324556</v>
      </c>
      <c r="N348" s="122">
        <f t="shared" si="200"/>
        <v>6.4709296991135229E-2</v>
      </c>
      <c r="O348" s="122">
        <f t="shared" si="200"/>
        <v>0.77590002271637082</v>
      </c>
      <c r="P348" s="122">
        <f t="shared" si="200"/>
        <v>4.1796840419455519</v>
      </c>
      <c r="Q348" s="122">
        <f t="shared" si="200"/>
        <v>7.6551278519245578</v>
      </c>
      <c r="R348" s="122">
        <f t="shared" ref="R348:V348" si="201">SUM(R349:R350)</f>
        <v>6.3656696466047356</v>
      </c>
      <c r="S348" s="122">
        <f t="shared" si="201"/>
        <v>6.3736638563914303</v>
      </c>
      <c r="T348" s="122">
        <f t="shared" si="201"/>
        <v>7.2171627449473883</v>
      </c>
      <c r="U348" s="122">
        <f t="shared" si="201"/>
        <v>5.8044825850060766</v>
      </c>
      <c r="V348" s="122">
        <f t="shared" si="201"/>
        <v>7.020687790986468</v>
      </c>
      <c r="W348" s="122">
        <f t="shared" ref="W348" si="202">SUM(W349:W350)</f>
        <v>6.6988549175625174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0.23188630227542731</v>
      </c>
      <c r="D349" s="98">
        <v>0.53341248377401806</v>
      </c>
      <c r="E349" s="98">
        <v>1.2136468361594139</v>
      </c>
      <c r="F349" s="98">
        <v>1.6097239201924209</v>
      </c>
      <c r="G349" s="98">
        <v>4.0384357485790963</v>
      </c>
      <c r="H349" s="98">
        <v>5.3911570391494505</v>
      </c>
      <c r="I349" s="98">
        <v>5.5847964732036557</v>
      </c>
      <c r="J349" s="98">
        <v>3.5668168019620516</v>
      </c>
      <c r="K349" s="98">
        <v>3.2061653336593108</v>
      </c>
      <c r="L349" s="98">
        <v>0.57507246754775398</v>
      </c>
      <c r="M349" s="98">
        <v>0.41174948453324556</v>
      </c>
      <c r="N349" s="98">
        <v>6.4709296991135229E-2</v>
      </c>
      <c r="O349" s="98">
        <v>0.77590002271637082</v>
      </c>
      <c r="P349" s="98">
        <v>4.1796840419455519</v>
      </c>
      <c r="Q349" s="98">
        <v>7.6551278519245578</v>
      </c>
      <c r="R349" s="98">
        <v>6.3656696466047356</v>
      </c>
      <c r="S349" s="98">
        <v>6.3736638563914303</v>
      </c>
      <c r="T349" s="98">
        <v>7.2171627449473883</v>
      </c>
      <c r="U349" s="98">
        <v>5.8044825850060766</v>
      </c>
      <c r="V349" s="98">
        <v>7.020687790986468</v>
      </c>
      <c r="W349" s="98">
        <v>6.6988549175625174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4.4428977621244731E-2</v>
      </c>
      <c r="D353" s="122">
        <v>6.153287155579247E-2</v>
      </c>
      <c r="E353" s="122">
        <v>0.13753030803166175</v>
      </c>
      <c r="F353" s="122">
        <v>0.20793285027073649</v>
      </c>
      <c r="G353" s="122">
        <v>0.5636816646159819</v>
      </c>
      <c r="H353" s="122">
        <v>0.71193574751255739</v>
      </c>
      <c r="I353" s="122">
        <v>0.78642763882229449</v>
      </c>
      <c r="J353" s="122">
        <v>0.48853717300039368</v>
      </c>
      <c r="K353" s="122">
        <v>0.39006502260552428</v>
      </c>
      <c r="L353" s="122">
        <v>1.5572125845117012E-2</v>
      </c>
      <c r="M353" s="122">
        <v>3.7869378994215813E-3</v>
      </c>
      <c r="N353" s="122">
        <v>0</v>
      </c>
      <c r="O353" s="122">
        <v>2.2046117603777827E-2</v>
      </c>
      <c r="P353" s="122">
        <v>0.38168959857224988</v>
      </c>
      <c r="Q353" s="122">
        <v>1.7750633011940062</v>
      </c>
      <c r="R353" s="122">
        <v>1.2404316403036297</v>
      </c>
      <c r="S353" s="122">
        <v>0.93475983720730638</v>
      </c>
      <c r="T353" s="122">
        <v>1.3011969702515613</v>
      </c>
      <c r="U353" s="122">
        <v>1.060987164195327</v>
      </c>
      <c r="V353" s="122">
        <v>1.1600137455322754</v>
      </c>
      <c r="W353" s="122">
        <v>0.73961460438936411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4.4428977621244731E-2</v>
      </c>
      <c r="D354" s="98">
        <v>6.153287155579247E-2</v>
      </c>
      <c r="E354" s="98">
        <v>0.13753030803166175</v>
      </c>
      <c r="F354" s="98">
        <v>0.20793285027073649</v>
      </c>
      <c r="G354" s="98">
        <v>0.5636816646159819</v>
      </c>
      <c r="H354" s="98">
        <v>0.71193574751255739</v>
      </c>
      <c r="I354" s="98">
        <v>0.78642763882229449</v>
      </c>
      <c r="J354" s="98">
        <v>0.48853717300039368</v>
      </c>
      <c r="K354" s="98">
        <v>0.39006502260552428</v>
      </c>
      <c r="L354" s="98">
        <v>1.5467136901673041E-2</v>
      </c>
      <c r="M354" s="98">
        <v>3.7869378994215813E-3</v>
      </c>
      <c r="N354" s="98">
        <v>0</v>
      </c>
      <c r="O354" s="98">
        <v>2.2046117603777827E-2</v>
      </c>
      <c r="P354" s="98">
        <v>0.38162258468216848</v>
      </c>
      <c r="Q354" s="98">
        <v>1.7740380769004958</v>
      </c>
      <c r="R354" s="98">
        <v>1.2401102364966536</v>
      </c>
      <c r="S354" s="98">
        <v>0.93468171796416777</v>
      </c>
      <c r="T354" s="98">
        <v>1.3006577825924639</v>
      </c>
      <c r="U354" s="98">
        <v>1.0604750551658528</v>
      </c>
      <c r="V354" s="98">
        <v>1.1596323726565327</v>
      </c>
      <c r="W354" s="98">
        <v>0.7392049785775574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1.0498894344397105E-4</v>
      </c>
      <c r="M355" s="98">
        <v>0</v>
      </c>
      <c r="N355" s="98">
        <v>0</v>
      </c>
      <c r="O355" s="98">
        <v>0</v>
      </c>
      <c r="P355" s="98">
        <v>6.7013890081423541E-5</v>
      </c>
      <c r="Q355" s="98">
        <v>1.025224293510403E-3</v>
      </c>
      <c r="R355" s="98">
        <v>3.2140380697612205E-4</v>
      </c>
      <c r="S355" s="98">
        <v>7.8119243138600293E-5</v>
      </c>
      <c r="T355" s="98">
        <v>5.3918765909733303E-4</v>
      </c>
      <c r="U355" s="98">
        <v>5.1210902947408773E-4</v>
      </c>
      <c r="V355" s="98">
        <v>3.8137287574274947E-4</v>
      </c>
      <c r="W355" s="98">
        <v>4.0962581180671175E-4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1.0498894344397105E-4</v>
      </c>
      <c r="M356" s="101">
        <v>0</v>
      </c>
      <c r="N356" s="101">
        <v>0</v>
      </c>
      <c r="O356" s="101">
        <v>0</v>
      </c>
      <c r="P356" s="101">
        <v>6.7013890081423541E-5</v>
      </c>
      <c r="Q356" s="101">
        <v>1.025224293510403E-3</v>
      </c>
      <c r="R356" s="101">
        <v>3.2140380697612205E-4</v>
      </c>
      <c r="S356" s="101">
        <v>7.8119243138600293E-5</v>
      </c>
      <c r="T356" s="101">
        <v>5.3918765909733303E-4</v>
      </c>
      <c r="U356" s="101">
        <v>5.1210902947408773E-4</v>
      </c>
      <c r="V356" s="101">
        <v>3.8137287574274947E-4</v>
      </c>
      <c r="W356" s="101">
        <v>4.0962581180671175E-4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1.8321487294112818E-2</v>
      </c>
      <c r="D362" s="122">
        <v>4.077577052245767E-2</v>
      </c>
      <c r="E362" s="122">
        <v>8.9248133224943377E-2</v>
      </c>
      <c r="F362" s="122">
        <v>0.1423685855410575</v>
      </c>
      <c r="G362" s="122">
        <v>0.36330555884400717</v>
      </c>
      <c r="H362" s="122">
        <v>0.47512461762807767</v>
      </c>
      <c r="I362" s="122">
        <v>0.54976255574412647</v>
      </c>
      <c r="J362" s="122">
        <v>0.33075353029430665</v>
      </c>
      <c r="K362" s="122">
        <v>0.27932518876575879</v>
      </c>
      <c r="L362" s="122">
        <v>3.5423215128285862E-2</v>
      </c>
      <c r="M362" s="122">
        <v>2.0976282500615322E-2</v>
      </c>
      <c r="N362" s="122">
        <v>2.8908005543511082E-3</v>
      </c>
      <c r="O362" s="122">
        <v>2.7957782628804485E-2</v>
      </c>
      <c r="P362" s="122">
        <v>0.20863676893204514</v>
      </c>
      <c r="Q362" s="122">
        <v>0.42384728088709756</v>
      </c>
      <c r="R362" s="122">
        <v>0.5084198010807317</v>
      </c>
      <c r="S362" s="122">
        <v>0.44684655932099693</v>
      </c>
      <c r="T362" s="122">
        <v>0.61938733916303035</v>
      </c>
      <c r="U362" s="122">
        <v>0.445631811162855</v>
      </c>
      <c r="V362" s="122">
        <v>0.42803209188261065</v>
      </c>
      <c r="W362" s="122">
        <v>0.30221670084296187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1.8321487294112818E-2</v>
      </c>
      <c r="D363" s="98">
        <v>4.077577052245767E-2</v>
      </c>
      <c r="E363" s="98">
        <v>8.9248133224943377E-2</v>
      </c>
      <c r="F363" s="98">
        <v>0.1423685855410575</v>
      </c>
      <c r="G363" s="98">
        <v>0.36330555884400717</v>
      </c>
      <c r="H363" s="98">
        <v>0.47512461762807767</v>
      </c>
      <c r="I363" s="98">
        <v>0.54976255574412647</v>
      </c>
      <c r="J363" s="98">
        <v>0.33075353029430665</v>
      </c>
      <c r="K363" s="98">
        <v>0.27932518876575879</v>
      </c>
      <c r="L363" s="98">
        <v>3.5423215128285862E-2</v>
      </c>
      <c r="M363" s="98">
        <v>2.0976282500615322E-2</v>
      </c>
      <c r="N363" s="98">
        <v>2.8908005543511082E-3</v>
      </c>
      <c r="O363" s="98">
        <v>2.7957782628804485E-2</v>
      </c>
      <c r="P363" s="98">
        <v>0.20863676893204514</v>
      </c>
      <c r="Q363" s="98">
        <v>0.42384728088709756</v>
      </c>
      <c r="R363" s="98">
        <v>0.5084198010807317</v>
      </c>
      <c r="S363" s="98">
        <v>0.44684655932099693</v>
      </c>
      <c r="T363" s="98">
        <v>0.61938733916303035</v>
      </c>
      <c r="U363" s="98">
        <v>0.445631811162855</v>
      </c>
      <c r="V363" s="98">
        <v>0.42803209188261065</v>
      </c>
      <c r="W363" s="98">
        <v>0.30221670084296187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7298.8189192580749</v>
      </c>
      <c r="D366" s="117">
        <f t="shared" si="204"/>
        <v>5361.8185064051622</v>
      </c>
      <c r="E366" s="117">
        <f t="shared" si="204"/>
        <v>5744.803866467194</v>
      </c>
      <c r="F366" s="117">
        <f t="shared" si="204"/>
        <v>5265.566533946766</v>
      </c>
      <c r="G366" s="117">
        <f t="shared" si="204"/>
        <v>6575.6169713618501</v>
      </c>
      <c r="H366" s="117">
        <f t="shared" si="204"/>
        <v>7168.5937363214261</v>
      </c>
      <c r="I366" s="117">
        <f t="shared" si="204"/>
        <v>6904.2496160889114</v>
      </c>
      <c r="J366" s="117">
        <f t="shared" si="204"/>
        <v>6684.9252323192422</v>
      </c>
      <c r="K366" s="117">
        <f t="shared" si="204"/>
        <v>7281.484864856915</v>
      </c>
      <c r="L366" s="117">
        <f t="shared" si="204"/>
        <v>6682.0010303366525</v>
      </c>
      <c r="M366" s="117">
        <f t="shared" si="204"/>
        <v>7339.63283683385</v>
      </c>
      <c r="N366" s="117">
        <f t="shared" si="204"/>
        <v>7149.4846467767075</v>
      </c>
      <c r="O366" s="117">
        <f t="shared" si="204"/>
        <v>5927.4561229134797</v>
      </c>
      <c r="P366" s="117">
        <f t="shared" si="204"/>
        <v>5462.9800313145415</v>
      </c>
      <c r="Q366" s="117">
        <f t="shared" si="204"/>
        <v>5358.8666607988916</v>
      </c>
      <c r="R366" s="117">
        <f t="shared" ref="R366:V366" si="205">R367+R370+R372+R381</f>
        <v>5366.1113231626368</v>
      </c>
      <c r="S366" s="117">
        <f t="shared" si="205"/>
        <v>5342.6262427081501</v>
      </c>
      <c r="T366" s="117">
        <f t="shared" si="205"/>
        <v>5161.1715364972106</v>
      </c>
      <c r="U366" s="117">
        <f t="shared" si="205"/>
        <v>4705.0172975319329</v>
      </c>
      <c r="V366" s="117">
        <f t="shared" si="205"/>
        <v>4914.5453789188969</v>
      </c>
      <c r="W366" s="117">
        <f t="shared" ref="W366" si="206">W367+W370+W372+W381</f>
        <v>4982.5912690636951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5141.0806760286259</v>
      </c>
      <c r="D367" s="122">
        <f t="shared" si="207"/>
        <v>3631.8272790473266</v>
      </c>
      <c r="E367" s="122">
        <f t="shared" si="207"/>
        <v>4014.4929439385878</v>
      </c>
      <c r="F367" s="122">
        <f t="shared" si="207"/>
        <v>3535.0729389974504</v>
      </c>
      <c r="G367" s="122">
        <f t="shared" si="207"/>
        <v>4539.6143037842212</v>
      </c>
      <c r="H367" s="122">
        <f t="shared" si="207"/>
        <v>5033.1855928551367</v>
      </c>
      <c r="I367" s="122">
        <f t="shared" si="207"/>
        <v>4721.1252745617003</v>
      </c>
      <c r="J367" s="122">
        <f t="shared" si="207"/>
        <v>4425.9431762061304</v>
      </c>
      <c r="K367" s="122">
        <f t="shared" si="207"/>
        <v>4848.9451684054065</v>
      </c>
      <c r="L367" s="122">
        <f t="shared" si="207"/>
        <v>4511.3193163481947</v>
      </c>
      <c r="M367" s="122">
        <f t="shared" si="207"/>
        <v>4974.4555982183756</v>
      </c>
      <c r="N367" s="122">
        <f t="shared" si="207"/>
        <v>4915.3244741794788</v>
      </c>
      <c r="O367" s="122">
        <f t="shared" si="207"/>
        <v>3918.7950534260672</v>
      </c>
      <c r="P367" s="122">
        <f t="shared" si="207"/>
        <v>3550.1034746618479</v>
      </c>
      <c r="Q367" s="122">
        <f t="shared" si="207"/>
        <v>3360.3760419967189</v>
      </c>
      <c r="R367" s="122">
        <f t="shared" ref="R367:V367" si="208">SUM(R368:R369)</f>
        <v>3328.6575835455983</v>
      </c>
      <c r="S367" s="122">
        <f t="shared" si="208"/>
        <v>3350.1371447060847</v>
      </c>
      <c r="T367" s="122">
        <f t="shared" si="208"/>
        <v>3176.2892367753657</v>
      </c>
      <c r="U367" s="122">
        <f t="shared" si="208"/>
        <v>2776.9624614701825</v>
      </c>
      <c r="V367" s="122">
        <f t="shared" si="208"/>
        <v>2936.895513012842</v>
      </c>
      <c r="W367" s="122">
        <f t="shared" ref="W367" si="209">SUM(W368:W369)</f>
        <v>2916.0317444404895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5080.4396181892516</v>
      </c>
      <c r="D368" s="98">
        <v>3588.5582418253425</v>
      </c>
      <c r="E368" s="98">
        <v>3966.5627875186665</v>
      </c>
      <c r="F368" s="98">
        <v>3492.7732763015802</v>
      </c>
      <c r="G368" s="98">
        <v>4485.4678842043977</v>
      </c>
      <c r="H368" s="98">
        <v>4972.8357321327094</v>
      </c>
      <c r="I368" s="98">
        <v>4664.8082205349574</v>
      </c>
      <c r="J368" s="98">
        <v>4372.6185069434814</v>
      </c>
      <c r="K368" s="98">
        <v>4790.3588490895891</v>
      </c>
      <c r="L368" s="98">
        <v>4456.1146426038422</v>
      </c>
      <c r="M368" s="98">
        <v>4912.6927738672521</v>
      </c>
      <c r="N368" s="98">
        <v>4854.6439582346948</v>
      </c>
      <c r="O368" s="98">
        <v>3868.9325113204332</v>
      </c>
      <c r="P368" s="98">
        <v>3504.1658139879969</v>
      </c>
      <c r="Q368" s="98">
        <v>3315.9109712329264</v>
      </c>
      <c r="R368" s="98">
        <v>3284.3031727668076</v>
      </c>
      <c r="S368" s="98">
        <v>3304.9576587350703</v>
      </c>
      <c r="T368" s="98">
        <v>3133.3279086119496</v>
      </c>
      <c r="U368" s="98">
        <v>2739.3017099061281</v>
      </c>
      <c r="V368" s="98">
        <v>2896.655601117905</v>
      </c>
      <c r="W368" s="98">
        <v>2875.7773771789871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60.641057839373936</v>
      </c>
      <c r="D369" s="98">
        <v>43.269037221984007</v>
      </c>
      <c r="E369" s="98">
        <v>47.930156419921161</v>
      </c>
      <c r="F369" s="98">
        <v>42.299662695870119</v>
      </c>
      <c r="G369" s="98">
        <v>54.146419579823345</v>
      </c>
      <c r="H369" s="98">
        <v>60.349860722427444</v>
      </c>
      <c r="I369" s="98">
        <v>56.317054026742646</v>
      </c>
      <c r="J369" s="98">
        <v>53.324669262648989</v>
      </c>
      <c r="K369" s="98">
        <v>58.586319315817299</v>
      </c>
      <c r="L369" s="98">
        <v>55.204673744352398</v>
      </c>
      <c r="M369" s="98">
        <v>61.762824351123335</v>
      </c>
      <c r="N369" s="98">
        <v>60.680515944783949</v>
      </c>
      <c r="O369" s="98">
        <v>49.862542105634013</v>
      </c>
      <c r="P369" s="98">
        <v>45.937660673851106</v>
      </c>
      <c r="Q369" s="98">
        <v>44.465070763792419</v>
      </c>
      <c r="R369" s="98">
        <v>44.354410778790871</v>
      </c>
      <c r="S369" s="98">
        <v>45.179485971014508</v>
      </c>
      <c r="T369" s="98">
        <v>42.961328163415828</v>
      </c>
      <c r="U369" s="98">
        <v>37.660751564054571</v>
      </c>
      <c r="V369" s="98">
        <v>40.239911894937073</v>
      </c>
      <c r="W369" s="98">
        <v>40.254367261502438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31.807227787777823</v>
      </c>
      <c r="D370" s="122">
        <f t="shared" si="210"/>
        <v>27.113283038551131</v>
      </c>
      <c r="E370" s="122">
        <f t="shared" si="210"/>
        <v>29.775066706038778</v>
      </c>
      <c r="F370" s="122">
        <f t="shared" si="210"/>
        <v>18.683461632056787</v>
      </c>
      <c r="G370" s="122">
        <f t="shared" si="210"/>
        <v>18.889384624262011</v>
      </c>
      <c r="H370" s="122">
        <f t="shared" si="210"/>
        <v>19.959513362882461</v>
      </c>
      <c r="I370" s="122">
        <f t="shared" si="210"/>
        <v>27.201254833305491</v>
      </c>
      <c r="J370" s="122">
        <f t="shared" si="210"/>
        <v>34.711535778936842</v>
      </c>
      <c r="K370" s="122">
        <f t="shared" si="210"/>
        <v>45.554247595238714</v>
      </c>
      <c r="L370" s="122">
        <f t="shared" si="210"/>
        <v>46.359118847626867</v>
      </c>
      <c r="M370" s="122">
        <f t="shared" si="210"/>
        <v>30.204555450997578</v>
      </c>
      <c r="N370" s="122">
        <f t="shared" si="210"/>
        <v>85.783762172280007</v>
      </c>
      <c r="O370" s="122">
        <f t="shared" si="210"/>
        <v>26.43795147969195</v>
      </c>
      <c r="P370" s="122">
        <f t="shared" si="210"/>
        <v>38.370731903512521</v>
      </c>
      <c r="Q370" s="122">
        <f t="shared" si="210"/>
        <v>19.581899297314987</v>
      </c>
      <c r="R370" s="122">
        <f t="shared" si="210"/>
        <v>71.330549393921686</v>
      </c>
      <c r="S370" s="122">
        <f t="shared" si="210"/>
        <v>59.640296538843657</v>
      </c>
      <c r="T370" s="122">
        <f t="shared" si="210"/>
        <v>34.794436266388146</v>
      </c>
      <c r="U370" s="122">
        <f t="shared" si="210"/>
        <v>40.807619371227567</v>
      </c>
      <c r="V370" s="122">
        <f t="shared" si="210"/>
        <v>31.43513774717162</v>
      </c>
      <c r="W370" s="122">
        <f t="shared" si="210"/>
        <v>25.665306084756388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31.807227787777823</v>
      </c>
      <c r="D371" s="98">
        <f>RES_hhdet_in_fech!D67</f>
        <v>27.113283038551131</v>
      </c>
      <c r="E371" s="98">
        <f>RES_hhdet_in_fech!E67</f>
        <v>29.775066706038778</v>
      </c>
      <c r="F371" s="98">
        <f>RES_hhdet_in_fech!F67</f>
        <v>18.683461632056787</v>
      </c>
      <c r="G371" s="98">
        <f>RES_hhdet_in_fech!G67</f>
        <v>18.889384624262011</v>
      </c>
      <c r="H371" s="98">
        <f>RES_hhdet_in_fech!H67</f>
        <v>19.959513362882461</v>
      </c>
      <c r="I371" s="98">
        <f>RES_hhdet_in_fech!I67</f>
        <v>27.201254833305491</v>
      </c>
      <c r="J371" s="98">
        <f>RES_hhdet_in_fech!J67</f>
        <v>34.711535778936842</v>
      </c>
      <c r="K371" s="98">
        <f>RES_hhdet_in_fech!K67</f>
        <v>45.554247595238714</v>
      </c>
      <c r="L371" s="98">
        <f>RES_hhdet_in_fech!L67</f>
        <v>46.359118847626867</v>
      </c>
      <c r="M371" s="98">
        <f>RES_hhdet_in_fech!M67</f>
        <v>30.204555450997578</v>
      </c>
      <c r="N371" s="98">
        <f>RES_hhdet_in_fech!N67</f>
        <v>85.783762172280007</v>
      </c>
      <c r="O371" s="98">
        <f>RES_hhdet_in_fech!O67</f>
        <v>26.43795147969195</v>
      </c>
      <c r="P371" s="98">
        <f>RES_hhdet_in_fech!P67</f>
        <v>38.370731903512521</v>
      </c>
      <c r="Q371" s="98">
        <f>RES_hhdet_in_fech!Q67</f>
        <v>19.581899297314987</v>
      </c>
      <c r="R371" s="98">
        <f>RES_hhdet_in_fech!R67</f>
        <v>71.330549393921686</v>
      </c>
      <c r="S371" s="98">
        <f>RES_hhdet_in_fech!S67</f>
        <v>59.640296538843657</v>
      </c>
      <c r="T371" s="98">
        <f>RES_hhdet_in_fech!T67</f>
        <v>34.794436266388146</v>
      </c>
      <c r="U371" s="98">
        <f>RES_hhdet_in_fech!U67</f>
        <v>40.807619371227567</v>
      </c>
      <c r="V371" s="98">
        <f>RES_hhdet_in_fech!V67</f>
        <v>31.43513774717162</v>
      </c>
      <c r="W371" s="98">
        <f>RES_hhdet_in_fech!W67</f>
        <v>25.665306084756388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1395.7864621687092</v>
      </c>
      <c r="D372" s="122">
        <v>1124.276219899943</v>
      </c>
      <c r="E372" s="122">
        <v>1101.3079401227071</v>
      </c>
      <c r="F372" s="122">
        <v>1080.4055512082361</v>
      </c>
      <c r="G372" s="122">
        <v>1287.7199401400874</v>
      </c>
      <c r="H372" s="122">
        <v>1342.3776792960982</v>
      </c>
      <c r="I372" s="122">
        <v>1343.5165378726497</v>
      </c>
      <c r="J372" s="122">
        <v>1429.7852394363808</v>
      </c>
      <c r="K372" s="122">
        <v>1546.8543055377672</v>
      </c>
      <c r="L372" s="122">
        <v>1363.3953570082961</v>
      </c>
      <c r="M372" s="122">
        <v>1534.392675614288</v>
      </c>
      <c r="N372" s="122">
        <v>1401.843259445779</v>
      </c>
      <c r="O372" s="122">
        <v>1295.8493462718384</v>
      </c>
      <c r="P372" s="122">
        <v>1186.7263996595916</v>
      </c>
      <c r="Q372" s="122">
        <v>1248.1485474230572</v>
      </c>
      <c r="R372" s="122">
        <v>1207.7945674137466</v>
      </c>
      <c r="S372" s="122">
        <v>1181.8957147294245</v>
      </c>
      <c r="T372" s="122">
        <v>1197.067416786731</v>
      </c>
      <c r="U372" s="122">
        <v>1170.3892619126373</v>
      </c>
      <c r="V372" s="122">
        <v>1216.3283558794662</v>
      </c>
      <c r="W372" s="122">
        <v>1288.2931735634027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1538.3845870346383</v>
      </c>
      <c r="D373" s="98">
        <v>917.70635059239419</v>
      </c>
      <c r="E373" s="98">
        <v>937.98616554775401</v>
      </c>
      <c r="F373" s="98">
        <v>937.68162296712808</v>
      </c>
      <c r="G373" s="98">
        <v>1299.979494424555</v>
      </c>
      <c r="H373" s="98">
        <v>1384.5767634148372</v>
      </c>
      <c r="I373" s="98">
        <v>1422.7172880457206</v>
      </c>
      <c r="J373" s="98">
        <v>1449.3588150694602</v>
      </c>
      <c r="K373" s="98">
        <v>1718.3251052740275</v>
      </c>
      <c r="L373" s="98">
        <v>1501.6696085880956</v>
      </c>
      <c r="M373" s="98">
        <v>1562.5775316158233</v>
      </c>
      <c r="N373" s="98">
        <v>0</v>
      </c>
      <c r="O373" s="98">
        <v>1149.061179586256</v>
      </c>
      <c r="P373" s="98">
        <v>987.24916063478759</v>
      </c>
      <c r="Q373" s="98">
        <v>1258.8286248622028</v>
      </c>
      <c r="R373" s="98">
        <v>1202.1095345650347</v>
      </c>
      <c r="S373" s="98">
        <v>1103.2309091572051</v>
      </c>
      <c r="T373" s="98">
        <v>1169.2402316705002</v>
      </c>
      <c r="U373" s="98">
        <v>1126.8060721303041</v>
      </c>
      <c r="V373" s="98">
        <v>1162.5615161501639</v>
      </c>
      <c r="W373" s="98">
        <v>1236.9568672724727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1089.436025033144</v>
      </c>
      <c r="M374" s="98">
        <v>0</v>
      </c>
      <c r="N374" s="98">
        <v>0</v>
      </c>
      <c r="O374" s="98">
        <v>0</v>
      </c>
      <c r="P374" s="98">
        <v>772.77934386980735</v>
      </c>
      <c r="Q374" s="98">
        <v>1002.5972134320491</v>
      </c>
      <c r="R374" s="98">
        <v>978.76608451425818</v>
      </c>
      <c r="S374" s="98">
        <v>915.35985356955439</v>
      </c>
      <c r="T374" s="98">
        <v>974.40568362586691</v>
      </c>
      <c r="U374" s="98">
        <v>948.10386579508599</v>
      </c>
      <c r="V374" s="98">
        <v>985.8585186484612</v>
      </c>
      <c r="W374" s="98">
        <v>1055.1800650849939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519.85018540290673</v>
      </c>
      <c r="M375" s="101">
        <v>0</v>
      </c>
      <c r="N375" s="101">
        <v>0</v>
      </c>
      <c r="O375" s="101">
        <v>0</v>
      </c>
      <c r="P375" s="101">
        <v>331.8176375590391</v>
      </c>
      <c r="Q375" s="101">
        <v>390.49023169492926</v>
      </c>
      <c r="R375" s="101">
        <v>397.85577215305256</v>
      </c>
      <c r="S375" s="101">
        <v>386.80552158150272</v>
      </c>
      <c r="T375" s="101">
        <v>381.39635790491246</v>
      </c>
      <c r="U375" s="101">
        <v>362.24219044371426</v>
      </c>
      <c r="V375" s="101">
        <v>377.67169314988058</v>
      </c>
      <c r="W375" s="101">
        <v>405.65043751902527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569.58583963023739</v>
      </c>
      <c r="M376" s="104">
        <v>0</v>
      </c>
      <c r="N376" s="104">
        <v>0</v>
      </c>
      <c r="O376" s="104">
        <v>0</v>
      </c>
      <c r="P376" s="104">
        <v>440.96170631076836</v>
      </c>
      <c r="Q376" s="104">
        <v>612.10698173711978</v>
      </c>
      <c r="R376" s="104">
        <v>580.91031236120557</v>
      </c>
      <c r="S376" s="104">
        <v>528.55433198805167</v>
      </c>
      <c r="T376" s="104">
        <v>593.00932572095428</v>
      </c>
      <c r="U376" s="104">
        <v>585.86167535137179</v>
      </c>
      <c r="V376" s="104">
        <v>608.18682549858056</v>
      </c>
      <c r="W376" s="104">
        <v>649.52962756596844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1150.1053554719879</v>
      </c>
      <c r="D377" s="101">
        <v>1294.0316570536711</v>
      </c>
      <c r="E377" s="101">
        <v>1251.5888125452871</v>
      </c>
      <c r="F377" s="101">
        <v>1212.7627076345341</v>
      </c>
      <c r="G377" s="101">
        <v>1276.3303845153573</v>
      </c>
      <c r="H377" s="101">
        <v>1304.3057912144859</v>
      </c>
      <c r="I377" s="101">
        <v>1275.5840862199721</v>
      </c>
      <c r="J377" s="101">
        <v>1416.0011475665035</v>
      </c>
      <c r="K377" s="101">
        <v>1458.8482877735864</v>
      </c>
      <c r="L377" s="101">
        <v>1509.5534211974862</v>
      </c>
      <c r="M377" s="101">
        <v>1562.5161525164553</v>
      </c>
      <c r="N377" s="101">
        <v>1419.3223491550095</v>
      </c>
      <c r="O377" s="101">
        <v>1341.8179849685171</v>
      </c>
      <c r="P377" s="101">
        <v>1308.4251324432041</v>
      </c>
      <c r="Q377" s="101">
        <v>1245.730901145896</v>
      </c>
      <c r="R377" s="101">
        <v>1243.2439320529957</v>
      </c>
      <c r="S377" s="101">
        <v>1280.6755191663262</v>
      </c>
      <c r="T377" s="101">
        <v>1265.5386275156948</v>
      </c>
      <c r="U377" s="101">
        <v>1229.4302962074723</v>
      </c>
      <c r="V377" s="101">
        <v>1270.5617435606182</v>
      </c>
      <c r="W377" s="101">
        <v>1328.6383138629781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1108.8053208613419</v>
      </c>
      <c r="M378" s="104">
        <v>1145.6597431024586</v>
      </c>
      <c r="N378" s="104">
        <v>1034.78237555194</v>
      </c>
      <c r="O378" s="104">
        <v>995.80581136741228</v>
      </c>
      <c r="P378" s="104">
        <v>989.02309543661647</v>
      </c>
      <c r="Q378" s="104">
        <v>941.21299381986864</v>
      </c>
      <c r="R378" s="104">
        <v>958.39815129314297</v>
      </c>
      <c r="S378" s="104">
        <v>1006.5002458042901</v>
      </c>
      <c r="T378" s="104">
        <v>996.63747660522495</v>
      </c>
      <c r="U378" s="104">
        <v>974.3746870336272</v>
      </c>
      <c r="V378" s="104">
        <v>1015.0149456383484</v>
      </c>
      <c r="W378" s="104">
        <v>1068.6003158736364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523.56965672160595</v>
      </c>
      <c r="M379" s="98">
        <v>525.19229284350354</v>
      </c>
      <c r="N379" s="98">
        <v>445.31180222906551</v>
      </c>
      <c r="O379" s="98">
        <v>438.04587013677695</v>
      </c>
      <c r="P379" s="98">
        <v>438.647972418606</v>
      </c>
      <c r="Q379" s="98">
        <v>383.58545032036704</v>
      </c>
      <c r="R379" s="98">
        <v>409.77897625999981</v>
      </c>
      <c r="S379" s="98">
        <v>448.43031527716653</v>
      </c>
      <c r="T379" s="98">
        <v>413.51055868166497</v>
      </c>
      <c r="U379" s="98">
        <v>395.48593427879922</v>
      </c>
      <c r="V379" s="98">
        <v>412.69432225062127</v>
      </c>
      <c r="W379" s="98">
        <v>435.06946772426369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585.23566413973572</v>
      </c>
      <c r="M380" s="98">
        <v>620.46745025895495</v>
      </c>
      <c r="N380" s="98">
        <v>589.47057332287466</v>
      </c>
      <c r="O380" s="98">
        <v>557.75994123063538</v>
      </c>
      <c r="P380" s="98">
        <v>550.37512301801053</v>
      </c>
      <c r="Q380" s="98">
        <v>557.62754349950148</v>
      </c>
      <c r="R380" s="98">
        <v>548.61917503314316</v>
      </c>
      <c r="S380" s="98">
        <v>558.0699305271238</v>
      </c>
      <c r="T380" s="98">
        <v>583.12691792355997</v>
      </c>
      <c r="U380" s="98">
        <v>578.88875275482792</v>
      </c>
      <c r="V380" s="98">
        <v>602.3206233877271</v>
      </c>
      <c r="W380" s="98">
        <v>633.5308481493729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730.14455327296128</v>
      </c>
      <c r="D381" s="122">
        <v>578.60172441934196</v>
      </c>
      <c r="E381" s="122">
        <v>599.2279156998602</v>
      </c>
      <c r="F381" s="122">
        <v>631.40458210902273</v>
      </c>
      <c r="G381" s="122">
        <v>729.39334281327945</v>
      </c>
      <c r="H381" s="122">
        <v>773.07095080730869</v>
      </c>
      <c r="I381" s="122">
        <v>812.406548821255</v>
      </c>
      <c r="J381" s="122">
        <v>794.48528089779415</v>
      </c>
      <c r="K381" s="122">
        <v>840.13114331850215</v>
      </c>
      <c r="L381" s="122">
        <v>760.92723813253508</v>
      </c>
      <c r="M381" s="122">
        <v>800.58000755018861</v>
      </c>
      <c r="N381" s="122">
        <v>746.53315097916936</v>
      </c>
      <c r="O381" s="122">
        <v>686.37377173588175</v>
      </c>
      <c r="P381" s="122">
        <v>687.77942508958984</v>
      </c>
      <c r="Q381" s="122">
        <v>730.7601720818011</v>
      </c>
      <c r="R381" s="122">
        <v>758.3286228093707</v>
      </c>
      <c r="S381" s="122">
        <v>750.95308673379714</v>
      </c>
      <c r="T381" s="122">
        <v>753.02044666872564</v>
      </c>
      <c r="U381" s="122">
        <v>716.85795477788508</v>
      </c>
      <c r="V381" s="122">
        <v>729.88637227941661</v>
      </c>
      <c r="W381" s="122">
        <v>752.60104497504631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847.83547839179857</v>
      </c>
      <c r="D382" s="98">
        <v>544.2054726544776</v>
      </c>
      <c r="E382" s="98">
        <v>576.90593815686793</v>
      </c>
      <c r="F382" s="98">
        <v>609.27793338787853</v>
      </c>
      <c r="G382" s="98">
        <v>798.44588906217325</v>
      </c>
      <c r="H382" s="98">
        <v>879.79353870601688</v>
      </c>
      <c r="I382" s="98">
        <v>943.87512046323036</v>
      </c>
      <c r="J382" s="98">
        <v>905.31675783596768</v>
      </c>
      <c r="K382" s="98">
        <v>1036.7854871055215</v>
      </c>
      <c r="L382" s="98">
        <v>890.34103170366586</v>
      </c>
      <c r="M382" s="98">
        <v>979.84480864019952</v>
      </c>
      <c r="N382" s="98">
        <v>954.24854900346872</v>
      </c>
      <c r="O382" s="98">
        <v>838.98349594592639</v>
      </c>
      <c r="P382" s="98">
        <v>853.06346659894518</v>
      </c>
      <c r="Q382" s="98">
        <v>906.94444420285686</v>
      </c>
      <c r="R382" s="98">
        <v>953.93262938836324</v>
      </c>
      <c r="S382" s="98">
        <v>912.39167360076772</v>
      </c>
      <c r="T382" s="98">
        <v>966.86042228005113</v>
      </c>
      <c r="U382" s="98">
        <v>936.95754254348776</v>
      </c>
      <c r="V382" s="98">
        <v>974.8806040331217</v>
      </c>
      <c r="W382" s="98">
        <v>1034.1524546759033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624.32162060308201</v>
      </c>
      <c r="D383" s="33">
        <v>613.56339402143726</v>
      </c>
      <c r="E383" s="33">
        <v>622.05653358761992</v>
      </c>
      <c r="F383" s="33">
        <v>654.16061106045731</v>
      </c>
      <c r="G383" s="33">
        <v>658.83761188413757</v>
      </c>
      <c r="H383" s="33">
        <v>667.14066125974171</v>
      </c>
      <c r="I383" s="33">
        <v>687.84828317885786</v>
      </c>
      <c r="J383" s="33">
        <v>704.57759400041493</v>
      </c>
      <c r="K383" s="33">
        <v>707.63776220138891</v>
      </c>
      <c r="L383" s="33">
        <v>703.24733466304929</v>
      </c>
      <c r="M383" s="33">
        <v>739.08463889147947</v>
      </c>
      <c r="N383" s="33">
        <v>685.44038685437533</v>
      </c>
      <c r="O383" s="33">
        <v>655.96241365054698</v>
      </c>
      <c r="P383" s="33">
        <v>645.14705570347076</v>
      </c>
      <c r="Q383" s="33">
        <v>686.04256698274185</v>
      </c>
      <c r="R383" s="33">
        <v>684.1407853040588</v>
      </c>
      <c r="S383" s="33">
        <v>695.99960931206726</v>
      </c>
      <c r="T383" s="33">
        <v>670.63244683402093</v>
      </c>
      <c r="U383" s="33">
        <v>653.15701718565299</v>
      </c>
      <c r="V383" s="33">
        <v>675.68697675356407</v>
      </c>
      <c r="W383" s="33">
        <v>712.21194119422546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4017.2798503689482</v>
      </c>
      <c r="D385" s="117">
        <f t="shared" si="211"/>
        <v>3029.0450348470249</v>
      </c>
      <c r="E385" s="117">
        <f t="shared" si="211"/>
        <v>3279.2273143853417</v>
      </c>
      <c r="F385" s="117">
        <f t="shared" si="211"/>
        <v>3035.2395563552732</v>
      </c>
      <c r="G385" s="117">
        <f t="shared" si="211"/>
        <v>3809.3747211208979</v>
      </c>
      <c r="H385" s="117">
        <f t="shared" si="211"/>
        <v>4198.1282214417752</v>
      </c>
      <c r="I385" s="117">
        <f t="shared" si="211"/>
        <v>4110.6494378866555</v>
      </c>
      <c r="J385" s="117">
        <f t="shared" si="211"/>
        <v>4052.764424223235</v>
      </c>
      <c r="K385" s="117">
        <f t="shared" si="211"/>
        <v>4484.8660726733196</v>
      </c>
      <c r="L385" s="117">
        <f t="shared" si="211"/>
        <v>4286.6150804398503</v>
      </c>
      <c r="M385" s="117">
        <f t="shared" si="211"/>
        <v>4660.2518649857102</v>
      </c>
      <c r="N385" s="117">
        <f t="shared" si="211"/>
        <v>4750.0751767013462</v>
      </c>
      <c r="O385" s="117">
        <f t="shared" si="211"/>
        <v>3954.9528876498844</v>
      </c>
      <c r="P385" s="117">
        <f t="shared" si="211"/>
        <v>3780.5137103970137</v>
      </c>
      <c r="Q385" s="117">
        <f t="shared" si="211"/>
        <v>3769.507316935224</v>
      </c>
      <c r="R385" s="117">
        <f t="shared" ref="R385:V385" si="212">R386+R389+R391+R400</f>
        <v>3955.1593187348449</v>
      </c>
      <c r="S385" s="117">
        <f t="shared" si="212"/>
        <v>3964.5657812153599</v>
      </c>
      <c r="T385" s="117">
        <f t="shared" si="212"/>
        <v>3813.524975251737</v>
      </c>
      <c r="U385" s="117">
        <f t="shared" si="212"/>
        <v>3543.0844340130943</v>
      </c>
      <c r="V385" s="117">
        <f t="shared" si="212"/>
        <v>3706.4336583962795</v>
      </c>
      <c r="W385" s="117">
        <f t="shared" ref="W385" si="213">W386+W389+W391+W400</f>
        <v>3772.1530656605855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2739.627675727721</v>
      </c>
      <c r="D386" s="122">
        <f t="shared" si="214"/>
        <v>1965.8436689615219</v>
      </c>
      <c r="E386" s="122">
        <f t="shared" si="214"/>
        <v>2206.5031689754524</v>
      </c>
      <c r="F386" s="122">
        <f t="shared" si="214"/>
        <v>1972.1596012329082</v>
      </c>
      <c r="G386" s="122">
        <f t="shared" si="214"/>
        <v>2569.8741967007882</v>
      </c>
      <c r="H386" s="122">
        <f t="shared" si="214"/>
        <v>2890.7810768879963</v>
      </c>
      <c r="I386" s="122">
        <f t="shared" si="214"/>
        <v>2750.2667381775514</v>
      </c>
      <c r="J386" s="122">
        <f t="shared" si="214"/>
        <v>2615.4308325469615</v>
      </c>
      <c r="K386" s="122">
        <f t="shared" si="214"/>
        <v>2906.845395357444</v>
      </c>
      <c r="L386" s="122">
        <f t="shared" si="214"/>
        <v>2744.2284968628733</v>
      </c>
      <c r="M386" s="122">
        <f t="shared" si="214"/>
        <v>3082.034146575716</v>
      </c>
      <c r="N386" s="122">
        <f t="shared" si="214"/>
        <v>3115.9906967332308</v>
      </c>
      <c r="O386" s="122">
        <f t="shared" si="214"/>
        <v>2555.3346017438685</v>
      </c>
      <c r="P386" s="122">
        <f t="shared" si="214"/>
        <v>2386.1942491049604</v>
      </c>
      <c r="Q386" s="122">
        <f t="shared" si="214"/>
        <v>2316.0686689513655</v>
      </c>
      <c r="R386" s="122">
        <f t="shared" ref="R386:V386" si="215">SUM(R387:R388)</f>
        <v>2326.6136091541989</v>
      </c>
      <c r="S386" s="122">
        <f t="shared" si="215"/>
        <v>2367.0532135043409</v>
      </c>
      <c r="T386" s="122">
        <f t="shared" si="215"/>
        <v>2263.5160419082777</v>
      </c>
      <c r="U386" s="122">
        <f t="shared" si="215"/>
        <v>1993.1461101450452</v>
      </c>
      <c r="V386" s="122">
        <f t="shared" si="215"/>
        <v>2121.2169547643466</v>
      </c>
      <c r="W386" s="122">
        <f t="shared" ref="W386" si="216">SUM(W387:W388)</f>
        <v>2115.5601051291978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2678.9866178883472</v>
      </c>
      <c r="D387" s="98">
        <v>1922.5746317395378</v>
      </c>
      <c r="E387" s="98">
        <v>2158.573012555531</v>
      </c>
      <c r="F387" s="98">
        <v>1929.859938537038</v>
      </c>
      <c r="G387" s="98">
        <v>2515.7277771209647</v>
      </c>
      <c r="H387" s="98">
        <v>2830.4312161655689</v>
      </c>
      <c r="I387" s="98">
        <v>2693.9496841508089</v>
      </c>
      <c r="J387" s="98">
        <v>2562.1061632843125</v>
      </c>
      <c r="K387" s="98">
        <v>2848.2590760416265</v>
      </c>
      <c r="L387" s="98">
        <v>2689.0238231185208</v>
      </c>
      <c r="M387" s="98">
        <v>3020.2713222245925</v>
      </c>
      <c r="N387" s="98">
        <v>3055.3101807884468</v>
      </c>
      <c r="O387" s="98">
        <v>2505.4720596382344</v>
      </c>
      <c r="P387" s="98">
        <v>2340.2565884311093</v>
      </c>
      <c r="Q387" s="98">
        <v>2271.603598187573</v>
      </c>
      <c r="R387" s="98">
        <v>2282.2591983754082</v>
      </c>
      <c r="S387" s="98">
        <v>2321.8737275333265</v>
      </c>
      <c r="T387" s="98">
        <v>2220.5547137448621</v>
      </c>
      <c r="U387" s="98">
        <v>1955.4853585809906</v>
      </c>
      <c r="V387" s="98">
        <v>2080.9770428694096</v>
      </c>
      <c r="W387" s="98">
        <v>2075.3057378676954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60.641057839373936</v>
      </c>
      <c r="D388" s="98">
        <v>43.269037221984007</v>
      </c>
      <c r="E388" s="98">
        <v>47.930156419921161</v>
      </c>
      <c r="F388" s="98">
        <v>42.299662695870119</v>
      </c>
      <c r="G388" s="98">
        <v>54.146419579823345</v>
      </c>
      <c r="H388" s="98">
        <v>60.349860722427444</v>
      </c>
      <c r="I388" s="98">
        <v>56.317054026742646</v>
      </c>
      <c r="J388" s="98">
        <v>53.324669262648989</v>
      </c>
      <c r="K388" s="98">
        <v>58.586319315817299</v>
      </c>
      <c r="L388" s="98">
        <v>55.204673744352398</v>
      </c>
      <c r="M388" s="98">
        <v>61.762824351123335</v>
      </c>
      <c r="N388" s="98">
        <v>60.680515944783949</v>
      </c>
      <c r="O388" s="98">
        <v>49.862542105634013</v>
      </c>
      <c r="P388" s="98">
        <v>45.937660673851106</v>
      </c>
      <c r="Q388" s="98">
        <v>44.465070763792419</v>
      </c>
      <c r="R388" s="98">
        <v>44.354410778790871</v>
      </c>
      <c r="S388" s="98">
        <v>45.179485971014508</v>
      </c>
      <c r="T388" s="98">
        <v>42.961328163415828</v>
      </c>
      <c r="U388" s="98">
        <v>37.660751564054571</v>
      </c>
      <c r="V388" s="98">
        <v>40.239911894937073</v>
      </c>
      <c r="W388" s="98">
        <v>40.254367261502438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66.322243977608707</v>
      </c>
      <c r="D389" s="122">
        <f t="shared" si="217"/>
        <v>58.25977458551062</v>
      </c>
      <c r="E389" s="122">
        <f t="shared" si="217"/>
        <v>65.893666129768576</v>
      </c>
      <c r="F389" s="122">
        <f t="shared" si="217"/>
        <v>42.549940484417512</v>
      </c>
      <c r="G389" s="122">
        <f t="shared" si="217"/>
        <v>44.246253028055712</v>
      </c>
      <c r="H389" s="122">
        <f t="shared" si="217"/>
        <v>48.060593501170722</v>
      </c>
      <c r="I389" s="122">
        <f t="shared" si="217"/>
        <v>67.298424289833122</v>
      </c>
      <c r="J389" s="122">
        <f t="shared" si="217"/>
        <v>88.219150990590805</v>
      </c>
      <c r="K389" s="122">
        <f t="shared" si="217"/>
        <v>118.92219392763776</v>
      </c>
      <c r="L389" s="122">
        <f t="shared" si="217"/>
        <v>124.30781647390339</v>
      </c>
      <c r="M389" s="122">
        <f t="shared" si="217"/>
        <v>83.546756242301385</v>
      </c>
      <c r="N389" s="122">
        <f t="shared" si="217"/>
        <v>246.05796902432627</v>
      </c>
      <c r="O389" s="122">
        <f t="shared" si="217"/>
        <v>79.063731880435483</v>
      </c>
      <c r="P389" s="122">
        <f t="shared" si="217"/>
        <v>119.83369248330769</v>
      </c>
      <c r="Q389" s="122">
        <f t="shared" si="217"/>
        <v>63.38516872208475</v>
      </c>
      <c r="R389" s="122">
        <f t="shared" si="217"/>
        <v>235.98772211420919</v>
      </c>
      <c r="S389" s="122">
        <f t="shared" si="217"/>
        <v>200.7034527259496</v>
      </c>
      <c r="T389" s="122">
        <f t="shared" si="217"/>
        <v>118.74451835425434</v>
      </c>
      <c r="U389" s="122">
        <f t="shared" si="217"/>
        <v>141.03105545780576</v>
      </c>
      <c r="V389" s="122">
        <f t="shared" si="217"/>
        <v>110.02612488556586</v>
      </c>
      <c r="W389" s="122">
        <f t="shared" si="217"/>
        <v>90.939271261307141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66.322243977608707</v>
      </c>
      <c r="D390" s="98">
        <f>RES_hhdet_in_tesh!D67</f>
        <v>58.25977458551062</v>
      </c>
      <c r="E390" s="98">
        <f>RES_hhdet_in_tesh!E67</f>
        <v>65.893666129768576</v>
      </c>
      <c r="F390" s="98">
        <f>RES_hhdet_in_tesh!F67</f>
        <v>42.549940484417512</v>
      </c>
      <c r="G390" s="98">
        <f>RES_hhdet_in_tesh!G67</f>
        <v>44.246253028055712</v>
      </c>
      <c r="H390" s="98">
        <f>RES_hhdet_in_tesh!H67</f>
        <v>48.060593501170722</v>
      </c>
      <c r="I390" s="98">
        <f>RES_hhdet_in_tesh!I67</f>
        <v>67.298424289833122</v>
      </c>
      <c r="J390" s="98">
        <f>RES_hhdet_in_tesh!J67</f>
        <v>88.219150990590805</v>
      </c>
      <c r="K390" s="98">
        <f>RES_hhdet_in_tesh!K67</f>
        <v>118.92219392763776</v>
      </c>
      <c r="L390" s="98">
        <f>RES_hhdet_in_tesh!L67</f>
        <v>124.30781647390339</v>
      </c>
      <c r="M390" s="98">
        <f>RES_hhdet_in_tesh!M67</f>
        <v>83.546756242301385</v>
      </c>
      <c r="N390" s="98">
        <f>RES_hhdet_in_tesh!N67</f>
        <v>246.05796902432627</v>
      </c>
      <c r="O390" s="98">
        <f>RES_hhdet_in_tesh!O67</f>
        <v>79.063731880435483</v>
      </c>
      <c r="P390" s="98">
        <f>RES_hhdet_in_tesh!P67</f>
        <v>119.83369248330769</v>
      </c>
      <c r="Q390" s="98">
        <f>RES_hhdet_in_tesh!Q67</f>
        <v>63.38516872208475</v>
      </c>
      <c r="R390" s="98">
        <f>RES_hhdet_in_tesh!R67</f>
        <v>235.98772211420919</v>
      </c>
      <c r="S390" s="98">
        <f>RES_hhdet_in_tesh!S67</f>
        <v>200.7034527259496</v>
      </c>
      <c r="T390" s="98">
        <f>RES_hhdet_in_tesh!T67</f>
        <v>118.74451835425434</v>
      </c>
      <c r="U390" s="98">
        <f>RES_hhdet_in_tesh!U67</f>
        <v>141.03105545780576</v>
      </c>
      <c r="V390" s="98">
        <f>RES_hhdet_in_tesh!V67</f>
        <v>110.02612488556586</v>
      </c>
      <c r="W390" s="98">
        <f>RES_hhdet_in_tesh!W67</f>
        <v>90.939271261307141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740.13344680061289</v>
      </c>
      <c r="D391" s="122">
        <v>623.26549256805276</v>
      </c>
      <c r="E391" s="122">
        <v>612.10870550646655</v>
      </c>
      <c r="F391" s="122">
        <v>604.08805806173814</v>
      </c>
      <c r="G391" s="122">
        <v>721.4340080176006</v>
      </c>
      <c r="H391" s="122">
        <v>757.99074197912739</v>
      </c>
      <c r="I391" s="122">
        <v>765.02183195492398</v>
      </c>
      <c r="J391" s="122">
        <v>823.91541300171821</v>
      </c>
      <c r="K391" s="122">
        <v>900.50432048458595</v>
      </c>
      <c r="L391" s="122">
        <v>892.3329142121637</v>
      </c>
      <c r="M391" s="122">
        <v>932.85764820242866</v>
      </c>
      <c r="N391" s="122">
        <v>859.06743730703579</v>
      </c>
      <c r="O391" s="122">
        <v>820.13031063419157</v>
      </c>
      <c r="P391" s="122">
        <v>776.28921528312094</v>
      </c>
      <c r="Q391" s="122">
        <v>855.43623313239016</v>
      </c>
      <c r="R391" s="122">
        <v>846.03620171710907</v>
      </c>
      <c r="S391" s="122">
        <v>840.70116507620912</v>
      </c>
      <c r="T391" s="122">
        <v>872.78148871016367</v>
      </c>
      <c r="U391" s="122">
        <v>857.40903804949915</v>
      </c>
      <c r="V391" s="122">
        <v>896.35315359150638</v>
      </c>
      <c r="W391" s="122">
        <v>948.77385091964925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786.40724495513382</v>
      </c>
      <c r="D392" s="98">
        <v>475.13380627045098</v>
      </c>
      <c r="E392" s="98">
        <v>492.04321903840031</v>
      </c>
      <c r="F392" s="98">
        <v>498.34290536882185</v>
      </c>
      <c r="G392" s="98">
        <v>700.18202040657093</v>
      </c>
      <c r="H392" s="98">
        <v>755.96269020692353</v>
      </c>
      <c r="I392" s="98">
        <v>787.68020597563134</v>
      </c>
      <c r="J392" s="98">
        <v>814.22130611748457</v>
      </c>
      <c r="K392" s="98">
        <v>980.41041003096825</v>
      </c>
      <c r="L392" s="98">
        <v>871.01008975065406</v>
      </c>
      <c r="M392" s="98">
        <v>928.7070135472444</v>
      </c>
      <c r="N392" s="98">
        <v>0</v>
      </c>
      <c r="O392" s="98">
        <v>738.0564128279176</v>
      </c>
      <c r="P392" s="98">
        <v>665.74206333295274</v>
      </c>
      <c r="Q392" s="98">
        <v>884.70639286527876</v>
      </c>
      <c r="R392" s="98">
        <v>867.34007742370522</v>
      </c>
      <c r="S392" s="98">
        <v>814.83539809549609</v>
      </c>
      <c r="T392" s="98">
        <v>881.11980814921549</v>
      </c>
      <c r="U392" s="98">
        <v>863.13407124108778</v>
      </c>
      <c r="V392" s="98">
        <v>901.33410418502444</v>
      </c>
      <c r="W392" s="98">
        <v>964.9497964545202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871.11338873633406</v>
      </c>
      <c r="M393" s="98">
        <v>0</v>
      </c>
      <c r="N393" s="98">
        <v>0</v>
      </c>
      <c r="O393" s="98">
        <v>0</v>
      </c>
      <c r="P393" s="98">
        <v>664.71976809203329</v>
      </c>
      <c r="Q393" s="98">
        <v>886.54402384820503</v>
      </c>
      <c r="R393" s="98">
        <v>867.96922529758558</v>
      </c>
      <c r="S393" s="98">
        <v>814.24505053778694</v>
      </c>
      <c r="T393" s="98">
        <v>880.4232177539551</v>
      </c>
      <c r="U393" s="98">
        <v>863.33939254352413</v>
      </c>
      <c r="V393" s="98">
        <v>900.99574140743948</v>
      </c>
      <c r="W393" s="98">
        <v>965.97745001816963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301.52754910609661</v>
      </c>
      <c r="M394" s="101">
        <v>0</v>
      </c>
      <c r="N394" s="101">
        <v>0</v>
      </c>
      <c r="O394" s="101">
        <v>0</v>
      </c>
      <c r="P394" s="101">
        <v>223.75806178126479</v>
      </c>
      <c r="Q394" s="101">
        <v>274.43704211108519</v>
      </c>
      <c r="R394" s="101">
        <v>287.05891293638007</v>
      </c>
      <c r="S394" s="101">
        <v>285.69071854973538</v>
      </c>
      <c r="T394" s="101">
        <v>287.41389203300076</v>
      </c>
      <c r="U394" s="101">
        <v>277.4777171921524</v>
      </c>
      <c r="V394" s="101">
        <v>292.80891590885909</v>
      </c>
      <c r="W394" s="101">
        <v>316.44782245220125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569.58583963023739</v>
      </c>
      <c r="M395" s="104">
        <v>0</v>
      </c>
      <c r="N395" s="104">
        <v>0</v>
      </c>
      <c r="O395" s="104">
        <v>0</v>
      </c>
      <c r="P395" s="104">
        <v>440.96170631076836</v>
      </c>
      <c r="Q395" s="104">
        <v>612.10698173711978</v>
      </c>
      <c r="R395" s="104">
        <v>580.91031236120557</v>
      </c>
      <c r="S395" s="104">
        <v>528.55433198805167</v>
      </c>
      <c r="T395" s="104">
        <v>593.00932572095428</v>
      </c>
      <c r="U395" s="104">
        <v>585.86167535137179</v>
      </c>
      <c r="V395" s="104">
        <v>608.18682549858056</v>
      </c>
      <c r="W395" s="104">
        <v>649.52962756596844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660.40871022113731</v>
      </c>
      <c r="D396" s="101">
        <v>744.99747239677492</v>
      </c>
      <c r="E396" s="101">
        <v>722.5872139675771</v>
      </c>
      <c r="F396" s="101">
        <v>702.15239729891925</v>
      </c>
      <c r="G396" s="101">
        <v>741.1778493853551</v>
      </c>
      <c r="H396" s="101">
        <v>759.82044425128572</v>
      </c>
      <c r="I396" s="101">
        <v>745.58718147085131</v>
      </c>
      <c r="J396" s="101">
        <v>830.74219122525653</v>
      </c>
      <c r="K396" s="101">
        <v>859.49315854388556</v>
      </c>
      <c r="L396" s="101">
        <v>893.6053305938774</v>
      </c>
      <c r="M396" s="101">
        <v>932.90261211888412</v>
      </c>
      <c r="N396" s="101">
        <v>859.07047804369302</v>
      </c>
      <c r="O396" s="101">
        <v>828.8579631577943</v>
      </c>
      <c r="P396" s="101">
        <v>829.41265969922597</v>
      </c>
      <c r="Q396" s="101">
        <v>809.45930815039765</v>
      </c>
      <c r="R396" s="101">
        <v>822.0005705273029</v>
      </c>
      <c r="S396" s="101">
        <v>861.18910018105441</v>
      </c>
      <c r="T396" s="101">
        <v>864.83811061285542</v>
      </c>
      <c r="U396" s="101">
        <v>852.78138995404436</v>
      </c>
      <c r="V396" s="101">
        <v>892.89947137883928</v>
      </c>
      <c r="W396" s="101">
        <v>943.25203726746554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895.17145681442616</v>
      </c>
      <c r="M397" s="104">
        <v>934.03429631640756</v>
      </c>
      <c r="N397" s="104">
        <v>859.00358183723665</v>
      </c>
      <c r="O397" s="104">
        <v>828.34642297299433</v>
      </c>
      <c r="P397" s="104">
        <v>828.43473258545464</v>
      </c>
      <c r="Q397" s="104">
        <v>806.87624797273088</v>
      </c>
      <c r="R397" s="104">
        <v>819.55438218881795</v>
      </c>
      <c r="S397" s="104">
        <v>859.61649242192846</v>
      </c>
      <c r="T397" s="104">
        <v>865.70990868595175</v>
      </c>
      <c r="U397" s="104">
        <v>853.21341010379035</v>
      </c>
      <c r="V397" s="104">
        <v>892.34552304034844</v>
      </c>
      <c r="W397" s="104">
        <v>942.40359214741034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309.93579267469039</v>
      </c>
      <c r="M398" s="98">
        <v>313.56684605745249</v>
      </c>
      <c r="N398" s="98">
        <v>269.53300851436217</v>
      </c>
      <c r="O398" s="98">
        <v>270.58648174235896</v>
      </c>
      <c r="P398" s="98">
        <v>278.05960956744411</v>
      </c>
      <c r="Q398" s="98">
        <v>249.24870447322931</v>
      </c>
      <c r="R398" s="98">
        <v>270.93520715567479</v>
      </c>
      <c r="S398" s="98">
        <v>301.54656189480454</v>
      </c>
      <c r="T398" s="98">
        <v>282.58299076239166</v>
      </c>
      <c r="U398" s="98">
        <v>274.32465734896243</v>
      </c>
      <c r="V398" s="98">
        <v>290.02489965262146</v>
      </c>
      <c r="W398" s="98">
        <v>308.87274399803738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585.23566413973572</v>
      </c>
      <c r="M399" s="98">
        <v>620.46745025895495</v>
      </c>
      <c r="N399" s="98">
        <v>589.47057332287466</v>
      </c>
      <c r="O399" s="98">
        <v>557.75994123063538</v>
      </c>
      <c r="P399" s="98">
        <v>550.37512301801053</v>
      </c>
      <c r="Q399" s="98">
        <v>557.62754349950148</v>
      </c>
      <c r="R399" s="98">
        <v>548.61917503314316</v>
      </c>
      <c r="S399" s="98">
        <v>558.0699305271238</v>
      </c>
      <c r="T399" s="98">
        <v>583.12691792355997</v>
      </c>
      <c r="U399" s="98">
        <v>578.88875275482792</v>
      </c>
      <c r="V399" s="98">
        <v>602.3206233877271</v>
      </c>
      <c r="W399" s="98">
        <v>633.5308481493729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471.19648386300554</v>
      </c>
      <c r="D400" s="122">
        <v>381.67609873193987</v>
      </c>
      <c r="E400" s="122">
        <v>394.7217737736546</v>
      </c>
      <c r="F400" s="122">
        <v>416.44195657620958</v>
      </c>
      <c r="G400" s="122">
        <v>473.82026337445308</v>
      </c>
      <c r="H400" s="122">
        <v>501.29580907348031</v>
      </c>
      <c r="I400" s="122">
        <v>528.06244346434676</v>
      </c>
      <c r="J400" s="122">
        <v>525.19902768396457</v>
      </c>
      <c r="K400" s="122">
        <v>558.59416290365164</v>
      </c>
      <c r="L400" s="122">
        <v>525.74585289090965</v>
      </c>
      <c r="M400" s="122">
        <v>561.81331396526332</v>
      </c>
      <c r="N400" s="122">
        <v>528.95907363675337</v>
      </c>
      <c r="O400" s="122">
        <v>500.42424339138876</v>
      </c>
      <c r="P400" s="122">
        <v>498.19655352562506</v>
      </c>
      <c r="Q400" s="122">
        <v>534.61724612938349</v>
      </c>
      <c r="R400" s="122">
        <v>546.52178574932748</v>
      </c>
      <c r="S400" s="122">
        <v>556.10794990886006</v>
      </c>
      <c r="T400" s="122">
        <v>558.48292627904118</v>
      </c>
      <c r="U400" s="122">
        <v>551.49823036074417</v>
      </c>
      <c r="V400" s="122">
        <v>578.83742515486074</v>
      </c>
      <c r="W400" s="122">
        <v>616.87983835043144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481.24528488502852</v>
      </c>
      <c r="D401" s="98">
        <v>309.40280272458534</v>
      </c>
      <c r="E401" s="98">
        <v>328.51991289662817</v>
      </c>
      <c r="F401" s="98">
        <v>347.50817491566141</v>
      </c>
      <c r="G401" s="98">
        <v>456.11853858598664</v>
      </c>
      <c r="H401" s="98">
        <v>503.36895866775541</v>
      </c>
      <c r="I401" s="98">
        <v>540.85709155228892</v>
      </c>
      <c r="J401" s="98">
        <v>519.53165657951945</v>
      </c>
      <c r="K401" s="98">
        <v>595.82458785704034</v>
      </c>
      <c r="L401" s="98">
        <v>512.36196297306378</v>
      </c>
      <c r="M401" s="98">
        <v>564.28107058190312</v>
      </c>
      <c r="N401" s="98">
        <v>549.5404864982346</v>
      </c>
      <c r="O401" s="98">
        <v>483.16070169307437</v>
      </c>
      <c r="P401" s="98">
        <v>491.26919075561602</v>
      </c>
      <c r="Q401" s="98">
        <v>522.29861037210469</v>
      </c>
      <c r="R401" s="98">
        <v>551.89648184703879</v>
      </c>
      <c r="S401" s="98">
        <v>531.83238185109974</v>
      </c>
      <c r="T401" s="98">
        <v>568.48956020900482</v>
      </c>
      <c r="U401" s="98">
        <v>555.83287713535753</v>
      </c>
      <c r="V401" s="98">
        <v>583.10141530050942</v>
      </c>
      <c r="W401" s="98">
        <v>623.23999793995438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462.16100731379157</v>
      </c>
      <c r="D402" s="33">
        <v>455.1374489202372</v>
      </c>
      <c r="E402" s="33">
        <v>462.42621360249603</v>
      </c>
      <c r="F402" s="33">
        <v>487.33652135954674</v>
      </c>
      <c r="G402" s="33">
        <v>491.90733183178401</v>
      </c>
      <c r="H402" s="33">
        <v>499.23805034479017</v>
      </c>
      <c r="I402" s="33">
        <v>515.94031301571829</v>
      </c>
      <c r="J402" s="33">
        <v>529.79646011801901</v>
      </c>
      <c r="K402" s="33">
        <v>533.51063417242904</v>
      </c>
      <c r="L402" s="33">
        <v>531.71107079546994</v>
      </c>
      <c r="M402" s="33">
        <v>560.96676962428012</v>
      </c>
      <c r="N402" s="33">
        <v>522.90571691278831</v>
      </c>
      <c r="O402" s="33">
        <v>503.86444191822676</v>
      </c>
      <c r="P402" s="33">
        <v>499.98335572253256</v>
      </c>
      <c r="Q402" s="33">
        <v>537.74385829811706</v>
      </c>
      <c r="R402" s="33">
        <v>544.48329437222776</v>
      </c>
      <c r="S402" s="33">
        <v>564.37132056299652</v>
      </c>
      <c r="T402" s="33">
        <v>554.62758280450646</v>
      </c>
      <c r="U402" s="33">
        <v>550.24370250598031</v>
      </c>
      <c r="V402" s="33">
        <v>577.89411442150981</v>
      </c>
      <c r="W402" s="33">
        <v>615.96746094128719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1303.7025096937382</v>
      </c>
      <c r="D404" s="117">
        <f t="shared" si="218"/>
        <v>863.75152969058172</v>
      </c>
      <c r="E404" s="117">
        <f t="shared" si="218"/>
        <v>950.77576067063967</v>
      </c>
      <c r="F404" s="117">
        <f t="shared" si="218"/>
        <v>858.90681682919148</v>
      </c>
      <c r="G404" s="117">
        <f t="shared" si="218"/>
        <v>1113.8230085327693</v>
      </c>
      <c r="H404" s="117">
        <f t="shared" si="218"/>
        <v>1225.4503361196137</v>
      </c>
      <c r="I404" s="117">
        <f t="shared" si="218"/>
        <v>1167.5078724308496</v>
      </c>
      <c r="J404" s="117">
        <f t="shared" si="218"/>
        <v>1085.938971343588</v>
      </c>
      <c r="K404" s="117">
        <f t="shared" si="218"/>
        <v>1169.4494704377169</v>
      </c>
      <c r="L404" s="117">
        <f t="shared" si="218"/>
        <v>979.76182867160696</v>
      </c>
      <c r="M404" s="117">
        <f t="shared" si="218"/>
        <v>1051.8378432127288</v>
      </c>
      <c r="N404" s="117">
        <f t="shared" si="218"/>
        <v>1024.2439022043384</v>
      </c>
      <c r="O404" s="117">
        <f t="shared" si="218"/>
        <v>831.72600498383986</v>
      </c>
      <c r="P404" s="117">
        <f t="shared" si="218"/>
        <v>807.65499652046174</v>
      </c>
      <c r="Q404" s="117">
        <f t="shared" si="218"/>
        <v>862.0451783750907</v>
      </c>
      <c r="R404" s="117">
        <f t="shared" ref="R404:V404" si="219">R405+R408+R410+R419</f>
        <v>845.5268404698445</v>
      </c>
      <c r="S404" s="117">
        <f t="shared" si="219"/>
        <v>812.15522598384473</v>
      </c>
      <c r="T404" s="117">
        <f t="shared" si="219"/>
        <v>801.20535329785002</v>
      </c>
      <c r="U404" s="117">
        <f t="shared" si="219"/>
        <v>696.82630197905632</v>
      </c>
      <c r="V404" s="117">
        <f t="shared" si="219"/>
        <v>717.33469114251761</v>
      </c>
      <c r="W404" s="117">
        <f t="shared" ref="W404" si="220">W405+W408+W410+W419</f>
        <v>671.11897197805126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1026.0455852895013</v>
      </c>
      <c r="D405" s="122">
        <f t="shared" si="221"/>
        <v>724.74522251904625</v>
      </c>
      <c r="E405" s="122">
        <f t="shared" si="221"/>
        <v>801.08702056726986</v>
      </c>
      <c r="F405" s="122">
        <f t="shared" si="221"/>
        <v>705.4004908818672</v>
      </c>
      <c r="G405" s="122">
        <f t="shared" si="221"/>
        <v>905.88509389392016</v>
      </c>
      <c r="H405" s="122">
        <f t="shared" si="221"/>
        <v>1004.313904461522</v>
      </c>
      <c r="I405" s="122">
        <f t="shared" si="221"/>
        <v>942.10466821924012</v>
      </c>
      <c r="J405" s="122">
        <f t="shared" si="221"/>
        <v>883.09403366230538</v>
      </c>
      <c r="K405" s="122">
        <f t="shared" si="221"/>
        <v>967.46087316213357</v>
      </c>
      <c r="L405" s="122">
        <f t="shared" si="221"/>
        <v>899.95691322027221</v>
      </c>
      <c r="M405" s="122">
        <f t="shared" si="221"/>
        <v>992.16743261023021</v>
      </c>
      <c r="N405" s="122">
        <f t="shared" si="221"/>
        <v>980.44389380507914</v>
      </c>
      <c r="O405" s="122">
        <f t="shared" si="221"/>
        <v>781.36960998627467</v>
      </c>
      <c r="P405" s="122">
        <f t="shared" si="221"/>
        <v>707.70132779301593</v>
      </c>
      <c r="Q405" s="122">
        <f t="shared" si="221"/>
        <v>669.68137975020193</v>
      </c>
      <c r="R405" s="122">
        <f t="shared" ref="R405:V405" si="222">SUM(R406:R407)</f>
        <v>663.29786877198455</v>
      </c>
      <c r="S405" s="122">
        <f t="shared" si="222"/>
        <v>667.46924875813488</v>
      </c>
      <c r="T405" s="122">
        <f t="shared" si="222"/>
        <v>632.80690442326943</v>
      </c>
      <c r="U405" s="122">
        <f t="shared" si="222"/>
        <v>553.22937333264167</v>
      </c>
      <c r="V405" s="122">
        <f t="shared" si="222"/>
        <v>585.00856520177217</v>
      </c>
      <c r="W405" s="122">
        <f t="shared" ref="W405" si="223">SUM(W406:W407)</f>
        <v>580.79199909506826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1026.0455852895013</v>
      </c>
      <c r="D406" s="98">
        <v>724.74522251904625</v>
      </c>
      <c r="E406" s="98">
        <v>801.08702056726986</v>
      </c>
      <c r="F406" s="98">
        <v>705.4004908818672</v>
      </c>
      <c r="G406" s="98">
        <v>905.88509389392016</v>
      </c>
      <c r="H406" s="98">
        <v>1004.313904461522</v>
      </c>
      <c r="I406" s="98">
        <v>942.10466821924012</v>
      </c>
      <c r="J406" s="98">
        <v>883.09403366230538</v>
      </c>
      <c r="K406" s="98">
        <v>967.46087316213357</v>
      </c>
      <c r="L406" s="98">
        <v>899.95691322027221</v>
      </c>
      <c r="M406" s="98">
        <v>992.16743261023021</v>
      </c>
      <c r="N406" s="98">
        <v>980.44389380507914</v>
      </c>
      <c r="O406" s="98">
        <v>781.36960998627467</v>
      </c>
      <c r="P406" s="98">
        <v>707.70132779301593</v>
      </c>
      <c r="Q406" s="98">
        <v>669.68137975020193</v>
      </c>
      <c r="R406" s="98">
        <v>663.29786877198455</v>
      </c>
      <c r="S406" s="98">
        <v>667.46924875813488</v>
      </c>
      <c r="T406" s="98">
        <v>632.80690442326943</v>
      </c>
      <c r="U406" s="98">
        <v>553.22937333264167</v>
      </c>
      <c r="V406" s="98">
        <v>585.00856520177217</v>
      </c>
      <c r="W406" s="98">
        <v>580.79199909506826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196.58839655418024</v>
      </c>
      <c r="D410" s="122">
        <v>83.604445048631078</v>
      </c>
      <c r="E410" s="122">
        <v>90.779081209017662</v>
      </c>
      <c r="F410" s="122">
        <v>91.118689864476991</v>
      </c>
      <c r="G410" s="122">
        <v>126.44272422969534</v>
      </c>
      <c r="H410" s="122">
        <v>132.62588440993991</v>
      </c>
      <c r="I410" s="122">
        <v>132.66323192009017</v>
      </c>
      <c r="J410" s="122">
        <v>120.95498217390286</v>
      </c>
      <c r="K410" s="122">
        <v>117.70217942230666</v>
      </c>
      <c r="L410" s="122">
        <v>24.369524014267625</v>
      </c>
      <c r="M410" s="122">
        <v>9.1251515648712793</v>
      </c>
      <c r="N410" s="122">
        <v>0</v>
      </c>
      <c r="O410" s="122">
        <v>22.201528301891067</v>
      </c>
      <c r="P410" s="122">
        <v>64.627429490729739</v>
      </c>
      <c r="Q410" s="122">
        <v>155.28504078330911</v>
      </c>
      <c r="R410" s="122">
        <v>129.25202045468686</v>
      </c>
      <c r="S410" s="122">
        <v>97.890861577893645</v>
      </c>
      <c r="T410" s="122">
        <v>114.09004561609481</v>
      </c>
      <c r="U410" s="122">
        <v>101.12344302281043</v>
      </c>
      <c r="V410" s="122">
        <v>96.659757147927294</v>
      </c>
      <c r="W410" s="122">
        <v>64.124727274957877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310.69215119751561</v>
      </c>
      <c r="D411" s="98">
        <v>185.33997456563998</v>
      </c>
      <c r="E411" s="98">
        <v>189.43568599402445</v>
      </c>
      <c r="F411" s="98">
        <v>189.37418057444125</v>
      </c>
      <c r="G411" s="98">
        <v>262.54385869398317</v>
      </c>
      <c r="H411" s="98">
        <v>279.62912313926057</v>
      </c>
      <c r="I411" s="98">
        <v>287.33198349371378</v>
      </c>
      <c r="J411" s="98">
        <v>292.71250629142821</v>
      </c>
      <c r="K411" s="98">
        <v>347.03293826114259</v>
      </c>
      <c r="L411" s="98">
        <v>303.27719415045175</v>
      </c>
      <c r="M411" s="98">
        <v>315.57815828513179</v>
      </c>
      <c r="N411" s="98">
        <v>0</v>
      </c>
      <c r="O411" s="98">
        <v>232.06439582924028</v>
      </c>
      <c r="P411" s="98">
        <v>199.38484048180172</v>
      </c>
      <c r="Q411" s="98">
        <v>254.2330290771705</v>
      </c>
      <c r="R411" s="98">
        <v>242.77804160075442</v>
      </c>
      <c r="S411" s="98">
        <v>222.80851441338922</v>
      </c>
      <c r="T411" s="98">
        <v>236.13975718817429</v>
      </c>
      <c r="U411" s="98">
        <v>227.56975432743624</v>
      </c>
      <c r="V411" s="98">
        <v>234.79092380168714</v>
      </c>
      <c r="W411" s="98">
        <v>249.81580891434857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104.98894344397105</v>
      </c>
      <c r="M412" s="98">
        <v>0</v>
      </c>
      <c r="N412" s="98">
        <v>0</v>
      </c>
      <c r="O412" s="98">
        <v>0</v>
      </c>
      <c r="P412" s="98">
        <v>67.01389008142354</v>
      </c>
      <c r="Q412" s="98">
        <v>78.863407193107918</v>
      </c>
      <c r="R412" s="98">
        <v>80.35095174403051</v>
      </c>
      <c r="S412" s="98">
        <v>78.119243138600297</v>
      </c>
      <c r="T412" s="98">
        <v>77.026808442476153</v>
      </c>
      <c r="U412" s="98">
        <v>73.158432782012525</v>
      </c>
      <c r="V412" s="98">
        <v>76.274575148549886</v>
      </c>
      <c r="W412" s="98">
        <v>81.925162361342345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104.98894344397105</v>
      </c>
      <c r="M413" s="101">
        <v>0</v>
      </c>
      <c r="N413" s="101">
        <v>0</v>
      </c>
      <c r="O413" s="101">
        <v>0</v>
      </c>
      <c r="P413" s="101">
        <v>67.01389008142354</v>
      </c>
      <c r="Q413" s="101">
        <v>78.863407193107918</v>
      </c>
      <c r="R413" s="101">
        <v>80.35095174403051</v>
      </c>
      <c r="S413" s="101">
        <v>78.119243138600297</v>
      </c>
      <c r="T413" s="101">
        <v>77.026808442476153</v>
      </c>
      <c r="U413" s="101">
        <v>73.158432782012525</v>
      </c>
      <c r="V413" s="101">
        <v>76.274575148549886</v>
      </c>
      <c r="W413" s="101">
        <v>81.925162361342345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81.068527850056725</v>
      </c>
      <c r="D419" s="122">
        <v>55.401862122904447</v>
      </c>
      <c r="E419" s="122">
        <v>58.909658894352063</v>
      </c>
      <c r="F419" s="122">
        <v>62.38763608284728</v>
      </c>
      <c r="G419" s="122">
        <v>81.495190409153693</v>
      </c>
      <c r="H419" s="122">
        <v>88.510547248151582</v>
      </c>
      <c r="I419" s="122">
        <v>92.739972291519308</v>
      </c>
      <c r="J419" s="122">
        <v>81.88995550737971</v>
      </c>
      <c r="K419" s="122">
        <v>84.286417853276632</v>
      </c>
      <c r="L419" s="122">
        <v>55.435391437067075</v>
      </c>
      <c r="M419" s="122">
        <v>50.545259037627282</v>
      </c>
      <c r="N419" s="122">
        <v>43.800008399259212</v>
      </c>
      <c r="O419" s="122">
        <v>28.154866695674205</v>
      </c>
      <c r="P419" s="122">
        <v>35.326239236716077</v>
      </c>
      <c r="Q419" s="122">
        <v>37.078757841579701</v>
      </c>
      <c r="R419" s="122">
        <v>52.97695124317304</v>
      </c>
      <c r="S419" s="122">
        <v>46.795115647816203</v>
      </c>
      <c r="T419" s="122">
        <v>54.308403258485782</v>
      </c>
      <c r="U419" s="122">
        <v>42.473485623604176</v>
      </c>
      <c r="V419" s="122">
        <v>35.666368792818155</v>
      </c>
      <c r="W419" s="122">
        <v>26.20224560802513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171.22885321600765</v>
      </c>
      <c r="D420" s="98">
        <v>109.90773725729831</v>
      </c>
      <c r="E420" s="98">
        <v>116.51192327016106</v>
      </c>
      <c r="F420" s="98">
        <v>123.04977142701598</v>
      </c>
      <c r="G420" s="98">
        <v>161.25413175499651</v>
      </c>
      <c r="H420" s="98">
        <v>177.68310307706719</v>
      </c>
      <c r="I420" s="98">
        <v>190.62501932875398</v>
      </c>
      <c r="J420" s="98">
        <v>182.83777241255203</v>
      </c>
      <c r="K420" s="98">
        <v>209.38919697583117</v>
      </c>
      <c r="L420" s="98">
        <v>179.8132747628724</v>
      </c>
      <c r="M420" s="98">
        <v>197.88945755297473</v>
      </c>
      <c r="N420" s="98">
        <v>192.72003695674053</v>
      </c>
      <c r="O420" s="98">
        <v>169.4411068412393</v>
      </c>
      <c r="P420" s="98">
        <v>172.28469771432299</v>
      </c>
      <c r="Q420" s="98">
        <v>183.16649995120895</v>
      </c>
      <c r="R420" s="98">
        <v>192.65623383127385</v>
      </c>
      <c r="S420" s="98">
        <v>184.26662240041111</v>
      </c>
      <c r="T420" s="98">
        <v>195.26713088367919</v>
      </c>
      <c r="U420" s="98">
        <v>189.22794529208281</v>
      </c>
      <c r="V420" s="98">
        <v>196.88688679052927</v>
      </c>
      <c r="W420" s="98">
        <v>208.85742974634545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108.51448838746302</v>
      </c>
      <c r="D423" s="118">
        <f t="shared" si="225"/>
        <v>79.238565997863532</v>
      </c>
      <c r="E423" s="118">
        <f t="shared" si="225"/>
        <v>85.448507538126478</v>
      </c>
      <c r="F423" s="118">
        <f t="shared" si="225"/>
        <v>78.294235330191526</v>
      </c>
      <c r="G423" s="118">
        <f t="shared" si="225"/>
        <v>97.734996923618937</v>
      </c>
      <c r="H423" s="118">
        <f t="shared" si="225"/>
        <v>106.17167023759029</v>
      </c>
      <c r="I423" s="118">
        <f t="shared" si="225"/>
        <v>100.35380193993055</v>
      </c>
      <c r="J423" s="118">
        <f t="shared" si="225"/>
        <v>98.679152999412963</v>
      </c>
      <c r="K423" s="118">
        <f t="shared" si="225"/>
        <v>107.3286500938804</v>
      </c>
      <c r="L423" s="118">
        <f t="shared" si="225"/>
        <v>98.966702658105476</v>
      </c>
      <c r="M423" s="118">
        <f t="shared" si="225"/>
        <v>107.26113010384152</v>
      </c>
      <c r="N423" s="118">
        <f t="shared" si="225"/>
        <v>95.953625527638252</v>
      </c>
      <c r="O423" s="118">
        <f t="shared" si="225"/>
        <v>79.090234018423885</v>
      </c>
      <c r="P423" s="118">
        <f t="shared" si="225"/>
        <v>72.763692088272549</v>
      </c>
      <c r="Q423" s="118">
        <f t="shared" si="225"/>
        <v>72.003092747508603</v>
      </c>
      <c r="R423" s="118">
        <f t="shared" ref="R423:V423" si="226">R424+R427+R429+R438</f>
        <v>70.607100464480624</v>
      </c>
      <c r="S423" s="118">
        <f t="shared" si="226"/>
        <v>69.872857976075693</v>
      </c>
      <c r="T423" s="118">
        <f t="shared" si="226"/>
        <v>67.718924823600489</v>
      </c>
      <c r="U423" s="118">
        <f t="shared" si="226"/>
        <v>60.539298866058672</v>
      </c>
      <c r="V423" s="118">
        <f t="shared" si="226"/>
        <v>63.525220829752179</v>
      </c>
      <c r="W423" s="118">
        <f t="shared" ref="W423" si="227">W424+W427+W429+W438</f>
        <v>62.734672612944905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76.434522556236757</v>
      </c>
      <c r="D424" s="123">
        <f t="shared" si="228"/>
        <v>53.672235492464608</v>
      </c>
      <c r="E424" s="123">
        <f t="shared" si="228"/>
        <v>59.711774075385804</v>
      </c>
      <c r="F424" s="123">
        <f t="shared" si="228"/>
        <v>52.563353024010297</v>
      </c>
      <c r="G424" s="123">
        <f t="shared" si="228"/>
        <v>67.473393287212517</v>
      </c>
      <c r="H424" s="123">
        <f t="shared" si="228"/>
        <v>74.544846683336331</v>
      </c>
      <c r="I424" s="123">
        <f t="shared" si="228"/>
        <v>68.621920857686433</v>
      </c>
      <c r="J424" s="123">
        <f t="shared" si="228"/>
        <v>65.333314685410286</v>
      </c>
      <c r="K424" s="123">
        <f t="shared" si="228"/>
        <v>71.473160895517779</v>
      </c>
      <c r="L424" s="123">
        <f t="shared" si="228"/>
        <v>66.816870477840283</v>
      </c>
      <c r="M424" s="123">
        <f t="shared" si="228"/>
        <v>72.696515067973351</v>
      </c>
      <c r="N424" s="123">
        <f t="shared" si="228"/>
        <v>65.968839328145137</v>
      </c>
      <c r="O424" s="123">
        <f t="shared" si="228"/>
        <v>52.288606008840063</v>
      </c>
      <c r="P424" s="123">
        <f t="shared" si="228"/>
        <v>47.285297517304429</v>
      </c>
      <c r="Q424" s="123">
        <f t="shared" si="228"/>
        <v>45.150865497057346</v>
      </c>
      <c r="R424" s="123">
        <f t="shared" ref="R424:V424" si="229">SUM(R425:R426)</f>
        <v>43.798357182560466</v>
      </c>
      <c r="S424" s="123">
        <f t="shared" si="229"/>
        <v>43.814342661890606</v>
      </c>
      <c r="T424" s="123">
        <f t="shared" si="229"/>
        <v>41.675594488995259</v>
      </c>
      <c r="U424" s="123">
        <f t="shared" si="229"/>
        <v>35.731082324172547</v>
      </c>
      <c r="V424" s="123">
        <f t="shared" si="229"/>
        <v>37.962196222326909</v>
      </c>
      <c r="W424" s="123">
        <f t="shared" ref="W424" si="230">SUM(W425:W426)</f>
        <v>36.715091994853765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75.532947460387803</v>
      </c>
      <c r="D425" s="99">
        <v>53.032792650920747</v>
      </c>
      <c r="E425" s="99">
        <v>58.998858468978895</v>
      </c>
      <c r="F425" s="99">
        <v>51.934395109577522</v>
      </c>
      <c r="G425" s="99">
        <v>66.668601862452419</v>
      </c>
      <c r="H425" s="99">
        <v>73.651024861764668</v>
      </c>
      <c r="I425" s="99">
        <v>67.803348123515562</v>
      </c>
      <c r="J425" s="99">
        <v>64.54616553804631</v>
      </c>
      <c r="K425" s="99">
        <v>70.609602063378503</v>
      </c>
      <c r="L425" s="99">
        <v>65.999237480330891</v>
      </c>
      <c r="M425" s="99">
        <v>71.793915375920591</v>
      </c>
      <c r="N425" s="99">
        <v>65.154442795883938</v>
      </c>
      <c r="O425" s="99">
        <v>51.623288536705033</v>
      </c>
      <c r="P425" s="99">
        <v>46.673434801832755</v>
      </c>
      <c r="Q425" s="99">
        <v>44.55342151927556</v>
      </c>
      <c r="R425" s="99">
        <v>43.21474343523046</v>
      </c>
      <c r="S425" s="99">
        <v>43.223468499395452</v>
      </c>
      <c r="T425" s="99">
        <v>41.111905618813886</v>
      </c>
      <c r="U425" s="99">
        <v>35.24650270410342</v>
      </c>
      <c r="V425" s="99">
        <v>37.442056699297829</v>
      </c>
      <c r="W425" s="99">
        <v>36.208258418704112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0.90157509584894835</v>
      </c>
      <c r="D426" s="99">
        <v>0.63944284154386399</v>
      </c>
      <c r="E426" s="99">
        <v>0.71291560640690876</v>
      </c>
      <c r="F426" s="99">
        <v>0.62895791443277593</v>
      </c>
      <c r="G426" s="99">
        <v>0.80479142476010279</v>
      </c>
      <c r="H426" s="99">
        <v>0.89382182157166834</v>
      </c>
      <c r="I426" s="99">
        <v>0.81857273417087317</v>
      </c>
      <c r="J426" s="99">
        <v>0.7871491473639779</v>
      </c>
      <c r="K426" s="99">
        <v>0.86355883213928286</v>
      </c>
      <c r="L426" s="99">
        <v>0.81763299750939855</v>
      </c>
      <c r="M426" s="99">
        <v>0.90259969205275903</v>
      </c>
      <c r="N426" s="99">
        <v>0.81439653226120567</v>
      </c>
      <c r="O426" s="99">
        <v>0.66531747213503123</v>
      </c>
      <c r="P426" s="99">
        <v>0.61186271547167437</v>
      </c>
      <c r="Q426" s="99">
        <v>0.59744397778178437</v>
      </c>
      <c r="R426" s="99">
        <v>0.58361374733000704</v>
      </c>
      <c r="S426" s="99">
        <v>0.59087416249515246</v>
      </c>
      <c r="T426" s="99">
        <v>0.56368887018137559</v>
      </c>
      <c r="U426" s="99">
        <v>0.48457962006912525</v>
      </c>
      <c r="V426" s="99">
        <v>0.52013952302908095</v>
      </c>
      <c r="W426" s="99">
        <v>0.50683357614965552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0.4728909003766677</v>
      </c>
      <c r="D427" s="123">
        <f t="shared" si="231"/>
        <v>0.40068824875413339</v>
      </c>
      <c r="E427" s="123">
        <f t="shared" si="231"/>
        <v>0.44287587026774639</v>
      </c>
      <c r="F427" s="123">
        <f t="shared" si="231"/>
        <v>0.27780625928325742</v>
      </c>
      <c r="G427" s="123">
        <f t="shared" si="231"/>
        <v>0.28075752529103792</v>
      </c>
      <c r="H427" s="123">
        <f t="shared" si="231"/>
        <v>0.29561374919736633</v>
      </c>
      <c r="I427" s="123">
        <f t="shared" si="231"/>
        <v>0.39537234194111526</v>
      </c>
      <c r="J427" s="123">
        <f t="shared" si="231"/>
        <v>0.51239240992766399</v>
      </c>
      <c r="K427" s="123">
        <f t="shared" si="231"/>
        <v>0.6714668767680595</v>
      </c>
      <c r="L427" s="123">
        <f t="shared" si="231"/>
        <v>0.68662203277955935</v>
      </c>
      <c r="M427" s="123">
        <f t="shared" si="231"/>
        <v>0.44140828621554207</v>
      </c>
      <c r="N427" s="123">
        <f t="shared" si="231"/>
        <v>1.1513085765618001</v>
      </c>
      <c r="O427" s="123">
        <f t="shared" si="231"/>
        <v>0.35276242052869156</v>
      </c>
      <c r="P427" s="123">
        <f t="shared" si="231"/>
        <v>0.51107565933332</v>
      </c>
      <c r="Q427" s="123">
        <f t="shared" si="231"/>
        <v>0.26310736962183529</v>
      </c>
      <c r="R427" s="123">
        <f t="shared" si="231"/>
        <v>0.9385648123816569</v>
      </c>
      <c r="S427" s="123">
        <f t="shared" si="231"/>
        <v>0.7799980347487887</v>
      </c>
      <c r="T427" s="123">
        <f t="shared" si="231"/>
        <v>0.45653235842694623</v>
      </c>
      <c r="U427" s="123">
        <f t="shared" si="231"/>
        <v>0.52507026199946594</v>
      </c>
      <c r="V427" s="123">
        <f t="shared" si="231"/>
        <v>0.40632935769982442</v>
      </c>
      <c r="W427" s="123">
        <f t="shared" si="231"/>
        <v>0.32314602739645915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0.4728909003766677</v>
      </c>
      <c r="D428" s="99">
        <f>RES_hhdet_in_fecs!D67</f>
        <v>0.40068824875413339</v>
      </c>
      <c r="E428" s="99">
        <f>RES_hhdet_in_fecs!E67</f>
        <v>0.44287587026774639</v>
      </c>
      <c r="F428" s="99">
        <f>RES_hhdet_in_fecs!F67</f>
        <v>0.27780625928325742</v>
      </c>
      <c r="G428" s="99">
        <f>RES_hhdet_in_fecs!G67</f>
        <v>0.28075752529103792</v>
      </c>
      <c r="H428" s="99">
        <f>RES_hhdet_in_fecs!H67</f>
        <v>0.29561374919736633</v>
      </c>
      <c r="I428" s="99">
        <f>RES_hhdet_in_fecs!I67</f>
        <v>0.39537234194111526</v>
      </c>
      <c r="J428" s="99">
        <f>RES_hhdet_in_fecs!J67</f>
        <v>0.51239240992766399</v>
      </c>
      <c r="K428" s="99">
        <f>RES_hhdet_in_fecs!K67</f>
        <v>0.6714668767680595</v>
      </c>
      <c r="L428" s="99">
        <f>RES_hhdet_in_fecs!L67</f>
        <v>0.68662203277955935</v>
      </c>
      <c r="M428" s="99">
        <f>RES_hhdet_in_fecs!M67</f>
        <v>0.44140828621554207</v>
      </c>
      <c r="N428" s="99">
        <f>RES_hhdet_in_fecs!N67</f>
        <v>1.1513085765618001</v>
      </c>
      <c r="O428" s="99">
        <f>RES_hhdet_in_fecs!O67</f>
        <v>0.35276242052869156</v>
      </c>
      <c r="P428" s="99">
        <f>RES_hhdet_in_fecs!P67</f>
        <v>0.51107565933332</v>
      </c>
      <c r="Q428" s="99">
        <f>RES_hhdet_in_fecs!Q67</f>
        <v>0.26310736962183529</v>
      </c>
      <c r="R428" s="99">
        <f>RES_hhdet_in_fecs!R67</f>
        <v>0.9385648123816569</v>
      </c>
      <c r="S428" s="99">
        <f>RES_hhdet_in_fecs!S67</f>
        <v>0.7799980347487887</v>
      </c>
      <c r="T428" s="99">
        <f>RES_hhdet_in_fecs!T67</f>
        <v>0.45653235842694623</v>
      </c>
      <c r="U428" s="99">
        <f>RES_hhdet_in_fecs!U67</f>
        <v>0.52507026199946594</v>
      </c>
      <c r="V428" s="99">
        <f>RES_hhdet_in_fecs!V67</f>
        <v>0.40632935769982442</v>
      </c>
      <c r="W428" s="99">
        <f>RES_hhdet_in_fecs!W67</f>
        <v>0.32314602739645915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20.751720999783444</v>
      </c>
      <c r="D429" s="123">
        <v>16.614892007991148</v>
      </c>
      <c r="E429" s="123">
        <v>16.380910821459299</v>
      </c>
      <c r="F429" s="123">
        <v>16.064658177424924</v>
      </c>
      <c r="G429" s="123">
        <v>19.139695170232645</v>
      </c>
      <c r="H429" s="123">
        <v>19.88151170827302</v>
      </c>
      <c r="I429" s="123">
        <v>19.528116745736856</v>
      </c>
      <c r="J429" s="123">
        <v>21.105695500755168</v>
      </c>
      <c r="K429" s="123">
        <v>22.800539668297148</v>
      </c>
      <c r="L429" s="123">
        <v>20.193164037223074</v>
      </c>
      <c r="M429" s="123">
        <v>22.423559334398803</v>
      </c>
      <c r="N429" s="123">
        <v>18.814215263186536</v>
      </c>
      <c r="O429" s="123">
        <v>17.290558702421169</v>
      </c>
      <c r="P429" s="123">
        <v>15.806500086561085</v>
      </c>
      <c r="Q429" s="123">
        <v>16.770440712807872</v>
      </c>
      <c r="R429" s="123">
        <v>15.892117629713152</v>
      </c>
      <c r="S429" s="123">
        <v>15.45727282168272</v>
      </c>
      <c r="T429" s="123">
        <v>15.706534423999972</v>
      </c>
      <c r="U429" s="123">
        <v>15.059359155538596</v>
      </c>
      <c r="V429" s="123">
        <v>15.722212626253096</v>
      </c>
      <c r="W429" s="123">
        <v>16.220606128140091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22.871784908206973</v>
      </c>
      <c r="D430" s="99">
        <v>13.562140371071159</v>
      </c>
      <c r="E430" s="99">
        <v>13.951654364616992</v>
      </c>
      <c r="F430" s="99">
        <v>13.942481816549479</v>
      </c>
      <c r="G430" s="99">
        <v>19.321911912098198</v>
      </c>
      <c r="H430" s="99">
        <v>20.50650838240205</v>
      </c>
      <c r="I430" s="99">
        <v>20.679305772541582</v>
      </c>
      <c r="J430" s="99">
        <v>21.394629751702968</v>
      </c>
      <c r="K430" s="99">
        <v>25.328008969927367</v>
      </c>
      <c r="L430" s="99">
        <v>22.241135397784301</v>
      </c>
      <c r="M430" s="99">
        <v>22.835451805554463</v>
      </c>
      <c r="N430" s="99">
        <v>0</v>
      </c>
      <c r="O430" s="99">
        <v>15.331959564180433</v>
      </c>
      <c r="P430" s="99">
        <v>13.149580179144372</v>
      </c>
      <c r="Q430" s="99">
        <v>16.913940944307704</v>
      </c>
      <c r="R430" s="99">
        <v>15.817314171245894</v>
      </c>
      <c r="S430" s="99">
        <v>14.428465164593623</v>
      </c>
      <c r="T430" s="99">
        <v>15.341418278641749</v>
      </c>
      <c r="U430" s="99">
        <v>14.498575722680044</v>
      </c>
      <c r="V430" s="99">
        <v>15.027224564534725</v>
      </c>
      <c r="W430" s="99">
        <v>15.57424237996041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16.135569369861567</v>
      </c>
      <c r="M431" s="99">
        <v>0</v>
      </c>
      <c r="N431" s="99">
        <v>0</v>
      </c>
      <c r="O431" s="99">
        <v>0</v>
      </c>
      <c r="P431" s="99">
        <v>10.292967923587561</v>
      </c>
      <c r="Q431" s="99">
        <v>13.471150658631895</v>
      </c>
      <c r="R431" s="99">
        <v>12.87856906028448</v>
      </c>
      <c r="S431" s="99">
        <v>11.971417452748206</v>
      </c>
      <c r="T431" s="99">
        <v>12.785024634529465</v>
      </c>
      <c r="U431" s="99">
        <v>12.199220461430141</v>
      </c>
      <c r="V431" s="99">
        <v>12.743168548748354</v>
      </c>
      <c r="W431" s="99">
        <v>13.285532036677031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7.6994688405395886</v>
      </c>
      <c r="M432" s="102">
        <v>0</v>
      </c>
      <c r="N432" s="102">
        <v>0</v>
      </c>
      <c r="O432" s="102">
        <v>0</v>
      </c>
      <c r="P432" s="102">
        <v>4.4196164493382133</v>
      </c>
      <c r="Q432" s="102">
        <v>5.2467258749697168</v>
      </c>
      <c r="R432" s="102">
        <v>5.2349719905228831</v>
      </c>
      <c r="S432" s="102">
        <v>5.0587868299254763</v>
      </c>
      <c r="T432" s="102">
        <v>5.0042419838823262</v>
      </c>
      <c r="U432" s="102">
        <v>4.6609580459292506</v>
      </c>
      <c r="V432" s="102">
        <v>4.8817694941643337</v>
      </c>
      <c r="W432" s="102">
        <v>5.1074523312918751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8.4361005293219815</v>
      </c>
      <c r="M433" s="105">
        <v>0</v>
      </c>
      <c r="N433" s="105">
        <v>0</v>
      </c>
      <c r="O433" s="105">
        <v>0</v>
      </c>
      <c r="P433" s="105">
        <v>5.8733514742493487</v>
      </c>
      <c r="Q433" s="105">
        <v>8.2244247836621778</v>
      </c>
      <c r="R433" s="105">
        <v>7.6435970697615971</v>
      </c>
      <c r="S433" s="105">
        <v>6.9126306228227294</v>
      </c>
      <c r="T433" s="105">
        <v>7.7807826506471365</v>
      </c>
      <c r="U433" s="105">
        <v>7.5382624155008902</v>
      </c>
      <c r="V433" s="105">
        <v>7.8613990545840204</v>
      </c>
      <c r="W433" s="105">
        <v>8.1780797053851551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17.099080772017604</v>
      </c>
      <c r="D434" s="102">
        <v>19.123588897737278</v>
      </c>
      <c r="E434" s="102">
        <v>18.616196230416847</v>
      </c>
      <c r="F434" s="102">
        <v>18.032689971547594</v>
      </c>
      <c r="G434" s="102">
        <v>18.970409430386116</v>
      </c>
      <c r="H434" s="102">
        <v>19.317641569246614</v>
      </c>
      <c r="I434" s="102">
        <v>18.540713309082353</v>
      </c>
      <c r="J434" s="102">
        <v>20.902222393231167</v>
      </c>
      <c r="K434" s="102">
        <v>21.503336245907946</v>
      </c>
      <c r="L434" s="102">
        <v>22.357902057170236</v>
      </c>
      <c r="M434" s="102">
        <v>22.834554813605504</v>
      </c>
      <c r="N434" s="102">
        <v>19.048803084740868</v>
      </c>
      <c r="O434" s="102">
        <v>17.903919698544694</v>
      </c>
      <c r="P434" s="102">
        <v>17.427455877913104</v>
      </c>
      <c r="Q434" s="102">
        <v>16.73795660373337</v>
      </c>
      <c r="R434" s="102">
        <v>16.358559099102997</v>
      </c>
      <c r="S434" s="102">
        <v>16.749151933710134</v>
      </c>
      <c r="T434" s="102">
        <v>16.604934475063285</v>
      </c>
      <c r="U434" s="102">
        <v>15.81903815234296</v>
      </c>
      <c r="V434" s="102">
        <v>16.423231268500047</v>
      </c>
      <c r="W434" s="102">
        <v>16.72858260695185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16.422446808554444</v>
      </c>
      <c r="M435" s="105">
        <v>16.742630250242346</v>
      </c>
      <c r="N435" s="105">
        <v>13.88787101054556</v>
      </c>
      <c r="O435" s="105">
        <v>13.287068351885752</v>
      </c>
      <c r="P435" s="105">
        <v>13.173207950976789</v>
      </c>
      <c r="Q435" s="105">
        <v>12.646376702171787</v>
      </c>
      <c r="R435" s="105">
        <v>12.610568524963956</v>
      </c>
      <c r="S435" s="105">
        <v>13.163385483675537</v>
      </c>
      <c r="T435" s="105">
        <v>13.076724514453385</v>
      </c>
      <c r="U435" s="105">
        <v>12.53724623218578</v>
      </c>
      <c r="V435" s="105">
        <v>13.120043380565773</v>
      </c>
      <c r="W435" s="105">
        <v>13.454503359859098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7.7545576994565275</v>
      </c>
      <c r="M436" s="99">
        <v>7.6751412644944406</v>
      </c>
      <c r="N436" s="99">
        <v>5.9765541189587195</v>
      </c>
      <c r="O436" s="99">
        <v>5.844859862563256</v>
      </c>
      <c r="P436" s="99">
        <v>5.8425338949174703</v>
      </c>
      <c r="Q436" s="99">
        <v>5.1539514797135837</v>
      </c>
      <c r="R436" s="99">
        <v>5.3918570828249859</v>
      </c>
      <c r="S436" s="99">
        <v>5.864738858401914</v>
      </c>
      <c r="T436" s="99">
        <v>5.4256073914825684</v>
      </c>
      <c r="U436" s="99">
        <v>5.0887041765363819</v>
      </c>
      <c r="V436" s="99">
        <v>5.3344706244065119</v>
      </c>
      <c r="W436" s="99">
        <v>5.4778606447281053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8.6678891090979135</v>
      </c>
      <c r="M437" s="99">
        <v>9.0674889857479055</v>
      </c>
      <c r="N437" s="99">
        <v>7.911316891586841</v>
      </c>
      <c r="O437" s="99">
        <v>7.4422084893224962</v>
      </c>
      <c r="P437" s="99">
        <v>7.3306740560593191</v>
      </c>
      <c r="Q437" s="99">
        <v>7.4924252224582037</v>
      </c>
      <c r="R437" s="99">
        <v>7.2187114421389698</v>
      </c>
      <c r="S437" s="99">
        <v>7.2986466252736264</v>
      </c>
      <c r="T437" s="99">
        <v>7.6511171229708177</v>
      </c>
      <c r="U437" s="99">
        <v>7.4485420556493978</v>
      </c>
      <c r="V437" s="99">
        <v>7.7855727561592616</v>
      </c>
      <c r="W437" s="99">
        <v>7.9766427151309953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10.85535393106615</v>
      </c>
      <c r="D438" s="123">
        <v>8.5507502486536495</v>
      </c>
      <c r="E438" s="123">
        <v>8.9129467710136172</v>
      </c>
      <c r="F438" s="123">
        <v>9.3884178694730451</v>
      </c>
      <c r="G438" s="123">
        <v>10.841150940882736</v>
      </c>
      <c r="H438" s="123">
        <v>11.449698096783557</v>
      </c>
      <c r="I438" s="123">
        <v>11.808391994566158</v>
      </c>
      <c r="J438" s="123">
        <v>11.727750403319847</v>
      </c>
      <c r="K438" s="123">
        <v>12.383482653297406</v>
      </c>
      <c r="L438" s="123">
        <v>11.270046110262562</v>
      </c>
      <c r="M438" s="123">
        <v>11.699647415253819</v>
      </c>
      <c r="N438" s="123">
        <v>10.019262359744777</v>
      </c>
      <c r="O438" s="123">
        <v>9.1583068866339605</v>
      </c>
      <c r="P438" s="123">
        <v>9.1608188250737115</v>
      </c>
      <c r="Q438" s="123">
        <v>9.8186791680215464</v>
      </c>
      <c r="R438" s="123">
        <v>9.9780608398253428</v>
      </c>
      <c r="S438" s="123">
        <v>9.8212444577535827</v>
      </c>
      <c r="T438" s="123">
        <v>9.880263552178306</v>
      </c>
      <c r="U438" s="123">
        <v>9.2237871243480622</v>
      </c>
      <c r="V438" s="123">
        <v>9.4344826234723467</v>
      </c>
      <c r="W438" s="123">
        <v>9.4758284625545901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12.605112442463231</v>
      </c>
      <c r="D439" s="99">
        <v>8.0424320983295612</v>
      </c>
      <c r="E439" s="99">
        <v>8.580928531455994</v>
      </c>
      <c r="F439" s="99">
        <v>9.0594145170563305</v>
      </c>
      <c r="G439" s="99">
        <v>11.86749575758911</v>
      </c>
      <c r="H439" s="99">
        <v>13.030331039040146</v>
      </c>
      <c r="I439" s="99">
        <v>13.719297847265919</v>
      </c>
      <c r="J439" s="99">
        <v>13.36378310224333</v>
      </c>
      <c r="K439" s="99">
        <v>15.282155883482499</v>
      </c>
      <c r="L439" s="99">
        <v>13.186785777027664</v>
      </c>
      <c r="M439" s="99">
        <v>14.31941676614815</v>
      </c>
      <c r="N439" s="99">
        <v>12.80702210790141</v>
      </c>
      <c r="O439" s="99">
        <v>11.194583250553615</v>
      </c>
      <c r="P439" s="99">
        <v>11.362305382694908</v>
      </c>
      <c r="Q439" s="99">
        <v>12.185935770799844</v>
      </c>
      <c r="R439" s="99">
        <v>12.551811347788718</v>
      </c>
      <c r="S439" s="99">
        <v>11.932598488443988</v>
      </c>
      <c r="T439" s="99">
        <v>12.686024440050655</v>
      </c>
      <c r="U439" s="99">
        <v>12.055801096119799</v>
      </c>
      <c r="V439" s="99">
        <v>12.601268454961243</v>
      </c>
      <c r="W439" s="99">
        <v>13.020778179976531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9.2820416561124688</v>
      </c>
      <c r="D440" s="110">
        <v>9.0674243137775896</v>
      </c>
      <c r="E440" s="110">
        <v>9.2525008050605297</v>
      </c>
      <c r="F440" s="110">
        <v>9.7267795394696144</v>
      </c>
      <c r="G440" s="110">
        <v>9.7924639240847959</v>
      </c>
      <c r="H440" s="110">
        <v>9.8807996232890822</v>
      </c>
      <c r="I440" s="110">
        <v>9.9979279738085669</v>
      </c>
      <c r="J440" s="110">
        <v>10.400583070426316</v>
      </c>
      <c r="K440" s="110">
        <v>10.430538163869668</v>
      </c>
      <c r="L440" s="110">
        <v>10.415752638876308</v>
      </c>
      <c r="M440" s="110">
        <v>10.800956311063533</v>
      </c>
      <c r="N440" s="110">
        <v>9.1993330220516487</v>
      </c>
      <c r="O440" s="110">
        <v>8.7525271764325812</v>
      </c>
      <c r="P440" s="110">
        <v>8.5929806522772747</v>
      </c>
      <c r="Q440" s="110">
        <v>9.21784207480788</v>
      </c>
      <c r="R440" s="110">
        <v>9.0018999328814893</v>
      </c>
      <c r="S440" s="110">
        <v>9.1025423908776357</v>
      </c>
      <c r="T440" s="110">
        <v>8.7992634870342403</v>
      </c>
      <c r="U440" s="110">
        <v>8.4041493089956703</v>
      </c>
      <c r="V440" s="110">
        <v>8.7339033624916969</v>
      </c>
      <c r="W440" s="110">
        <v>8.9672984495567167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59.726521851615281</v>
      </c>
      <c r="D442" s="118">
        <f t="shared" si="232"/>
        <v>44.764138252256259</v>
      </c>
      <c r="E442" s="118">
        <f t="shared" si="232"/>
        <v>48.775395366944032</v>
      </c>
      <c r="F442" s="118">
        <f t="shared" si="232"/>
        <v>45.131280476037077</v>
      </c>
      <c r="G442" s="118">
        <f t="shared" si="232"/>
        <v>56.619664477287102</v>
      </c>
      <c r="H442" s="118">
        <f t="shared" si="232"/>
        <v>62.177088217969029</v>
      </c>
      <c r="I442" s="118">
        <f t="shared" si="232"/>
        <v>59.748607375503106</v>
      </c>
      <c r="J442" s="118">
        <f t="shared" si="232"/>
        <v>59.824657238500563</v>
      </c>
      <c r="K442" s="118">
        <f t="shared" si="232"/>
        <v>66.106656865423446</v>
      </c>
      <c r="L442" s="118">
        <f t="shared" si="232"/>
        <v>63.488789982163155</v>
      </c>
      <c r="M442" s="118">
        <f t="shared" si="232"/>
        <v>68.10475301957095</v>
      </c>
      <c r="N442" s="118">
        <f t="shared" si="232"/>
        <v>63.751019444292297</v>
      </c>
      <c r="O442" s="118">
        <f t="shared" si="232"/>
        <v>52.771061131418932</v>
      </c>
      <c r="P442" s="118">
        <f t="shared" si="232"/>
        <v>50.354226810642096</v>
      </c>
      <c r="Q442" s="118">
        <f t="shared" si="232"/>
        <v>50.64805716088425</v>
      </c>
      <c r="R442" s="118">
        <f t="shared" ref="R442:V442" si="233">R443+R446+R448+R457</f>
        <v>52.041844559860607</v>
      </c>
      <c r="S442" s="118">
        <f t="shared" si="233"/>
        <v>51.850069457086462</v>
      </c>
      <c r="T442" s="118">
        <f t="shared" si="233"/>
        <v>50.036664986969839</v>
      </c>
      <c r="U442" s="118">
        <f t="shared" si="233"/>
        <v>45.588747903416888</v>
      </c>
      <c r="V442" s="118">
        <f t="shared" si="233"/>
        <v>47.909216109882522</v>
      </c>
      <c r="W442" s="118">
        <f t="shared" ref="W442" si="234">W443+W446+W448+W457</f>
        <v>47.494320694019613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40.731151011203274</v>
      </c>
      <c r="D443" s="123">
        <f t="shared" si="235"/>
        <v>29.051828799950627</v>
      </c>
      <c r="E443" s="123">
        <f t="shared" si="235"/>
        <v>32.819641374988194</v>
      </c>
      <c r="F443" s="123">
        <f t="shared" si="235"/>
        <v>29.3242383193077</v>
      </c>
      <c r="G443" s="123">
        <f t="shared" si="235"/>
        <v>38.196666229575278</v>
      </c>
      <c r="H443" s="123">
        <f t="shared" si="235"/>
        <v>42.814402170587286</v>
      </c>
      <c r="I443" s="123">
        <f t="shared" si="235"/>
        <v>39.975339663544204</v>
      </c>
      <c r="J443" s="123">
        <f t="shared" si="235"/>
        <v>38.607537154868581</v>
      </c>
      <c r="K443" s="123">
        <f t="shared" si="235"/>
        <v>42.846726746778351</v>
      </c>
      <c r="L443" s="123">
        <f t="shared" si="235"/>
        <v>40.644597994209626</v>
      </c>
      <c r="M443" s="123">
        <f t="shared" si="235"/>
        <v>45.04073608713999</v>
      </c>
      <c r="N443" s="123">
        <f t="shared" si="235"/>
        <v>41.819882024187962</v>
      </c>
      <c r="O443" s="123">
        <f t="shared" si="235"/>
        <v>34.09591019426405</v>
      </c>
      <c r="P443" s="123">
        <f t="shared" si="235"/>
        <v>31.782708816327183</v>
      </c>
      <c r="Q443" s="123">
        <f t="shared" si="235"/>
        <v>31.119286546167391</v>
      </c>
      <c r="R443" s="123">
        <f t="shared" ref="R443:V443" si="236">SUM(R444:R445)</f>
        <v>30.613498481570634</v>
      </c>
      <c r="S443" s="123">
        <f t="shared" si="236"/>
        <v>30.957204471253757</v>
      </c>
      <c r="T443" s="123">
        <f t="shared" si="236"/>
        <v>29.699240103736329</v>
      </c>
      <c r="U443" s="123">
        <f t="shared" si="236"/>
        <v>25.645743769972668</v>
      </c>
      <c r="V443" s="123">
        <f t="shared" si="236"/>
        <v>27.418767167607694</v>
      </c>
      <c r="W443" s="123">
        <f t="shared" ref="W443" si="237">SUM(W444:W445)</f>
        <v>26.636535774532327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39.829575915354326</v>
      </c>
      <c r="D444" s="99">
        <v>28.412385958406762</v>
      </c>
      <c r="E444" s="99">
        <v>32.106725768581285</v>
      </c>
      <c r="F444" s="99">
        <v>28.695280404874925</v>
      </c>
      <c r="G444" s="99">
        <v>37.391874804815174</v>
      </c>
      <c r="H444" s="99">
        <v>41.920580349015616</v>
      </c>
      <c r="I444" s="99">
        <v>39.156766929373333</v>
      </c>
      <c r="J444" s="99">
        <v>37.820388007504604</v>
      </c>
      <c r="K444" s="99">
        <v>41.983167914639068</v>
      </c>
      <c r="L444" s="99">
        <v>39.826964996700227</v>
      </c>
      <c r="M444" s="99">
        <v>44.13813639508723</v>
      </c>
      <c r="N444" s="99">
        <v>41.005485491926756</v>
      </c>
      <c r="O444" s="99">
        <v>33.43059272212902</v>
      </c>
      <c r="P444" s="99">
        <v>31.17084610085551</v>
      </c>
      <c r="Q444" s="99">
        <v>30.521842568385608</v>
      </c>
      <c r="R444" s="99">
        <v>30.029884734240628</v>
      </c>
      <c r="S444" s="99">
        <v>30.366330308758606</v>
      </c>
      <c r="T444" s="99">
        <v>29.135551233554953</v>
      </c>
      <c r="U444" s="99">
        <v>25.161164149903541</v>
      </c>
      <c r="V444" s="99">
        <v>26.898627644578614</v>
      </c>
      <c r="W444" s="99">
        <v>26.12970219838267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0.90157509584894835</v>
      </c>
      <c r="D445" s="99">
        <v>0.63944284154386399</v>
      </c>
      <c r="E445" s="99">
        <v>0.71291560640690876</v>
      </c>
      <c r="F445" s="99">
        <v>0.62895791443277593</v>
      </c>
      <c r="G445" s="99">
        <v>0.80479142476010279</v>
      </c>
      <c r="H445" s="99">
        <v>0.89382182157166834</v>
      </c>
      <c r="I445" s="99">
        <v>0.81857273417087317</v>
      </c>
      <c r="J445" s="99">
        <v>0.7871491473639779</v>
      </c>
      <c r="K445" s="99">
        <v>0.86355883213928286</v>
      </c>
      <c r="L445" s="99">
        <v>0.81763299750939855</v>
      </c>
      <c r="M445" s="99">
        <v>0.90259969205275903</v>
      </c>
      <c r="N445" s="99">
        <v>0.81439653226120567</v>
      </c>
      <c r="O445" s="99">
        <v>0.66531747213503123</v>
      </c>
      <c r="P445" s="99">
        <v>0.61186271547167437</v>
      </c>
      <c r="Q445" s="99">
        <v>0.59744397778178437</v>
      </c>
      <c r="R445" s="99">
        <v>0.58361374733000704</v>
      </c>
      <c r="S445" s="99">
        <v>0.59087416249515246</v>
      </c>
      <c r="T445" s="99">
        <v>0.56368887018137559</v>
      </c>
      <c r="U445" s="99">
        <v>0.48457962006912525</v>
      </c>
      <c r="V445" s="99">
        <v>0.52013952302908095</v>
      </c>
      <c r="W445" s="99">
        <v>0.50683357614965552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0.98603958442502049</v>
      </c>
      <c r="D446" s="123">
        <f t="shared" si="238"/>
        <v>0.86098046548944474</v>
      </c>
      <c r="E446" s="123">
        <f t="shared" si="238"/>
        <v>0.98010577173400393</v>
      </c>
      <c r="F446" s="123">
        <f t="shared" si="238"/>
        <v>0.6326793198975289</v>
      </c>
      <c r="G446" s="123">
        <f t="shared" si="238"/>
        <v>0.6576428375333242</v>
      </c>
      <c r="H446" s="123">
        <f t="shared" si="238"/>
        <v>0.7118095504248253</v>
      </c>
      <c r="I446" s="123">
        <f t="shared" si="238"/>
        <v>0.97818779991866889</v>
      </c>
      <c r="J446" s="123">
        <f t="shared" si="238"/>
        <v>1.3022421037697394</v>
      </c>
      <c r="K446" s="123">
        <f t="shared" si="238"/>
        <v>1.7529060043863509</v>
      </c>
      <c r="L446" s="123">
        <f t="shared" si="238"/>
        <v>1.8411153567917555</v>
      </c>
      <c r="M446" s="123">
        <f t="shared" si="238"/>
        <v>1.2209492886465874</v>
      </c>
      <c r="N446" s="123">
        <f t="shared" si="238"/>
        <v>3.3023574962841384</v>
      </c>
      <c r="O446" s="123">
        <f t="shared" si="238"/>
        <v>1.0549498683964933</v>
      </c>
      <c r="P446" s="123">
        <f t="shared" si="238"/>
        <v>1.5961145476781069</v>
      </c>
      <c r="Q446" s="123">
        <f t="shared" si="238"/>
        <v>0.85165921662106914</v>
      </c>
      <c r="R446" s="123">
        <f t="shared" si="238"/>
        <v>3.1051179895913044</v>
      </c>
      <c r="S446" s="123">
        <f t="shared" si="238"/>
        <v>2.6248745861211029</v>
      </c>
      <c r="T446" s="123">
        <f t="shared" si="238"/>
        <v>1.5580282605960125</v>
      </c>
      <c r="U446" s="123">
        <f t="shared" si="238"/>
        <v>1.814641833566575</v>
      </c>
      <c r="V446" s="123">
        <f t="shared" si="238"/>
        <v>1.4221933752771656</v>
      </c>
      <c r="W446" s="123">
        <f t="shared" si="238"/>
        <v>1.1449956663432996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0.98603958442502049</v>
      </c>
      <c r="D447" s="99">
        <f>RES_hhdet_in_tess!D67</f>
        <v>0.86098046548944474</v>
      </c>
      <c r="E447" s="99">
        <f>RES_hhdet_in_tess!E67</f>
        <v>0.98010577173400393</v>
      </c>
      <c r="F447" s="99">
        <f>RES_hhdet_in_tess!F67</f>
        <v>0.6326793198975289</v>
      </c>
      <c r="G447" s="99">
        <f>RES_hhdet_in_tess!G67</f>
        <v>0.6576428375333242</v>
      </c>
      <c r="H447" s="99">
        <f>RES_hhdet_in_tess!H67</f>
        <v>0.7118095504248253</v>
      </c>
      <c r="I447" s="99">
        <f>RES_hhdet_in_tess!I67</f>
        <v>0.97818779991866889</v>
      </c>
      <c r="J447" s="99">
        <f>RES_hhdet_in_tess!J67</f>
        <v>1.3022421037697394</v>
      </c>
      <c r="K447" s="99">
        <f>RES_hhdet_in_tess!K67</f>
        <v>1.7529060043863509</v>
      </c>
      <c r="L447" s="99">
        <f>RES_hhdet_in_tess!L67</f>
        <v>1.8411153567917555</v>
      </c>
      <c r="M447" s="99">
        <f>RES_hhdet_in_tess!M67</f>
        <v>1.2209492886465874</v>
      </c>
      <c r="N447" s="99">
        <f>RES_hhdet_in_tess!N67</f>
        <v>3.3023574962841384</v>
      </c>
      <c r="O447" s="99">
        <f>RES_hhdet_in_tess!O67</f>
        <v>1.0549498683964933</v>
      </c>
      <c r="P447" s="99">
        <f>RES_hhdet_in_tess!P67</f>
        <v>1.5961145476781069</v>
      </c>
      <c r="Q447" s="99">
        <f>RES_hhdet_in_tess!Q67</f>
        <v>0.85165921662106914</v>
      </c>
      <c r="R447" s="99">
        <f>RES_hhdet_in_tess!R67</f>
        <v>3.1051179895913044</v>
      </c>
      <c r="S447" s="99">
        <f>RES_hhdet_in_tess!S67</f>
        <v>2.6248745861211029</v>
      </c>
      <c r="T447" s="99">
        <f>RES_hhdet_in_tess!T67</f>
        <v>1.5580282605960125</v>
      </c>
      <c r="U447" s="99">
        <f>RES_hhdet_in_tess!U67</f>
        <v>1.814641833566575</v>
      </c>
      <c r="V447" s="99">
        <f>RES_hhdet_in_tess!V67</f>
        <v>1.4221933752771656</v>
      </c>
      <c r="W447" s="99">
        <f>RES_hhdet_in_tess!W67</f>
        <v>1.1449956663432996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11.003862845001521</v>
      </c>
      <c r="D448" s="123">
        <v>9.2108048431792078</v>
      </c>
      <c r="E448" s="123">
        <v>9.1045362996503307</v>
      </c>
      <c r="F448" s="123">
        <v>8.9822457418638493</v>
      </c>
      <c r="G448" s="123">
        <v>10.722849408850433</v>
      </c>
      <c r="H448" s="123">
        <v>11.22635011282579</v>
      </c>
      <c r="I448" s="123">
        <v>11.11965147158414</v>
      </c>
      <c r="J448" s="123">
        <v>12.162181665861958</v>
      </c>
      <c r="K448" s="123">
        <v>13.273379662956545</v>
      </c>
      <c r="L448" s="123">
        <v>13.216287425269472</v>
      </c>
      <c r="M448" s="123">
        <v>13.632748094708189</v>
      </c>
      <c r="N448" s="123">
        <v>11.529591188018063</v>
      </c>
      <c r="O448" s="123">
        <v>10.943024604251075</v>
      </c>
      <c r="P448" s="123">
        <v>10.339717353628279</v>
      </c>
      <c r="Q448" s="123">
        <v>11.493858372029081</v>
      </c>
      <c r="R448" s="123">
        <v>11.13211401958405</v>
      </c>
      <c r="S448" s="123">
        <v>10.99500328847919</v>
      </c>
      <c r="T448" s="123">
        <v>11.451629461148727</v>
      </c>
      <c r="U448" s="123">
        <v>11.032253171984479</v>
      </c>
      <c r="V448" s="123">
        <v>11.586225710234691</v>
      </c>
      <c r="W448" s="123">
        <v>11.945795612561273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11.691834089120698</v>
      </c>
      <c r="D449" s="99">
        <v>7.0216702450861215</v>
      </c>
      <c r="E449" s="99">
        <v>7.3186760920599054</v>
      </c>
      <c r="F449" s="99">
        <v>7.4099104923535588</v>
      </c>
      <c r="G449" s="99">
        <v>10.406975939816149</v>
      </c>
      <c r="H449" s="99">
        <v>11.196313308969518</v>
      </c>
      <c r="I449" s="99">
        <v>11.448992689702354</v>
      </c>
      <c r="J449" s="99">
        <v>12.019082644829217</v>
      </c>
      <c r="K449" s="99">
        <v>14.451190629327684</v>
      </c>
      <c r="L449" s="99">
        <v>12.900476395200402</v>
      </c>
      <c r="M449" s="99">
        <v>13.572090869250125</v>
      </c>
      <c r="N449" s="99">
        <v>0</v>
      </c>
      <c r="O449" s="99">
        <v>9.8479099969561297</v>
      </c>
      <c r="P449" s="99">
        <v>8.8672940828805817</v>
      </c>
      <c r="Q449" s="99">
        <v>11.887139668128242</v>
      </c>
      <c r="R449" s="99">
        <v>11.41242965258361</v>
      </c>
      <c r="S449" s="99">
        <v>10.656721143971639</v>
      </c>
      <c r="T449" s="99">
        <v>11.561035246880767</v>
      </c>
      <c r="U449" s="99">
        <v>11.105916980954001</v>
      </c>
      <c r="V449" s="99">
        <v>11.650609282264078</v>
      </c>
      <c r="W449" s="99">
        <v>12.149463261086987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12.902006350067854</v>
      </c>
      <c r="M450" s="99">
        <v>0</v>
      </c>
      <c r="N450" s="99">
        <v>0</v>
      </c>
      <c r="O450" s="99">
        <v>0</v>
      </c>
      <c r="P450" s="99">
        <v>8.8536777094530414</v>
      </c>
      <c r="Q450" s="99">
        <v>11.911830544478505</v>
      </c>
      <c r="R450" s="99">
        <v>11.420707957758967</v>
      </c>
      <c r="S450" s="99">
        <v>10.649000358503512</v>
      </c>
      <c r="T450" s="99">
        <v>11.551895393210742</v>
      </c>
      <c r="U450" s="99">
        <v>11.108558843226916</v>
      </c>
      <c r="V450" s="99">
        <v>11.646235618270893</v>
      </c>
      <c r="W450" s="99">
        <v>12.162402213209221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4.4659058207458715</v>
      </c>
      <c r="M451" s="102">
        <v>0</v>
      </c>
      <c r="N451" s="102">
        <v>0</v>
      </c>
      <c r="O451" s="102">
        <v>0</v>
      </c>
      <c r="P451" s="102">
        <v>2.9803262352036919</v>
      </c>
      <c r="Q451" s="102">
        <v>3.6874057608163269</v>
      </c>
      <c r="R451" s="102">
        <v>3.777110887997372</v>
      </c>
      <c r="S451" s="102">
        <v>3.7363697356807846</v>
      </c>
      <c r="T451" s="102">
        <v>3.7711127425636044</v>
      </c>
      <c r="U451" s="102">
        <v>3.5702964277260261</v>
      </c>
      <c r="V451" s="102">
        <v>3.7848365636868753</v>
      </c>
      <c r="W451" s="102">
        <v>3.9843225078240669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8.4361005293219815</v>
      </c>
      <c r="M452" s="105">
        <v>0</v>
      </c>
      <c r="N452" s="105">
        <v>0</v>
      </c>
      <c r="O452" s="105">
        <v>0</v>
      </c>
      <c r="P452" s="105">
        <v>5.8733514742493487</v>
      </c>
      <c r="Q452" s="105">
        <v>8.2244247836621778</v>
      </c>
      <c r="R452" s="105">
        <v>7.6435970697615971</v>
      </c>
      <c r="S452" s="105">
        <v>6.9126306228227294</v>
      </c>
      <c r="T452" s="105">
        <v>7.7807826506471365</v>
      </c>
      <c r="U452" s="105">
        <v>7.5382624155008902</v>
      </c>
      <c r="V452" s="105">
        <v>7.8613990545840204</v>
      </c>
      <c r="W452" s="105">
        <v>8.1780797053851551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9.8185629906757121</v>
      </c>
      <c r="D453" s="102">
        <v>11.009796641612139</v>
      </c>
      <c r="E453" s="102">
        <v>10.747799304353309</v>
      </c>
      <c r="F453" s="102">
        <v>10.440374208048228</v>
      </c>
      <c r="G453" s="102">
        <v>11.016306932873196</v>
      </c>
      <c r="H453" s="102">
        <v>11.253449227856997</v>
      </c>
      <c r="I453" s="102">
        <v>10.837167324298164</v>
      </c>
      <c r="J453" s="102">
        <v>12.262954773922566</v>
      </c>
      <c r="K453" s="102">
        <v>12.668877596198024</v>
      </c>
      <c r="L453" s="102">
        <v>13.235133105348636</v>
      </c>
      <c r="M453" s="102">
        <v>13.633405195764894</v>
      </c>
      <c r="N453" s="102">
        <v>11.529631997911498</v>
      </c>
      <c r="O453" s="102">
        <v>11.059477947170794</v>
      </c>
      <c r="P453" s="102">
        <v>11.04729049685864</v>
      </c>
      <c r="Q453" s="102">
        <v>10.876100737202965</v>
      </c>
      <c r="R453" s="102">
        <v>10.815854045844699</v>
      </c>
      <c r="S453" s="102">
        <v>11.262952142613944</v>
      </c>
      <c r="T453" s="102">
        <v>11.347405639015868</v>
      </c>
      <c r="U453" s="102">
        <v>10.972709380031866</v>
      </c>
      <c r="V453" s="102">
        <v>11.541583549399922</v>
      </c>
      <c r="W453" s="102">
        <v>11.876271713651432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13.25832890362679</v>
      </c>
      <c r="M454" s="105">
        <v>13.649943587895063</v>
      </c>
      <c r="N454" s="105">
        <v>11.528734180256006</v>
      </c>
      <c r="O454" s="105">
        <v>11.05265245034944</v>
      </c>
      <c r="P454" s="105">
        <v>11.034265080879935</v>
      </c>
      <c r="Q454" s="105">
        <v>10.841394084972658</v>
      </c>
      <c r="R454" s="105">
        <v>10.783667187360248</v>
      </c>
      <c r="S454" s="105">
        <v>11.242384992000432</v>
      </c>
      <c r="T454" s="105">
        <v>11.358844365234496</v>
      </c>
      <c r="U454" s="105">
        <v>10.978268168726512</v>
      </c>
      <c r="V454" s="105">
        <v>11.534423234901281</v>
      </c>
      <c r="W454" s="105">
        <v>11.865589134254003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4.5904397945288746</v>
      </c>
      <c r="M455" s="99">
        <v>4.5824546021471555</v>
      </c>
      <c r="N455" s="99">
        <v>3.6174172886691678</v>
      </c>
      <c r="O455" s="99">
        <v>3.6104439610269439</v>
      </c>
      <c r="P455" s="99">
        <v>3.7035910248206161</v>
      </c>
      <c r="Q455" s="99">
        <v>3.3489688625144529</v>
      </c>
      <c r="R455" s="99">
        <v>3.5649557452212779</v>
      </c>
      <c r="S455" s="99">
        <v>3.9437383667268033</v>
      </c>
      <c r="T455" s="99">
        <v>3.7077272422636782</v>
      </c>
      <c r="U455" s="99">
        <v>3.529726113077114</v>
      </c>
      <c r="V455" s="99">
        <v>3.7488504787420212</v>
      </c>
      <c r="W455" s="99">
        <v>3.8889464191230076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8.6678891090979135</v>
      </c>
      <c r="M456" s="99">
        <v>9.0674889857479055</v>
      </c>
      <c r="N456" s="99">
        <v>7.911316891586841</v>
      </c>
      <c r="O456" s="99">
        <v>7.4422084893224962</v>
      </c>
      <c r="P456" s="99">
        <v>7.3306740560593191</v>
      </c>
      <c r="Q456" s="99">
        <v>7.4924252224582037</v>
      </c>
      <c r="R456" s="99">
        <v>7.2187114421389698</v>
      </c>
      <c r="S456" s="99">
        <v>7.2986466252736264</v>
      </c>
      <c r="T456" s="99">
        <v>7.6511171229708177</v>
      </c>
      <c r="U456" s="99">
        <v>7.4485420556493978</v>
      </c>
      <c r="V456" s="99">
        <v>7.7855727561592616</v>
      </c>
      <c r="W456" s="99">
        <v>7.9766427151309953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7.0054684109854657</v>
      </c>
      <c r="D457" s="123">
        <v>5.6405241436369815</v>
      </c>
      <c r="E457" s="123">
        <v>5.8711119205714981</v>
      </c>
      <c r="F457" s="123">
        <v>6.1921170949679967</v>
      </c>
      <c r="G457" s="123">
        <v>7.0425060013280634</v>
      </c>
      <c r="H457" s="123">
        <v>7.424526384131128</v>
      </c>
      <c r="I457" s="123">
        <v>7.6754284404560869</v>
      </c>
      <c r="J457" s="123">
        <v>7.752696314000282</v>
      </c>
      <c r="K457" s="123">
        <v>8.2336444513021956</v>
      </c>
      <c r="L457" s="123">
        <v>7.7867892058923074</v>
      </c>
      <c r="M457" s="123">
        <v>8.2103195490761873</v>
      </c>
      <c r="N457" s="123">
        <v>7.0991887358021284</v>
      </c>
      <c r="O457" s="123">
        <v>6.6771764645073128</v>
      </c>
      <c r="P457" s="123">
        <v>6.6356860930085233</v>
      </c>
      <c r="Q457" s="123">
        <v>7.1832530260667067</v>
      </c>
      <c r="R457" s="123">
        <v>7.1911140691146214</v>
      </c>
      <c r="S457" s="123">
        <v>7.2729871112324069</v>
      </c>
      <c r="T457" s="123">
        <v>7.3277671614887714</v>
      </c>
      <c r="U457" s="123">
        <v>7.0961091278931621</v>
      </c>
      <c r="V457" s="123">
        <v>7.4820298567629715</v>
      </c>
      <c r="W457" s="123">
        <v>7.7669936405827178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7.1548679938323687</v>
      </c>
      <c r="D458" s="99">
        <v>4.5724476452026002</v>
      </c>
      <c r="E458" s="99">
        <v>4.8864220443499606</v>
      </c>
      <c r="F458" s="99">
        <v>5.1671338023372551</v>
      </c>
      <c r="G458" s="99">
        <v>6.7794009535008621</v>
      </c>
      <c r="H458" s="99">
        <v>7.455231116910352</v>
      </c>
      <c r="I458" s="99">
        <v>7.8613996395732775</v>
      </c>
      <c r="J458" s="99">
        <v>7.6690377298150452</v>
      </c>
      <c r="K458" s="99">
        <v>8.782418681673029</v>
      </c>
      <c r="L458" s="99">
        <v>7.5885612427575078</v>
      </c>
      <c r="M458" s="99">
        <v>8.2463832554503878</v>
      </c>
      <c r="N458" s="99">
        <v>7.3754130065166112</v>
      </c>
      <c r="O458" s="99">
        <v>6.4468284830809424</v>
      </c>
      <c r="P458" s="99">
        <v>6.5434176811359999</v>
      </c>
      <c r="Q458" s="99">
        <v>7.0177367090733123</v>
      </c>
      <c r="R458" s="99">
        <v>7.2618341277349279</v>
      </c>
      <c r="S458" s="99">
        <v>6.9555021811376809</v>
      </c>
      <c r="T458" s="99">
        <v>7.4590626408287966</v>
      </c>
      <c r="U458" s="99">
        <v>7.1518828817335081</v>
      </c>
      <c r="V458" s="99">
        <v>7.5371460261608831</v>
      </c>
      <c r="W458" s="99">
        <v>7.8470729623790207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6.8711343322911915</v>
      </c>
      <c r="D459" s="110">
        <v>6.7261580639634344</v>
      </c>
      <c r="E459" s="110">
        <v>6.8781512332359807</v>
      </c>
      <c r="F459" s="110">
        <v>7.2462554679224587</v>
      </c>
      <c r="G459" s="110">
        <v>7.3113385059787124</v>
      </c>
      <c r="H459" s="110">
        <v>7.3940496003703116</v>
      </c>
      <c r="I459" s="110">
        <v>7.4992323372189063</v>
      </c>
      <c r="J459" s="110">
        <v>7.8205610578527907</v>
      </c>
      <c r="K459" s="110">
        <v>7.8639147425573999</v>
      </c>
      <c r="L459" s="110">
        <v>7.8751396781492211</v>
      </c>
      <c r="M459" s="110">
        <v>8.1979481805465273</v>
      </c>
      <c r="N459" s="110">
        <v>7.0179463032390457</v>
      </c>
      <c r="O459" s="110">
        <v>6.7230791419654663</v>
      </c>
      <c r="P459" s="110">
        <v>6.6594852510016267</v>
      </c>
      <c r="Q459" s="110">
        <v>7.2252629808240529</v>
      </c>
      <c r="R459" s="110">
        <v>7.1642916726358941</v>
      </c>
      <c r="S459" s="110">
        <v>7.3810585536074358</v>
      </c>
      <c r="T459" s="110">
        <v>7.2771818025106887</v>
      </c>
      <c r="U459" s="110">
        <v>7.07996716030142</v>
      </c>
      <c r="V459" s="110">
        <v>7.4698366592183438</v>
      </c>
      <c r="W459" s="110">
        <v>7.7555061042845885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19.382671691661592</v>
      </c>
      <c r="D461" s="118">
        <f t="shared" si="239"/>
        <v>12.764779805467541</v>
      </c>
      <c r="E461" s="118">
        <f t="shared" si="239"/>
        <v>14.141887458847854</v>
      </c>
      <c r="F461" s="118">
        <f t="shared" si="239"/>
        <v>12.77117134689885</v>
      </c>
      <c r="G461" s="118">
        <f t="shared" si="239"/>
        <v>16.555022712927382</v>
      </c>
      <c r="H461" s="118">
        <f t="shared" si="239"/>
        <v>18.149739511643876</v>
      </c>
      <c r="I461" s="118">
        <f t="shared" si="239"/>
        <v>16.969817186245606</v>
      </c>
      <c r="J461" s="118">
        <f t="shared" si="239"/>
        <v>16.030027887695841</v>
      </c>
      <c r="K461" s="118">
        <f t="shared" si="239"/>
        <v>17.237615039326172</v>
      </c>
      <c r="L461" s="118">
        <f t="shared" si="239"/>
        <v>14.511191652572879</v>
      </c>
      <c r="M461" s="118">
        <f t="shared" si="239"/>
        <v>15.371520382163025</v>
      </c>
      <c r="N461" s="118">
        <f t="shared" si="239"/>
        <v>13.746433581809395</v>
      </c>
      <c r="O461" s="118">
        <f t="shared" si="239"/>
        <v>11.097746319722674</v>
      </c>
      <c r="P461" s="118">
        <f t="shared" si="239"/>
        <v>10.757491175787537</v>
      </c>
      <c r="Q461" s="118">
        <f t="shared" si="239"/>
        <v>11.582657837922573</v>
      </c>
      <c r="R461" s="118">
        <f t="shared" ref="R461:V461" si="240">R462+R465+R467+R476</f>
        <v>11.125411862548454</v>
      </c>
      <c r="S461" s="118">
        <f t="shared" si="240"/>
        <v>10.62166885380546</v>
      </c>
      <c r="T461" s="118">
        <f t="shared" si="240"/>
        <v>10.512490178744653</v>
      </c>
      <c r="U461" s="118">
        <f t="shared" si="240"/>
        <v>8.9660405234576572</v>
      </c>
      <c r="V461" s="118">
        <f t="shared" si="240"/>
        <v>9.2722400853473772</v>
      </c>
      <c r="W461" s="118">
        <f t="shared" ref="W461" si="241">W462+W465+W467+W476</f>
        <v>8.4499062270646323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15.254634069099922</v>
      </c>
      <c r="D462" s="123">
        <f t="shared" si="242"/>
        <v>10.710502803779955</v>
      </c>
      <c r="E462" s="123">
        <f t="shared" si="242"/>
        <v>11.915409456394977</v>
      </c>
      <c r="F462" s="123">
        <f t="shared" si="242"/>
        <v>10.488670436330278</v>
      </c>
      <c r="G462" s="123">
        <f t="shared" si="242"/>
        <v>13.464390832140891</v>
      </c>
      <c r="H462" s="123">
        <f t="shared" si="242"/>
        <v>14.874560981081995</v>
      </c>
      <c r="I462" s="123">
        <f t="shared" si="242"/>
        <v>13.693564187025206</v>
      </c>
      <c r="J462" s="123">
        <f t="shared" si="242"/>
        <v>13.035743592063831</v>
      </c>
      <c r="K462" s="123">
        <f t="shared" si="242"/>
        <v>14.260315232719925</v>
      </c>
      <c r="L462" s="123">
        <f t="shared" si="242"/>
        <v>13.329206001527631</v>
      </c>
      <c r="M462" s="123">
        <f t="shared" si="242"/>
        <v>14.499499149320922</v>
      </c>
      <c r="N462" s="123">
        <f t="shared" si="242"/>
        <v>13.158591267056721</v>
      </c>
      <c r="O462" s="123">
        <f t="shared" si="242"/>
        <v>10.425839352872948</v>
      </c>
      <c r="P462" s="123">
        <f t="shared" si="242"/>
        <v>9.4261668925781432</v>
      </c>
      <c r="Q462" s="123">
        <f t="shared" si="242"/>
        <v>8.9980090100328933</v>
      </c>
      <c r="R462" s="123">
        <f t="shared" ref="R462:V462" si="243">SUM(R463:R464)</f>
        <v>8.7276495841791455</v>
      </c>
      <c r="S462" s="123">
        <f t="shared" si="243"/>
        <v>8.7294116981379073</v>
      </c>
      <c r="T462" s="123">
        <f t="shared" si="243"/>
        <v>8.3029604587756527</v>
      </c>
      <c r="U462" s="123">
        <f t="shared" si="243"/>
        <v>7.1183836861207279</v>
      </c>
      <c r="V462" s="123">
        <f t="shared" si="243"/>
        <v>7.5617977709901902</v>
      </c>
      <c r="W462" s="123">
        <f t="shared" ref="W462" si="244">SUM(W463:W464)</f>
        <v>7.3126198702414822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15.254634069099922</v>
      </c>
      <c r="D463" s="99">
        <v>10.710502803779955</v>
      </c>
      <c r="E463" s="99">
        <v>11.915409456394977</v>
      </c>
      <c r="F463" s="99">
        <v>10.488670436330278</v>
      </c>
      <c r="G463" s="99">
        <v>13.464390832140891</v>
      </c>
      <c r="H463" s="99">
        <v>14.874560981081995</v>
      </c>
      <c r="I463" s="99">
        <v>13.693564187025206</v>
      </c>
      <c r="J463" s="99">
        <v>13.035743592063831</v>
      </c>
      <c r="K463" s="99">
        <v>14.260315232719925</v>
      </c>
      <c r="L463" s="99">
        <v>13.329206001527631</v>
      </c>
      <c r="M463" s="99">
        <v>14.499499149320922</v>
      </c>
      <c r="N463" s="99">
        <v>13.158591267056721</v>
      </c>
      <c r="O463" s="99">
        <v>10.425839352872948</v>
      </c>
      <c r="P463" s="99">
        <v>9.4261668925781432</v>
      </c>
      <c r="Q463" s="99">
        <v>8.9980090100328933</v>
      </c>
      <c r="R463" s="99">
        <v>8.7276495841791455</v>
      </c>
      <c r="S463" s="99">
        <v>8.7294116981379073</v>
      </c>
      <c r="T463" s="99">
        <v>8.3029604587756527</v>
      </c>
      <c r="U463" s="99">
        <v>7.1183836861207279</v>
      </c>
      <c r="V463" s="99">
        <v>7.5617977709901902</v>
      </c>
      <c r="W463" s="99">
        <v>7.3126198702414822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2.9227590807468662</v>
      </c>
      <c r="D467" s="123">
        <v>1.2355316258442781</v>
      </c>
      <c r="E467" s="123">
        <v>1.350252712763738</v>
      </c>
      <c r="F467" s="123">
        <v>1.354852911122711</v>
      </c>
      <c r="G467" s="123">
        <v>1.8793490127883592</v>
      </c>
      <c r="H467" s="123">
        <v>1.9642780972780651</v>
      </c>
      <c r="I467" s="123">
        <v>1.9282703322017842</v>
      </c>
      <c r="J467" s="123">
        <v>1.7854702599028007</v>
      </c>
      <c r="K467" s="123">
        <v>1.7349230637660775</v>
      </c>
      <c r="L467" s="123">
        <v>0.3609355081045349</v>
      </c>
      <c r="M467" s="123">
        <v>0.1333546365296322</v>
      </c>
      <c r="N467" s="123">
        <v>0</v>
      </c>
      <c r="O467" s="123">
        <v>0.29623569243734005</v>
      </c>
      <c r="P467" s="123">
        <v>0.86079948177816168</v>
      </c>
      <c r="Q467" s="123">
        <v>2.0864492254700759</v>
      </c>
      <c r="R467" s="123">
        <v>1.7006934526476618</v>
      </c>
      <c r="S467" s="123">
        <v>1.2802531858789976</v>
      </c>
      <c r="T467" s="123">
        <v>1.4969576514872054</v>
      </c>
      <c r="U467" s="123">
        <v>1.3011519304581745</v>
      </c>
      <c r="V467" s="123">
        <v>1.2494202301013344</v>
      </c>
      <c r="W467" s="123">
        <v>0.80737984609859736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4.6191856800614808</v>
      </c>
      <c r="D468" s="99">
        <v>2.7390098693415319</v>
      </c>
      <c r="E468" s="99">
        <v>2.8176761154780485</v>
      </c>
      <c r="F468" s="99">
        <v>2.8158236276703339</v>
      </c>
      <c r="G468" s="99">
        <v>3.9022533297673525</v>
      </c>
      <c r="H468" s="99">
        <v>4.1414944329099184</v>
      </c>
      <c r="I468" s="99">
        <v>4.1763925938224986</v>
      </c>
      <c r="J468" s="99">
        <v>4.320859424653932</v>
      </c>
      <c r="K468" s="99">
        <v>5.1152446915665308</v>
      </c>
      <c r="L468" s="99">
        <v>4.4918197049365176</v>
      </c>
      <c r="M468" s="99">
        <v>4.6118478466497814</v>
      </c>
      <c r="N468" s="99">
        <v>0</v>
      </c>
      <c r="O468" s="99">
        <v>3.0964425535818805</v>
      </c>
      <c r="P468" s="99">
        <v>2.6556892129799974</v>
      </c>
      <c r="Q468" s="99">
        <v>3.4159395131123844</v>
      </c>
      <c r="R468" s="99">
        <v>3.1944647700248212</v>
      </c>
      <c r="S468" s="99">
        <v>2.9139728246413292</v>
      </c>
      <c r="T468" s="99">
        <v>3.0983528355544885</v>
      </c>
      <c r="U468" s="99">
        <v>2.9281323529524621</v>
      </c>
      <c r="V468" s="99">
        <v>3.0348982730534337</v>
      </c>
      <c r="W468" s="99">
        <v>3.1453739910568039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1.5549847270353754</v>
      </c>
      <c r="M469" s="99">
        <v>0</v>
      </c>
      <c r="N469" s="99">
        <v>0</v>
      </c>
      <c r="O469" s="99">
        <v>0</v>
      </c>
      <c r="P469" s="99">
        <v>0.89258573810834563</v>
      </c>
      <c r="Q469" s="99">
        <v>1.0596287577088841</v>
      </c>
      <c r="R469" s="99">
        <v>1.0572549432060017</v>
      </c>
      <c r="S469" s="99">
        <v>1.0216725881717494</v>
      </c>
      <c r="T469" s="99">
        <v>1.010656711064875</v>
      </c>
      <c r="U469" s="99">
        <v>0.94132708695587142</v>
      </c>
      <c r="V469" s="99">
        <v>0.98592216704142888</v>
      </c>
      <c r="W469" s="99">
        <v>1.0315010728277072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1.5549847270353754</v>
      </c>
      <c r="M470" s="102">
        <v>0</v>
      </c>
      <c r="N470" s="102">
        <v>0</v>
      </c>
      <c r="O470" s="102">
        <v>0</v>
      </c>
      <c r="P470" s="102">
        <v>0.89258573810834563</v>
      </c>
      <c r="Q470" s="102">
        <v>1.0596287577088841</v>
      </c>
      <c r="R470" s="102">
        <v>1.0572549432060017</v>
      </c>
      <c r="S470" s="102">
        <v>1.0216725881717494</v>
      </c>
      <c r="T470" s="102">
        <v>1.010656711064875</v>
      </c>
      <c r="U470" s="102">
        <v>0.94132708695587142</v>
      </c>
      <c r="V470" s="102">
        <v>0.98592216704142888</v>
      </c>
      <c r="W470" s="102">
        <v>1.0315010728277072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1.2052785418148078</v>
      </c>
      <c r="D476" s="123">
        <v>0.8187453758433082</v>
      </c>
      <c r="E476" s="123">
        <v>0.87622528968913871</v>
      </c>
      <c r="F476" s="123">
        <v>0.92764799944586085</v>
      </c>
      <c r="G476" s="123">
        <v>1.2112828679981327</v>
      </c>
      <c r="H476" s="123">
        <v>1.3109004332838157</v>
      </c>
      <c r="I476" s="123">
        <v>1.347982667018615</v>
      </c>
      <c r="J476" s="123">
        <v>1.208814035729209</v>
      </c>
      <c r="K476" s="123">
        <v>1.2423767428401691</v>
      </c>
      <c r="L476" s="123">
        <v>0.82105014294071366</v>
      </c>
      <c r="M476" s="123">
        <v>0.73866659631247178</v>
      </c>
      <c r="N476" s="123">
        <v>0.58784231475267468</v>
      </c>
      <c r="O476" s="123">
        <v>0.37567127441238507</v>
      </c>
      <c r="P476" s="123">
        <v>0.47052480143123204</v>
      </c>
      <c r="Q476" s="123">
        <v>0.49819960241960326</v>
      </c>
      <c r="R476" s="123">
        <v>0.69706882572164652</v>
      </c>
      <c r="S476" s="123">
        <v>0.61200396978855487</v>
      </c>
      <c r="T476" s="123">
        <v>0.71257206848179444</v>
      </c>
      <c r="U476" s="123">
        <v>0.54650490687875486</v>
      </c>
      <c r="V476" s="123">
        <v>0.46102208425585184</v>
      </c>
      <c r="W476" s="123">
        <v>0.32990651072455379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2.5457285088798742</v>
      </c>
      <c r="D477" s="99">
        <v>1.6242495865786384</v>
      </c>
      <c r="E477" s="99">
        <v>1.7330043262128525</v>
      </c>
      <c r="F477" s="99">
        <v>1.8296393558646971</v>
      </c>
      <c r="G477" s="99">
        <v>2.3967594432026966</v>
      </c>
      <c r="H477" s="99">
        <v>2.631605656644548</v>
      </c>
      <c r="I477" s="99">
        <v>2.7707493932338245</v>
      </c>
      <c r="J477" s="99">
        <v>2.6989496353290625</v>
      </c>
      <c r="K477" s="99">
        <v>3.086384202228126</v>
      </c>
      <c r="L477" s="99">
        <v>2.6632032555285079</v>
      </c>
      <c r="M477" s="99">
        <v>2.8919494100912808</v>
      </c>
      <c r="N477" s="99">
        <v>2.5865061849117685</v>
      </c>
      <c r="O477" s="99">
        <v>2.2608580332818082</v>
      </c>
      <c r="P477" s="99">
        <v>2.2947311950890636</v>
      </c>
      <c r="Q477" s="99">
        <v>2.4610715882707361</v>
      </c>
      <c r="R477" s="99">
        <v>2.5349638197994095</v>
      </c>
      <c r="S477" s="99">
        <v>2.4099075907261489</v>
      </c>
      <c r="T477" s="99">
        <v>2.5620694959126311</v>
      </c>
      <c r="U477" s="99">
        <v>2.4347895893723548</v>
      </c>
      <c r="V477" s="99">
        <v>2.5449521771639732</v>
      </c>
      <c r="W477" s="99">
        <v>2.6296763612280607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739493</v>
      </c>
      <c r="C5" s="120">
        <v>784684</v>
      </c>
      <c r="D5" s="120">
        <v>867774</v>
      </c>
      <c r="E5" s="120">
        <v>930877</v>
      </c>
      <c r="F5" s="120">
        <v>980800</v>
      </c>
      <c r="G5" s="120">
        <v>990728</v>
      </c>
      <c r="H5" s="120">
        <v>1025264</v>
      </c>
      <c r="I5" s="120">
        <v>1098168</v>
      </c>
      <c r="J5" s="120">
        <v>1133887</v>
      </c>
      <c r="K5" s="120">
        <v>1150713</v>
      </c>
      <c r="L5" s="120">
        <v>1180390</v>
      </c>
      <c r="M5" s="120">
        <v>1181477</v>
      </c>
      <c r="N5" s="120">
        <v>1290650</v>
      </c>
      <c r="O5" s="120">
        <v>1360411</v>
      </c>
      <c r="P5" s="120">
        <v>1429090</v>
      </c>
      <c r="Q5" s="120">
        <v>1556424</v>
      </c>
      <c r="R5" s="120">
        <v>1561666</v>
      </c>
      <c r="S5" s="120">
        <v>1557325</v>
      </c>
      <c r="T5" s="120">
        <v>1598096</v>
      </c>
      <c r="U5" s="120">
        <v>1600605</v>
      </c>
      <c r="V5" s="120">
        <v>1622799</v>
      </c>
      <c r="W5" s="120">
        <v>1604053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739493</v>
      </c>
      <c r="C7" s="52">
        <v>784684</v>
      </c>
      <c r="D7" s="52">
        <v>867774</v>
      </c>
      <c r="E7" s="52">
        <v>930877</v>
      </c>
      <c r="F7" s="52">
        <v>980800</v>
      </c>
      <c r="G7" s="52">
        <v>990728</v>
      </c>
      <c r="H7" s="52">
        <v>1025264</v>
      </c>
      <c r="I7" s="52">
        <v>1098168</v>
      </c>
      <c r="J7" s="52">
        <v>1133887</v>
      </c>
      <c r="K7" s="52">
        <v>1150713</v>
      </c>
      <c r="L7" s="52">
        <v>1180390</v>
      </c>
      <c r="M7" s="52">
        <v>1181477</v>
      </c>
      <c r="N7" s="52">
        <v>1290650</v>
      </c>
      <c r="O7" s="52">
        <v>1360411</v>
      </c>
      <c r="P7" s="52">
        <v>1429090</v>
      </c>
      <c r="Q7" s="52">
        <v>1556424</v>
      </c>
      <c r="R7" s="52">
        <v>1561666</v>
      </c>
      <c r="S7" s="52">
        <v>1557325</v>
      </c>
      <c r="T7" s="52">
        <v>1598096</v>
      </c>
      <c r="U7" s="52">
        <v>1600605</v>
      </c>
      <c r="V7" s="52">
        <v>1622799</v>
      </c>
      <c r="W7" s="52">
        <v>1604053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16040</v>
      </c>
      <c r="C9" s="52">
        <v>24837</v>
      </c>
      <c r="D9" s="52">
        <v>44492</v>
      </c>
      <c r="E9" s="52">
        <v>67766</v>
      </c>
      <c r="F9" s="52">
        <v>93550</v>
      </c>
      <c r="G9" s="52">
        <v>113476</v>
      </c>
      <c r="H9" s="52">
        <v>131270</v>
      </c>
      <c r="I9" s="52">
        <v>145443</v>
      </c>
      <c r="J9" s="52">
        <v>175060</v>
      </c>
      <c r="K9" s="52">
        <v>226638</v>
      </c>
      <c r="L9" s="52">
        <v>242347</v>
      </c>
      <c r="M9" s="52">
        <v>255279</v>
      </c>
      <c r="N9" s="52">
        <v>304231</v>
      </c>
      <c r="O9" s="52">
        <v>361861</v>
      </c>
      <c r="P9" s="52">
        <v>429543</v>
      </c>
      <c r="Q9" s="52">
        <v>490677</v>
      </c>
      <c r="R9" s="52">
        <v>565249</v>
      </c>
      <c r="S9" s="52">
        <v>602743</v>
      </c>
      <c r="T9" s="52">
        <v>637199</v>
      </c>
      <c r="U9" s="52">
        <v>679319</v>
      </c>
      <c r="V9" s="52">
        <v>700336</v>
      </c>
      <c r="W9" s="52">
        <v>709741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61275</v>
      </c>
      <c r="C11" s="52">
        <v>66194</v>
      </c>
      <c r="D11" s="52">
        <v>70752</v>
      </c>
      <c r="E11" s="52">
        <v>76735</v>
      </c>
      <c r="F11" s="52">
        <v>86096</v>
      </c>
      <c r="G11" s="52">
        <v>94498</v>
      </c>
      <c r="H11" s="52">
        <v>104182</v>
      </c>
      <c r="I11" s="52">
        <v>115146</v>
      </c>
      <c r="J11" s="52">
        <v>126437</v>
      </c>
      <c r="K11" s="52">
        <v>136952</v>
      </c>
      <c r="L11" s="52">
        <v>146216</v>
      </c>
      <c r="M11" s="52">
        <v>150028</v>
      </c>
      <c r="N11" s="52">
        <v>155327</v>
      </c>
      <c r="O11" s="52">
        <v>158051</v>
      </c>
      <c r="P11" s="52">
        <v>155231</v>
      </c>
      <c r="Q11" s="52">
        <v>145123</v>
      </c>
      <c r="R11" s="52">
        <v>137449</v>
      </c>
      <c r="S11" s="52">
        <v>131737</v>
      </c>
      <c r="T11" s="52">
        <v>132173</v>
      </c>
      <c r="U11" s="52">
        <v>132114</v>
      </c>
      <c r="V11" s="52">
        <v>132392</v>
      </c>
      <c r="W11" s="52">
        <v>131260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109</v>
      </c>
      <c r="M12" s="52">
        <v>131</v>
      </c>
      <c r="N12" s="52">
        <v>153</v>
      </c>
      <c r="O12" s="52">
        <v>179</v>
      </c>
      <c r="P12" s="52">
        <v>180</v>
      </c>
      <c r="Q12" s="52">
        <v>176</v>
      </c>
      <c r="R12" s="52">
        <v>175</v>
      </c>
      <c r="S12" s="52">
        <v>167</v>
      </c>
      <c r="T12" s="52">
        <v>151</v>
      </c>
      <c r="U12" s="52">
        <v>132</v>
      </c>
      <c r="V12" s="52">
        <v>144</v>
      </c>
      <c r="W12" s="52">
        <v>126</v>
      </c>
      <c r="DA12" s="63" t="s">
        <v>1095</v>
      </c>
    </row>
    <row r="13" spans="1:105" ht="12" customHeight="1" x14ac:dyDescent="0.25">
      <c r="A13" s="97" t="s">
        <v>124</v>
      </c>
      <c r="B13" s="52">
        <v>4917</v>
      </c>
      <c r="C13" s="52">
        <v>4926</v>
      </c>
      <c r="D13" s="52">
        <v>4860</v>
      </c>
      <c r="E13" s="52">
        <v>4974</v>
      </c>
      <c r="F13" s="52">
        <v>5080</v>
      </c>
      <c r="G13" s="52">
        <v>5022</v>
      </c>
      <c r="H13" s="52">
        <v>5119</v>
      </c>
      <c r="I13" s="52">
        <v>5193</v>
      </c>
      <c r="J13" s="52">
        <v>5024</v>
      </c>
      <c r="K13" s="52">
        <v>4828</v>
      </c>
      <c r="L13" s="52">
        <v>4688</v>
      </c>
      <c r="M13" s="52">
        <v>4583</v>
      </c>
      <c r="N13" s="52">
        <v>4759</v>
      </c>
      <c r="O13" s="52">
        <v>4844</v>
      </c>
      <c r="P13" s="52">
        <v>4733</v>
      </c>
      <c r="Q13" s="52">
        <v>4356</v>
      </c>
      <c r="R13" s="52">
        <v>3842</v>
      </c>
      <c r="S13" s="52">
        <v>3422</v>
      </c>
      <c r="T13" s="52">
        <v>3250</v>
      </c>
      <c r="U13" s="52">
        <v>3171</v>
      </c>
      <c r="V13" s="52">
        <v>3175</v>
      </c>
      <c r="W13" s="52">
        <v>3168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2</v>
      </c>
      <c r="M14" s="52">
        <v>3</v>
      </c>
      <c r="N14" s="52">
        <v>4</v>
      </c>
      <c r="O14" s="52">
        <v>5</v>
      </c>
      <c r="P14" s="52">
        <v>5</v>
      </c>
      <c r="Q14" s="52">
        <v>5</v>
      </c>
      <c r="R14" s="52">
        <v>5</v>
      </c>
      <c r="S14" s="52">
        <v>3</v>
      </c>
      <c r="T14" s="52">
        <v>2</v>
      </c>
      <c r="U14" s="52">
        <v>1</v>
      </c>
      <c r="V14" s="52">
        <v>1</v>
      </c>
      <c r="W14" s="52">
        <v>1</v>
      </c>
      <c r="DA14" s="63" t="s">
        <v>1097</v>
      </c>
    </row>
    <row r="15" spans="1:105" ht="12" customHeight="1" x14ac:dyDescent="0.25">
      <c r="A15" s="97" t="s">
        <v>122</v>
      </c>
      <c r="B15" s="52">
        <v>673301</v>
      </c>
      <c r="C15" s="52">
        <v>713564</v>
      </c>
      <c r="D15" s="52">
        <v>792162</v>
      </c>
      <c r="E15" s="52">
        <v>849168</v>
      </c>
      <c r="F15" s="52">
        <v>889624</v>
      </c>
      <c r="G15" s="52">
        <v>891208</v>
      </c>
      <c r="H15" s="52">
        <v>915963</v>
      </c>
      <c r="I15" s="52">
        <v>977829</v>
      </c>
      <c r="J15" s="52">
        <v>1002426</v>
      </c>
      <c r="K15" s="52">
        <v>1008933</v>
      </c>
      <c r="L15" s="52">
        <v>954794</v>
      </c>
      <c r="M15" s="52">
        <v>941530</v>
      </c>
      <c r="N15" s="52">
        <v>1036899</v>
      </c>
      <c r="O15" s="52">
        <v>1088018</v>
      </c>
      <c r="P15" s="52">
        <v>1147631</v>
      </c>
      <c r="Q15" s="52">
        <v>1281347</v>
      </c>
      <c r="R15" s="52">
        <v>1291938</v>
      </c>
      <c r="S15" s="52">
        <v>1291608</v>
      </c>
      <c r="T15" s="52">
        <v>1326535</v>
      </c>
      <c r="U15" s="52">
        <v>1322984</v>
      </c>
      <c r="V15" s="52">
        <v>1344190</v>
      </c>
      <c r="W15" s="52">
        <v>1327476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74581</v>
      </c>
      <c r="M16" s="52">
        <v>85202</v>
      </c>
      <c r="N16" s="52">
        <v>93508</v>
      </c>
      <c r="O16" s="52">
        <v>109314</v>
      </c>
      <c r="P16" s="52">
        <v>121310</v>
      </c>
      <c r="Q16" s="52">
        <v>125417</v>
      </c>
      <c r="R16" s="52">
        <v>128257</v>
      </c>
      <c r="S16" s="52">
        <v>130388</v>
      </c>
      <c r="T16" s="52">
        <v>135985</v>
      </c>
      <c r="U16" s="52">
        <v>142203</v>
      </c>
      <c r="V16" s="52">
        <v>142897</v>
      </c>
      <c r="W16" s="52">
        <v>142022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102231</v>
      </c>
      <c r="C18" s="52">
        <v>110739</v>
      </c>
      <c r="D18" s="52">
        <v>120636</v>
      </c>
      <c r="E18" s="52">
        <v>127895</v>
      </c>
      <c r="F18" s="52">
        <v>138324</v>
      </c>
      <c r="G18" s="52">
        <v>144260</v>
      </c>
      <c r="H18" s="52">
        <v>151097</v>
      </c>
      <c r="I18" s="52">
        <v>158484</v>
      </c>
      <c r="J18" s="52">
        <v>165291</v>
      </c>
      <c r="K18" s="52">
        <v>170162</v>
      </c>
      <c r="L18" s="52">
        <v>173118</v>
      </c>
      <c r="M18" s="52">
        <v>175601</v>
      </c>
      <c r="N18" s="52">
        <v>181896</v>
      </c>
      <c r="O18" s="52">
        <v>194495</v>
      </c>
      <c r="P18" s="52">
        <v>214472</v>
      </c>
      <c r="Q18" s="52">
        <v>248642</v>
      </c>
      <c r="R18" s="52">
        <v>269584</v>
      </c>
      <c r="S18" s="52">
        <v>276952</v>
      </c>
      <c r="T18" s="52">
        <v>278065</v>
      </c>
      <c r="U18" s="52">
        <v>275894</v>
      </c>
      <c r="V18" s="52">
        <v>271051</v>
      </c>
      <c r="W18" s="52">
        <v>269920</v>
      </c>
      <c r="DA18" s="63" t="s">
        <v>1100</v>
      </c>
    </row>
    <row r="19" spans="1:105" ht="12" customHeight="1" x14ac:dyDescent="0.25">
      <c r="A19" s="97" t="s">
        <v>50</v>
      </c>
      <c r="B19" s="52">
        <v>42611</v>
      </c>
      <c r="C19" s="52">
        <v>53311</v>
      </c>
      <c r="D19" s="52">
        <v>89924</v>
      </c>
      <c r="E19" s="52">
        <v>112763</v>
      </c>
      <c r="F19" s="52">
        <v>124540</v>
      </c>
      <c r="G19" s="52">
        <v>126184</v>
      </c>
      <c r="H19" s="52">
        <v>127560</v>
      </c>
      <c r="I19" s="52">
        <v>128028</v>
      </c>
      <c r="J19" s="52">
        <v>129382</v>
      </c>
      <c r="K19" s="52">
        <v>129446</v>
      </c>
      <c r="L19" s="52">
        <v>129577</v>
      </c>
      <c r="M19" s="52">
        <v>131503</v>
      </c>
      <c r="N19" s="52">
        <v>140051</v>
      </c>
      <c r="O19" s="52">
        <v>150499</v>
      </c>
      <c r="P19" s="52">
        <v>159202</v>
      </c>
      <c r="Q19" s="52">
        <v>167042</v>
      </c>
      <c r="R19" s="52">
        <v>160214</v>
      </c>
      <c r="S19" s="52">
        <v>146164</v>
      </c>
      <c r="T19" s="52">
        <v>134034</v>
      </c>
      <c r="U19" s="52">
        <v>125552</v>
      </c>
      <c r="V19" s="52">
        <v>120477</v>
      </c>
      <c r="W19" s="52">
        <v>118046</v>
      </c>
      <c r="DA19" s="63" t="s">
        <v>1101</v>
      </c>
    </row>
    <row r="20" spans="1:105" ht="12" customHeight="1" x14ac:dyDescent="0.25">
      <c r="A20" s="109" t="s">
        <v>120</v>
      </c>
      <c r="B20" s="36">
        <v>594651</v>
      </c>
      <c r="C20" s="36">
        <v>620634</v>
      </c>
      <c r="D20" s="36">
        <v>657214</v>
      </c>
      <c r="E20" s="36">
        <v>690219</v>
      </c>
      <c r="F20" s="36">
        <v>717936</v>
      </c>
      <c r="G20" s="36">
        <v>720284</v>
      </c>
      <c r="H20" s="36">
        <v>746607</v>
      </c>
      <c r="I20" s="36">
        <v>811656</v>
      </c>
      <c r="J20" s="36">
        <v>839214</v>
      </c>
      <c r="K20" s="36">
        <v>851105</v>
      </c>
      <c r="L20" s="36">
        <v>877695</v>
      </c>
      <c r="M20" s="36">
        <v>874373</v>
      </c>
      <c r="N20" s="36">
        <v>968703</v>
      </c>
      <c r="O20" s="36">
        <v>1015417</v>
      </c>
      <c r="P20" s="36">
        <v>1055416</v>
      </c>
      <c r="Q20" s="36">
        <v>1140740</v>
      </c>
      <c r="R20" s="36">
        <v>1131868</v>
      </c>
      <c r="S20" s="36">
        <v>1134209</v>
      </c>
      <c r="T20" s="36">
        <v>1185997</v>
      </c>
      <c r="U20" s="36">
        <v>1199159</v>
      </c>
      <c r="V20" s="36">
        <v>1231271</v>
      </c>
      <c r="W20" s="36">
        <v>1216087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57773</v>
      </c>
      <c r="D24" s="52">
        <v>57798</v>
      </c>
      <c r="E24" s="52">
        <v>57984</v>
      </c>
      <c r="F24" s="52">
        <v>58519</v>
      </c>
      <c r="G24" s="52">
        <v>59590</v>
      </c>
      <c r="H24" s="52">
        <v>61343</v>
      </c>
      <c r="I24" s="52">
        <v>63899</v>
      </c>
      <c r="J24" s="52">
        <v>67395</v>
      </c>
      <c r="K24" s="52">
        <v>72023</v>
      </c>
      <c r="L24" s="52">
        <v>77941</v>
      </c>
      <c r="M24" s="52">
        <v>85271</v>
      </c>
      <c r="N24" s="52">
        <v>94182</v>
      </c>
      <c r="O24" s="52">
        <v>93252</v>
      </c>
      <c r="P24" s="52">
        <v>59660</v>
      </c>
      <c r="Q24" s="52">
        <v>74509</v>
      </c>
      <c r="R24" s="52">
        <v>91809</v>
      </c>
      <c r="S24" s="52">
        <v>111799</v>
      </c>
      <c r="T24" s="52">
        <v>114122</v>
      </c>
      <c r="U24" s="52">
        <v>109359</v>
      </c>
      <c r="V24" s="52">
        <v>108101</v>
      </c>
      <c r="W24" s="52">
        <v>109430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2506</v>
      </c>
      <c r="D26" s="52">
        <v>2529</v>
      </c>
      <c r="E26" s="52">
        <v>2703</v>
      </c>
      <c r="F26" s="52">
        <v>3280</v>
      </c>
      <c r="G26" s="52">
        <v>4556</v>
      </c>
      <c r="H26" s="52">
        <v>6866</v>
      </c>
      <c r="I26" s="52">
        <v>8992</v>
      </c>
      <c r="J26" s="52">
        <v>13234</v>
      </c>
      <c r="K26" s="52">
        <v>20397</v>
      </c>
      <c r="L26" s="52">
        <v>34259</v>
      </c>
      <c r="M26" s="52">
        <v>36102</v>
      </c>
      <c r="N26" s="52">
        <v>32418</v>
      </c>
      <c r="O26" s="52">
        <v>38044</v>
      </c>
      <c r="P26" s="52">
        <v>54403</v>
      </c>
      <c r="Q26" s="52">
        <v>45642</v>
      </c>
      <c r="R26" s="52">
        <v>82640</v>
      </c>
      <c r="S26" s="52">
        <v>53637</v>
      </c>
      <c r="T26" s="52">
        <v>79271</v>
      </c>
      <c r="U26" s="52">
        <v>90814</v>
      </c>
      <c r="V26" s="52">
        <v>106728</v>
      </c>
      <c r="W26" s="52">
        <v>116129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4787</v>
      </c>
      <c r="D28" s="52">
        <v>4789</v>
      </c>
      <c r="E28" s="52">
        <v>4806</v>
      </c>
      <c r="F28" s="52">
        <v>4852</v>
      </c>
      <c r="G28" s="52">
        <v>4940</v>
      </c>
      <c r="H28" s="52">
        <v>5094</v>
      </c>
      <c r="I28" s="52">
        <v>5329</v>
      </c>
      <c r="J28" s="52">
        <v>10651</v>
      </c>
      <c r="K28" s="52">
        <v>9337</v>
      </c>
      <c r="L28" s="52">
        <v>11223</v>
      </c>
      <c r="M28" s="52">
        <v>14513</v>
      </c>
      <c r="N28" s="52">
        <v>19417</v>
      </c>
      <c r="O28" s="52">
        <v>21080</v>
      </c>
      <c r="P28" s="52">
        <v>6767</v>
      </c>
      <c r="Q28" s="52">
        <v>19604</v>
      </c>
      <c r="R28" s="52">
        <v>16010</v>
      </c>
      <c r="S28" s="52">
        <v>18954</v>
      </c>
      <c r="T28" s="52">
        <v>14533</v>
      </c>
      <c r="U28" s="52">
        <v>13812</v>
      </c>
      <c r="V28" s="52">
        <v>13196</v>
      </c>
      <c r="W28" s="52">
        <v>10543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1</v>
      </c>
      <c r="P29" s="52">
        <v>0</v>
      </c>
      <c r="Q29" s="52">
        <v>4</v>
      </c>
      <c r="R29" s="52">
        <v>1</v>
      </c>
      <c r="S29" s="52">
        <v>8</v>
      </c>
      <c r="T29" s="52">
        <v>16</v>
      </c>
      <c r="U29" s="52">
        <v>20</v>
      </c>
      <c r="V29" s="52">
        <v>22</v>
      </c>
      <c r="W29" s="52">
        <v>19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768</v>
      </c>
      <c r="D30" s="52">
        <v>770</v>
      </c>
      <c r="E30" s="52">
        <v>781</v>
      </c>
      <c r="F30" s="52">
        <v>807</v>
      </c>
      <c r="G30" s="52">
        <v>866</v>
      </c>
      <c r="H30" s="52">
        <v>959</v>
      </c>
      <c r="I30" s="52">
        <v>638</v>
      </c>
      <c r="J30" s="52">
        <v>630</v>
      </c>
      <c r="K30" s="52">
        <v>820</v>
      </c>
      <c r="L30" s="52">
        <v>852</v>
      </c>
      <c r="M30" s="52">
        <v>898</v>
      </c>
      <c r="N30" s="52">
        <v>874</v>
      </c>
      <c r="O30" s="52">
        <v>778</v>
      </c>
      <c r="P30" s="52">
        <v>652</v>
      </c>
      <c r="Q30" s="52">
        <v>624</v>
      </c>
      <c r="R30" s="52">
        <v>637</v>
      </c>
      <c r="S30" s="52">
        <v>735</v>
      </c>
      <c r="T30" s="52">
        <v>771</v>
      </c>
      <c r="U30" s="52">
        <v>774</v>
      </c>
      <c r="V30" s="52">
        <v>707</v>
      </c>
      <c r="W30" s="52">
        <v>539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2</v>
      </c>
      <c r="T31" s="52">
        <v>1</v>
      </c>
      <c r="U31" s="52">
        <v>1</v>
      </c>
      <c r="V31" s="52">
        <v>1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105203</v>
      </c>
      <c r="D32" s="52">
        <v>105488</v>
      </c>
      <c r="E32" s="52">
        <v>107551</v>
      </c>
      <c r="F32" s="52">
        <v>113441</v>
      </c>
      <c r="G32" s="52">
        <v>125095</v>
      </c>
      <c r="H32" s="52">
        <v>144294</v>
      </c>
      <c r="I32" s="52">
        <v>109538</v>
      </c>
      <c r="J32" s="52">
        <v>123166</v>
      </c>
      <c r="K32" s="52">
        <v>162072</v>
      </c>
      <c r="L32" s="52">
        <v>169168</v>
      </c>
      <c r="M32" s="52">
        <v>161503</v>
      </c>
      <c r="N32" s="52">
        <v>157520</v>
      </c>
      <c r="O32" s="52">
        <v>149881</v>
      </c>
      <c r="P32" s="52">
        <v>141151</v>
      </c>
      <c r="Q32" s="52">
        <v>154047</v>
      </c>
      <c r="R32" s="52">
        <v>158211</v>
      </c>
      <c r="S32" s="52">
        <v>170470</v>
      </c>
      <c r="T32" s="52">
        <v>177123</v>
      </c>
      <c r="U32" s="52">
        <v>203429</v>
      </c>
      <c r="V32" s="52">
        <v>224279</v>
      </c>
      <c r="W32" s="52">
        <v>210554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632</v>
      </c>
      <c r="N33" s="52">
        <v>1927</v>
      </c>
      <c r="O33" s="52">
        <v>3589</v>
      </c>
      <c r="P33" s="52">
        <v>5730</v>
      </c>
      <c r="Q33" s="52">
        <v>9403</v>
      </c>
      <c r="R33" s="52">
        <v>16131</v>
      </c>
      <c r="S33" s="52">
        <v>24480</v>
      </c>
      <c r="T33" s="52">
        <v>33868</v>
      </c>
      <c r="U33" s="52">
        <v>14427</v>
      </c>
      <c r="V33" s="52">
        <v>16174</v>
      </c>
      <c r="W33" s="52">
        <v>19227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15974</v>
      </c>
      <c r="D35" s="52">
        <v>16021</v>
      </c>
      <c r="E35" s="52">
        <v>16359</v>
      </c>
      <c r="F35" s="52">
        <v>17285</v>
      </c>
      <c r="G35" s="52">
        <v>19076</v>
      </c>
      <c r="H35" s="52">
        <v>22071</v>
      </c>
      <c r="I35" s="52">
        <v>16961</v>
      </c>
      <c r="J35" s="52">
        <v>21592</v>
      </c>
      <c r="K35" s="52">
        <v>24911</v>
      </c>
      <c r="L35" s="52">
        <v>26102</v>
      </c>
      <c r="M35" s="52">
        <v>26950</v>
      </c>
      <c r="N35" s="52">
        <v>29010</v>
      </c>
      <c r="O35" s="52">
        <v>28706</v>
      </c>
      <c r="P35" s="52">
        <v>21747</v>
      </c>
      <c r="Q35" s="52">
        <v>25369</v>
      </c>
      <c r="R35" s="52">
        <v>30552</v>
      </c>
      <c r="S35" s="52">
        <v>36259</v>
      </c>
      <c r="T35" s="52">
        <v>39627</v>
      </c>
      <c r="U35" s="52">
        <v>41204</v>
      </c>
      <c r="V35" s="52">
        <v>44044</v>
      </c>
      <c r="W35" s="52">
        <v>45368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6658</v>
      </c>
      <c r="D36" s="52">
        <v>6692</v>
      </c>
      <c r="E36" s="52">
        <v>6979</v>
      </c>
      <c r="F36" s="52">
        <v>7953</v>
      </c>
      <c r="G36" s="52">
        <v>9964</v>
      </c>
      <c r="H36" s="52">
        <v>13254</v>
      </c>
      <c r="I36" s="52">
        <v>13983</v>
      </c>
      <c r="J36" s="52">
        <v>19434</v>
      </c>
      <c r="K36" s="52">
        <v>25516</v>
      </c>
      <c r="L36" s="52">
        <v>28547</v>
      </c>
      <c r="M36" s="52">
        <v>21183</v>
      </c>
      <c r="N36" s="52">
        <v>17270</v>
      </c>
      <c r="O36" s="52">
        <v>15947</v>
      </c>
      <c r="P36" s="52">
        <v>16422</v>
      </c>
      <c r="Q36" s="52">
        <v>20639</v>
      </c>
      <c r="R36" s="52">
        <v>24392</v>
      </c>
      <c r="S36" s="52">
        <v>26504</v>
      </c>
      <c r="T36" s="52">
        <v>26462</v>
      </c>
      <c r="U36" s="52">
        <v>24813</v>
      </c>
      <c r="V36" s="52">
        <v>24952</v>
      </c>
      <c r="W36" s="52">
        <v>23852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92914</v>
      </c>
      <c r="D37" s="36">
        <v>93146</v>
      </c>
      <c r="E37" s="36">
        <v>94795</v>
      </c>
      <c r="F37" s="36">
        <v>99348</v>
      </c>
      <c r="G37" s="36">
        <v>108313</v>
      </c>
      <c r="H37" s="36">
        <v>123153</v>
      </c>
      <c r="I37" s="36">
        <v>89509</v>
      </c>
      <c r="J37" s="36">
        <v>95231</v>
      </c>
      <c r="K37" s="36">
        <v>124879</v>
      </c>
      <c r="L37" s="36">
        <v>130197</v>
      </c>
      <c r="M37" s="36">
        <v>133099</v>
      </c>
      <c r="N37" s="36">
        <v>137296</v>
      </c>
      <c r="O37" s="36">
        <v>135958</v>
      </c>
      <c r="P37" s="36">
        <v>125371</v>
      </c>
      <c r="Q37" s="36">
        <v>143083</v>
      </c>
      <c r="R37" s="36">
        <v>144727</v>
      </c>
      <c r="S37" s="36">
        <v>161164</v>
      </c>
      <c r="T37" s="36">
        <v>172960</v>
      </c>
      <c r="U37" s="36">
        <v>179859</v>
      </c>
      <c r="V37" s="36">
        <v>200636</v>
      </c>
      <c r="W37" s="36">
        <v>183694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102964</v>
      </c>
      <c r="D41" s="52">
        <v>140888</v>
      </c>
      <c r="E41" s="52">
        <v>121087</v>
      </c>
      <c r="F41" s="52">
        <v>108442</v>
      </c>
      <c r="G41" s="52">
        <v>69518</v>
      </c>
      <c r="H41" s="52">
        <v>95879</v>
      </c>
      <c r="I41" s="52">
        <v>136803</v>
      </c>
      <c r="J41" s="52">
        <v>103114</v>
      </c>
      <c r="K41" s="52">
        <v>88849</v>
      </c>
      <c r="L41" s="52">
        <v>107618</v>
      </c>
      <c r="M41" s="52">
        <v>86358</v>
      </c>
      <c r="N41" s="52">
        <v>203355</v>
      </c>
      <c r="O41" s="52">
        <v>163013</v>
      </c>
      <c r="P41" s="52">
        <v>128339</v>
      </c>
      <c r="Q41" s="52">
        <v>201843</v>
      </c>
      <c r="R41" s="52">
        <v>97051</v>
      </c>
      <c r="S41" s="52">
        <v>107458</v>
      </c>
      <c r="T41" s="52">
        <v>154893</v>
      </c>
      <c r="U41" s="52">
        <v>111868</v>
      </c>
      <c r="V41" s="52">
        <v>130295</v>
      </c>
      <c r="W41" s="52">
        <v>90684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11303</v>
      </c>
      <c r="D43" s="52">
        <v>22184</v>
      </c>
      <c r="E43" s="52">
        <v>25977</v>
      </c>
      <c r="F43" s="52">
        <v>29064</v>
      </c>
      <c r="G43" s="52">
        <v>24482</v>
      </c>
      <c r="H43" s="52">
        <v>24660</v>
      </c>
      <c r="I43" s="52">
        <v>23165</v>
      </c>
      <c r="J43" s="52">
        <v>42851</v>
      </c>
      <c r="K43" s="52">
        <v>71975</v>
      </c>
      <c r="L43" s="52">
        <v>49968</v>
      </c>
      <c r="M43" s="52">
        <v>49034</v>
      </c>
      <c r="N43" s="52">
        <v>81370</v>
      </c>
      <c r="O43" s="52">
        <v>95674</v>
      </c>
      <c r="P43" s="52">
        <v>122085</v>
      </c>
      <c r="Q43" s="52">
        <v>106776</v>
      </c>
      <c r="R43" s="52">
        <v>157212</v>
      </c>
      <c r="S43" s="52">
        <v>91131</v>
      </c>
      <c r="T43" s="52">
        <v>113727</v>
      </c>
      <c r="U43" s="52">
        <v>132934</v>
      </c>
      <c r="V43" s="52">
        <v>127745</v>
      </c>
      <c r="W43" s="52">
        <v>125534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9706</v>
      </c>
      <c r="D45" s="52">
        <v>9347</v>
      </c>
      <c r="E45" s="52">
        <v>10789</v>
      </c>
      <c r="F45" s="52">
        <v>14213</v>
      </c>
      <c r="G45" s="52">
        <v>13342</v>
      </c>
      <c r="H45" s="52">
        <v>14778</v>
      </c>
      <c r="I45" s="52">
        <v>16293</v>
      </c>
      <c r="J45" s="52">
        <v>21942</v>
      </c>
      <c r="K45" s="52">
        <v>19852</v>
      </c>
      <c r="L45" s="52">
        <v>20487</v>
      </c>
      <c r="M45" s="52">
        <v>18325</v>
      </c>
      <c r="N45" s="52">
        <v>24716</v>
      </c>
      <c r="O45" s="52">
        <v>23804</v>
      </c>
      <c r="P45" s="52">
        <v>3947</v>
      </c>
      <c r="Q45" s="52">
        <v>9496</v>
      </c>
      <c r="R45" s="52">
        <v>8336</v>
      </c>
      <c r="S45" s="52">
        <v>13242</v>
      </c>
      <c r="T45" s="52">
        <v>14969</v>
      </c>
      <c r="U45" s="52">
        <v>13753</v>
      </c>
      <c r="V45" s="52">
        <v>13474</v>
      </c>
      <c r="W45" s="52">
        <v>9411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109</v>
      </c>
      <c r="M46" s="52">
        <v>22</v>
      </c>
      <c r="N46" s="52">
        <v>23</v>
      </c>
      <c r="O46" s="52">
        <v>27</v>
      </c>
      <c r="P46" s="52">
        <v>1</v>
      </c>
      <c r="Q46" s="52">
        <v>0</v>
      </c>
      <c r="R46" s="52">
        <v>0</v>
      </c>
      <c r="S46" s="52">
        <v>0</v>
      </c>
      <c r="T46" s="52">
        <v>0</v>
      </c>
      <c r="U46" s="52">
        <v>1</v>
      </c>
      <c r="V46" s="52">
        <v>34</v>
      </c>
      <c r="W46" s="52">
        <v>1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777</v>
      </c>
      <c r="D47" s="52">
        <v>704</v>
      </c>
      <c r="E47" s="52">
        <v>895</v>
      </c>
      <c r="F47" s="52">
        <v>913</v>
      </c>
      <c r="G47" s="52">
        <v>808</v>
      </c>
      <c r="H47" s="52">
        <v>1056</v>
      </c>
      <c r="I47" s="52">
        <v>712</v>
      </c>
      <c r="J47" s="52">
        <v>461</v>
      </c>
      <c r="K47" s="52">
        <v>624</v>
      </c>
      <c r="L47" s="52">
        <v>712</v>
      </c>
      <c r="M47" s="52">
        <v>793</v>
      </c>
      <c r="N47" s="52">
        <v>1050</v>
      </c>
      <c r="O47" s="52">
        <v>863</v>
      </c>
      <c r="P47" s="52">
        <v>541</v>
      </c>
      <c r="Q47" s="52">
        <v>247</v>
      </c>
      <c r="R47" s="52">
        <v>123</v>
      </c>
      <c r="S47" s="52">
        <v>315</v>
      </c>
      <c r="T47" s="52">
        <v>599</v>
      </c>
      <c r="U47" s="52">
        <v>695</v>
      </c>
      <c r="V47" s="52">
        <v>711</v>
      </c>
      <c r="W47" s="52">
        <v>532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2</v>
      </c>
      <c r="M48" s="52">
        <v>1</v>
      </c>
      <c r="N48" s="52">
        <v>1</v>
      </c>
      <c r="O48" s="52">
        <v>1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1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145466</v>
      </c>
      <c r="D49" s="52">
        <v>184086</v>
      </c>
      <c r="E49" s="52">
        <v>164557</v>
      </c>
      <c r="F49" s="52">
        <v>153897</v>
      </c>
      <c r="G49" s="52">
        <v>126679</v>
      </c>
      <c r="H49" s="52">
        <v>169049</v>
      </c>
      <c r="I49" s="52">
        <v>171404</v>
      </c>
      <c r="J49" s="52">
        <v>147763</v>
      </c>
      <c r="K49" s="52">
        <v>168579</v>
      </c>
      <c r="L49" s="52">
        <v>115029</v>
      </c>
      <c r="M49" s="52">
        <v>148239</v>
      </c>
      <c r="N49" s="52">
        <v>252889</v>
      </c>
      <c r="O49" s="52">
        <v>201000</v>
      </c>
      <c r="P49" s="52">
        <v>200764</v>
      </c>
      <c r="Q49" s="52">
        <v>287763</v>
      </c>
      <c r="R49" s="52">
        <v>168802</v>
      </c>
      <c r="S49" s="52">
        <v>170140</v>
      </c>
      <c r="T49" s="52">
        <v>212050</v>
      </c>
      <c r="U49" s="52">
        <v>199878</v>
      </c>
      <c r="V49" s="52">
        <v>245485</v>
      </c>
      <c r="W49" s="52">
        <v>193840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74581</v>
      </c>
      <c r="M50" s="52">
        <v>11253</v>
      </c>
      <c r="N50" s="52">
        <v>10233</v>
      </c>
      <c r="O50" s="52">
        <v>19395</v>
      </c>
      <c r="P50" s="52">
        <v>17726</v>
      </c>
      <c r="Q50" s="52">
        <v>13510</v>
      </c>
      <c r="R50" s="52">
        <v>18971</v>
      </c>
      <c r="S50" s="52">
        <v>26611</v>
      </c>
      <c r="T50" s="52">
        <v>39465</v>
      </c>
      <c r="U50" s="52">
        <v>20645</v>
      </c>
      <c r="V50" s="52">
        <v>16868</v>
      </c>
      <c r="W50" s="52">
        <v>18352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24482</v>
      </c>
      <c r="D52" s="52">
        <v>25918</v>
      </c>
      <c r="E52" s="52">
        <v>23618</v>
      </c>
      <c r="F52" s="52">
        <v>27714</v>
      </c>
      <c r="G52" s="52">
        <v>25012</v>
      </c>
      <c r="H52" s="52">
        <v>28908</v>
      </c>
      <c r="I52" s="52">
        <v>24348</v>
      </c>
      <c r="J52" s="52">
        <v>28399</v>
      </c>
      <c r="K52" s="52">
        <v>29782</v>
      </c>
      <c r="L52" s="52">
        <v>29058</v>
      </c>
      <c r="M52" s="52">
        <v>29433</v>
      </c>
      <c r="N52" s="52">
        <v>35305</v>
      </c>
      <c r="O52" s="52">
        <v>41305</v>
      </c>
      <c r="P52" s="52">
        <v>41724</v>
      </c>
      <c r="Q52" s="52">
        <v>59539</v>
      </c>
      <c r="R52" s="52">
        <v>51494</v>
      </c>
      <c r="S52" s="52">
        <v>43627</v>
      </c>
      <c r="T52" s="52">
        <v>40740</v>
      </c>
      <c r="U52" s="52">
        <v>39033</v>
      </c>
      <c r="V52" s="52">
        <v>39201</v>
      </c>
      <c r="W52" s="52">
        <v>44237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17358</v>
      </c>
      <c r="D53" s="52">
        <v>43305</v>
      </c>
      <c r="E53" s="52">
        <v>29818</v>
      </c>
      <c r="F53" s="52">
        <v>19730</v>
      </c>
      <c r="G53" s="52">
        <v>11608</v>
      </c>
      <c r="H53" s="52">
        <v>14630</v>
      </c>
      <c r="I53" s="52">
        <v>14451</v>
      </c>
      <c r="J53" s="52">
        <v>20788</v>
      </c>
      <c r="K53" s="52">
        <v>25580</v>
      </c>
      <c r="L53" s="52">
        <v>28678</v>
      </c>
      <c r="M53" s="52">
        <v>23109</v>
      </c>
      <c r="N53" s="52">
        <v>25818</v>
      </c>
      <c r="O53" s="52">
        <v>26395</v>
      </c>
      <c r="P53" s="52">
        <v>25125</v>
      </c>
      <c r="Q53" s="52">
        <v>28479</v>
      </c>
      <c r="R53" s="52">
        <v>17564</v>
      </c>
      <c r="S53" s="52">
        <v>12454</v>
      </c>
      <c r="T53" s="52">
        <v>14332</v>
      </c>
      <c r="U53" s="52">
        <v>16331</v>
      </c>
      <c r="V53" s="52">
        <v>19877</v>
      </c>
      <c r="W53" s="52">
        <v>21421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118897</v>
      </c>
      <c r="D54" s="36">
        <v>129726</v>
      </c>
      <c r="E54" s="36">
        <v>127800</v>
      </c>
      <c r="F54" s="36">
        <v>127065</v>
      </c>
      <c r="G54" s="36">
        <v>110661</v>
      </c>
      <c r="H54" s="36">
        <v>149476</v>
      </c>
      <c r="I54" s="36">
        <v>154558</v>
      </c>
      <c r="J54" s="36">
        <v>122789</v>
      </c>
      <c r="K54" s="36">
        <v>136770</v>
      </c>
      <c r="L54" s="36">
        <v>156787</v>
      </c>
      <c r="M54" s="36">
        <v>129777</v>
      </c>
      <c r="N54" s="36">
        <v>231626</v>
      </c>
      <c r="O54" s="36">
        <v>182672</v>
      </c>
      <c r="P54" s="36">
        <v>165370</v>
      </c>
      <c r="Q54" s="36">
        <v>228407</v>
      </c>
      <c r="R54" s="36">
        <v>135855</v>
      </c>
      <c r="S54" s="36">
        <v>163505</v>
      </c>
      <c r="T54" s="36">
        <v>224748</v>
      </c>
      <c r="U54" s="36">
        <v>193021</v>
      </c>
      <c r="V54" s="36">
        <v>232748</v>
      </c>
      <c r="W54" s="36">
        <v>168510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34487</v>
      </c>
      <c r="D58" s="52">
        <v>55457</v>
      </c>
      <c r="E58" s="52">
        <v>47031</v>
      </c>
      <c r="F58" s="52">
        <v>33658</v>
      </c>
      <c r="G58" s="52">
        <v>24849</v>
      </c>
      <c r="H58" s="52">
        <v>34523</v>
      </c>
      <c r="I58" s="52">
        <v>49341</v>
      </c>
      <c r="J58" s="52">
        <v>33136</v>
      </c>
      <c r="K58" s="52">
        <v>27073</v>
      </c>
      <c r="L58" s="52">
        <v>29011</v>
      </c>
      <c r="M58" s="52">
        <v>23706</v>
      </c>
      <c r="N58" s="52">
        <v>85524</v>
      </c>
      <c r="O58" s="52">
        <v>63838</v>
      </c>
      <c r="P58" s="52">
        <v>87188</v>
      </c>
      <c r="Q58" s="52">
        <v>151529</v>
      </c>
      <c r="R58" s="52">
        <v>46205</v>
      </c>
      <c r="S58" s="52">
        <v>41840</v>
      </c>
      <c r="T58" s="52">
        <v>63797</v>
      </c>
      <c r="U58" s="52">
        <v>41267</v>
      </c>
      <c r="V58" s="52">
        <v>51024</v>
      </c>
      <c r="W58" s="52">
        <v>31474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7048</v>
      </c>
      <c r="D60" s="52">
        <v>16716</v>
      </c>
      <c r="E60" s="52">
        <v>12825</v>
      </c>
      <c r="F60" s="52">
        <v>10957</v>
      </c>
      <c r="G60" s="52">
        <v>8256</v>
      </c>
      <c r="H60" s="52">
        <v>8697</v>
      </c>
      <c r="I60" s="52">
        <v>8056</v>
      </c>
      <c r="J60" s="52">
        <v>11270</v>
      </c>
      <c r="K60" s="52">
        <v>16049</v>
      </c>
      <c r="L60" s="52">
        <v>13132</v>
      </c>
      <c r="M60" s="52">
        <v>10072</v>
      </c>
      <c r="N60" s="52">
        <v>39160</v>
      </c>
      <c r="O60" s="52">
        <v>21779</v>
      </c>
      <c r="P60" s="52">
        <v>53133</v>
      </c>
      <c r="Q60" s="52">
        <v>29427</v>
      </c>
      <c r="R60" s="52">
        <v>34889</v>
      </c>
      <c r="S60" s="52">
        <v>27429</v>
      </c>
      <c r="T60" s="52">
        <v>30130</v>
      </c>
      <c r="U60" s="52">
        <v>22821</v>
      </c>
      <c r="V60" s="52">
        <v>23059</v>
      </c>
      <c r="W60" s="52">
        <v>12142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427</v>
      </c>
      <c r="D62" s="52">
        <v>873</v>
      </c>
      <c r="E62" s="52">
        <v>934</v>
      </c>
      <c r="F62" s="52">
        <v>896</v>
      </c>
      <c r="G62" s="52">
        <v>617</v>
      </c>
      <c r="H62" s="52">
        <v>733</v>
      </c>
      <c r="I62" s="52">
        <v>1146</v>
      </c>
      <c r="J62" s="52">
        <v>2406</v>
      </c>
      <c r="K62" s="52">
        <v>1401</v>
      </c>
      <c r="L62" s="52">
        <v>1420</v>
      </c>
      <c r="M62" s="52">
        <v>1273</v>
      </c>
      <c r="N62" s="52">
        <v>4257</v>
      </c>
      <c r="O62" s="52">
        <v>3731</v>
      </c>
      <c r="P62" s="52">
        <v>639</v>
      </c>
      <c r="Q62" s="52">
        <v>1986</v>
      </c>
      <c r="R62" s="52">
        <v>766</v>
      </c>
      <c r="S62" s="52">
        <v>1032</v>
      </c>
      <c r="T62" s="52">
        <v>1543</v>
      </c>
      <c r="U62" s="52">
        <v>1092</v>
      </c>
      <c r="V62" s="52">
        <v>1113</v>
      </c>
      <c r="W62" s="52">
        <v>623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8</v>
      </c>
      <c r="M63" s="52">
        <v>2</v>
      </c>
      <c r="N63" s="52">
        <v>4</v>
      </c>
      <c r="O63" s="52">
        <v>4</v>
      </c>
      <c r="P63" s="52">
        <v>1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4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181</v>
      </c>
      <c r="D64" s="52">
        <v>208</v>
      </c>
      <c r="E64" s="52">
        <v>249</v>
      </c>
      <c r="F64" s="52">
        <v>193</v>
      </c>
      <c r="G64" s="52">
        <v>154</v>
      </c>
      <c r="H64" s="52">
        <v>210</v>
      </c>
      <c r="I64" s="52">
        <v>200</v>
      </c>
      <c r="J64" s="52">
        <v>96</v>
      </c>
      <c r="K64" s="52">
        <v>95</v>
      </c>
      <c r="L64" s="52">
        <v>102</v>
      </c>
      <c r="M64" s="52">
        <v>111</v>
      </c>
      <c r="N64" s="52">
        <v>324</v>
      </c>
      <c r="O64" s="52">
        <v>236</v>
      </c>
      <c r="P64" s="52">
        <v>216</v>
      </c>
      <c r="Q64" s="52">
        <v>123</v>
      </c>
      <c r="R64" s="52">
        <v>30</v>
      </c>
      <c r="S64" s="52">
        <v>67</v>
      </c>
      <c r="T64" s="52">
        <v>150</v>
      </c>
      <c r="U64" s="52">
        <v>128</v>
      </c>
      <c r="V64" s="52">
        <v>135</v>
      </c>
      <c r="W64" s="52">
        <v>78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1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1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33879</v>
      </c>
      <c r="D66" s="52">
        <v>54376</v>
      </c>
      <c r="E66" s="52">
        <v>45848</v>
      </c>
      <c r="F66" s="52">
        <v>32569</v>
      </c>
      <c r="G66" s="52">
        <v>24078</v>
      </c>
      <c r="H66" s="52">
        <v>33580</v>
      </c>
      <c r="I66" s="52">
        <v>47995</v>
      </c>
      <c r="J66" s="52">
        <v>30634</v>
      </c>
      <c r="K66" s="52">
        <v>25577</v>
      </c>
      <c r="L66" s="52">
        <v>16671</v>
      </c>
      <c r="M66" s="52">
        <v>20745</v>
      </c>
      <c r="N66" s="52">
        <v>77791</v>
      </c>
      <c r="O66" s="52">
        <v>54598</v>
      </c>
      <c r="P66" s="52">
        <v>79327</v>
      </c>
      <c r="Q66" s="52">
        <v>142717</v>
      </c>
      <c r="R66" s="52">
        <v>40821</v>
      </c>
      <c r="S66" s="52">
        <v>35230</v>
      </c>
      <c r="T66" s="52">
        <v>52359</v>
      </c>
      <c r="U66" s="52">
        <v>36296</v>
      </c>
      <c r="V66" s="52">
        <v>46571</v>
      </c>
      <c r="W66" s="52">
        <v>28111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10809</v>
      </c>
      <c r="M67" s="52">
        <v>1575</v>
      </c>
      <c r="N67" s="52">
        <v>3148</v>
      </c>
      <c r="O67" s="52">
        <v>5269</v>
      </c>
      <c r="P67" s="52">
        <v>7005</v>
      </c>
      <c r="Q67" s="52">
        <v>6703</v>
      </c>
      <c r="R67" s="52">
        <v>4588</v>
      </c>
      <c r="S67" s="52">
        <v>5511</v>
      </c>
      <c r="T67" s="52">
        <v>9745</v>
      </c>
      <c r="U67" s="52">
        <v>3751</v>
      </c>
      <c r="V67" s="52">
        <v>3200</v>
      </c>
      <c r="W67" s="52">
        <v>2662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1076</v>
      </c>
      <c r="D69" s="52">
        <v>2542</v>
      </c>
      <c r="E69" s="52">
        <v>2523</v>
      </c>
      <c r="F69" s="52">
        <v>2132</v>
      </c>
      <c r="G69" s="52">
        <v>1423</v>
      </c>
      <c r="H69" s="52">
        <v>1692</v>
      </c>
      <c r="I69" s="52">
        <v>1843</v>
      </c>
      <c r="J69" s="52">
        <v>3205</v>
      </c>
      <c r="K69" s="52">
        <v>2242</v>
      </c>
      <c r="L69" s="52">
        <v>2079</v>
      </c>
      <c r="M69" s="52">
        <v>2150</v>
      </c>
      <c r="N69" s="52">
        <v>6240</v>
      </c>
      <c r="O69" s="52">
        <v>6400</v>
      </c>
      <c r="P69" s="52">
        <v>8700</v>
      </c>
      <c r="Q69" s="52">
        <v>15825</v>
      </c>
      <c r="R69" s="52">
        <v>6194</v>
      </c>
      <c r="S69" s="52">
        <v>4122</v>
      </c>
      <c r="T69" s="52">
        <v>4304</v>
      </c>
      <c r="U69" s="52">
        <v>3004</v>
      </c>
      <c r="V69" s="52">
        <v>3107</v>
      </c>
      <c r="W69" s="52">
        <v>3002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4256</v>
      </c>
      <c r="D70" s="52">
        <v>13243</v>
      </c>
      <c r="E70" s="52">
        <v>8420</v>
      </c>
      <c r="F70" s="52">
        <v>4237</v>
      </c>
      <c r="G70" s="52">
        <v>2224</v>
      </c>
      <c r="H70" s="52">
        <v>2927</v>
      </c>
      <c r="I70" s="52">
        <v>4061</v>
      </c>
      <c r="J70" s="52">
        <v>4334</v>
      </c>
      <c r="K70" s="52">
        <v>3912</v>
      </c>
      <c r="L70" s="52">
        <v>4164</v>
      </c>
      <c r="M70" s="52">
        <v>3258</v>
      </c>
      <c r="N70" s="52">
        <v>7950</v>
      </c>
      <c r="O70" s="52">
        <v>7253</v>
      </c>
      <c r="P70" s="52">
        <v>10353</v>
      </c>
      <c r="Q70" s="52">
        <v>15046</v>
      </c>
      <c r="R70" s="52">
        <v>4581</v>
      </c>
      <c r="S70" s="52">
        <v>2670</v>
      </c>
      <c r="T70" s="52">
        <v>3568</v>
      </c>
      <c r="U70" s="52">
        <v>2985</v>
      </c>
      <c r="V70" s="52">
        <v>3771</v>
      </c>
      <c r="W70" s="52">
        <v>3210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29155</v>
      </c>
      <c r="D71" s="36">
        <v>39672</v>
      </c>
      <c r="E71" s="36">
        <v>36088</v>
      </c>
      <c r="F71" s="36">
        <v>27289</v>
      </c>
      <c r="G71" s="36">
        <v>21202</v>
      </c>
      <c r="H71" s="36">
        <v>29904</v>
      </c>
      <c r="I71" s="36">
        <v>43437</v>
      </c>
      <c r="J71" s="36">
        <v>25597</v>
      </c>
      <c r="K71" s="36">
        <v>20919</v>
      </c>
      <c r="L71" s="36">
        <v>22768</v>
      </c>
      <c r="M71" s="36">
        <v>18298</v>
      </c>
      <c r="N71" s="36">
        <v>71334</v>
      </c>
      <c r="O71" s="36">
        <v>50185</v>
      </c>
      <c r="P71" s="36">
        <v>68135</v>
      </c>
      <c r="Q71" s="36">
        <v>120658</v>
      </c>
      <c r="R71" s="36">
        <v>35430</v>
      </c>
      <c r="S71" s="36">
        <v>35048</v>
      </c>
      <c r="T71" s="36">
        <v>55925</v>
      </c>
      <c r="U71" s="36">
        <v>35278</v>
      </c>
      <c r="V71" s="36">
        <v>44146</v>
      </c>
      <c r="W71" s="36">
        <v>25262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68477</v>
      </c>
      <c r="D75" s="52">
        <v>85431</v>
      </c>
      <c r="E75" s="52">
        <v>74056</v>
      </c>
      <c r="F75" s="52">
        <v>74784</v>
      </c>
      <c r="G75" s="52">
        <v>44669</v>
      </c>
      <c r="H75" s="52">
        <v>61356</v>
      </c>
      <c r="I75" s="52">
        <v>87462</v>
      </c>
      <c r="J75" s="52">
        <v>69978</v>
      </c>
      <c r="K75" s="52">
        <v>61776</v>
      </c>
      <c r="L75" s="52">
        <v>78607</v>
      </c>
      <c r="M75" s="52">
        <v>62652</v>
      </c>
      <c r="N75" s="52">
        <v>117831</v>
      </c>
      <c r="O75" s="52">
        <v>99175</v>
      </c>
      <c r="P75" s="52">
        <v>41151</v>
      </c>
      <c r="Q75" s="52">
        <v>50314</v>
      </c>
      <c r="R75" s="52">
        <v>50846</v>
      </c>
      <c r="S75" s="52">
        <v>65618</v>
      </c>
      <c r="T75" s="52">
        <v>91096</v>
      </c>
      <c r="U75" s="52">
        <v>70601</v>
      </c>
      <c r="V75" s="52">
        <v>79271</v>
      </c>
      <c r="W75" s="52">
        <v>59210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4255</v>
      </c>
      <c r="D77" s="52">
        <v>5468</v>
      </c>
      <c r="E77" s="52">
        <v>13152</v>
      </c>
      <c r="F77" s="52">
        <v>18107</v>
      </c>
      <c r="G77" s="52">
        <v>16226</v>
      </c>
      <c r="H77" s="52">
        <v>15963</v>
      </c>
      <c r="I77" s="52">
        <v>15109</v>
      </c>
      <c r="J77" s="52">
        <v>31581</v>
      </c>
      <c r="K77" s="52">
        <v>55926</v>
      </c>
      <c r="L77" s="52">
        <v>36836</v>
      </c>
      <c r="M77" s="52">
        <v>38962</v>
      </c>
      <c r="N77" s="52">
        <v>42210</v>
      </c>
      <c r="O77" s="52">
        <v>73895</v>
      </c>
      <c r="P77" s="52">
        <v>68952</v>
      </c>
      <c r="Q77" s="52">
        <v>77349</v>
      </c>
      <c r="R77" s="52">
        <v>122323</v>
      </c>
      <c r="S77" s="52">
        <v>63702</v>
      </c>
      <c r="T77" s="52">
        <v>83597</v>
      </c>
      <c r="U77" s="52">
        <v>110113</v>
      </c>
      <c r="V77" s="52">
        <v>104686</v>
      </c>
      <c r="W77" s="52">
        <v>113392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9279</v>
      </c>
      <c r="D79" s="52">
        <f t="shared" si="0"/>
        <v>8474</v>
      </c>
      <c r="E79" s="52">
        <f t="shared" si="0"/>
        <v>9855</v>
      </c>
      <c r="F79" s="52">
        <f t="shared" si="0"/>
        <v>13317</v>
      </c>
      <c r="G79" s="52">
        <f t="shared" si="0"/>
        <v>12725</v>
      </c>
      <c r="H79" s="52">
        <f t="shared" si="0"/>
        <v>14045</v>
      </c>
      <c r="I79" s="52">
        <f t="shared" si="0"/>
        <v>15147</v>
      </c>
      <c r="J79" s="52">
        <f t="shared" si="0"/>
        <v>19536</v>
      </c>
      <c r="K79" s="52">
        <f t="shared" si="0"/>
        <v>18451</v>
      </c>
      <c r="L79" s="52">
        <f t="shared" si="0"/>
        <v>19067</v>
      </c>
      <c r="M79" s="52">
        <f t="shared" si="0"/>
        <v>17052</v>
      </c>
      <c r="N79" s="52">
        <f t="shared" si="0"/>
        <v>20459</v>
      </c>
      <c r="O79" s="52">
        <f t="shared" si="0"/>
        <v>20073</v>
      </c>
      <c r="P79" s="52">
        <f t="shared" si="0"/>
        <v>3308</v>
      </c>
      <c r="Q79" s="52">
        <f t="shared" si="0"/>
        <v>7510</v>
      </c>
      <c r="R79" s="52">
        <f t="shared" ref="R79:V79" si="1">R45-R62</f>
        <v>7570</v>
      </c>
      <c r="S79" s="52">
        <f t="shared" si="1"/>
        <v>12210</v>
      </c>
      <c r="T79" s="52">
        <f t="shared" si="1"/>
        <v>13426</v>
      </c>
      <c r="U79" s="52">
        <f t="shared" si="1"/>
        <v>12661</v>
      </c>
      <c r="V79" s="52">
        <f t="shared" si="1"/>
        <v>12361</v>
      </c>
      <c r="W79" s="52">
        <f t="shared" ref="W79" si="2">W45-W62</f>
        <v>8788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101</v>
      </c>
      <c r="M80" s="52">
        <f t="shared" si="3"/>
        <v>20</v>
      </c>
      <c r="N80" s="52">
        <f t="shared" si="3"/>
        <v>19</v>
      </c>
      <c r="O80" s="52">
        <f t="shared" si="3"/>
        <v>23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1</v>
      </c>
      <c r="V80" s="52">
        <f t="shared" si="4"/>
        <v>30</v>
      </c>
      <c r="W80" s="52">
        <f t="shared" ref="W80" si="5">W46-W63</f>
        <v>1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596</v>
      </c>
      <c r="D81" s="52">
        <f t="shared" si="6"/>
        <v>496</v>
      </c>
      <c r="E81" s="52">
        <f t="shared" si="6"/>
        <v>646</v>
      </c>
      <c r="F81" s="52">
        <f t="shared" si="6"/>
        <v>720</v>
      </c>
      <c r="G81" s="52">
        <f t="shared" si="6"/>
        <v>654</v>
      </c>
      <c r="H81" s="52">
        <f t="shared" si="6"/>
        <v>846</v>
      </c>
      <c r="I81" s="52">
        <f t="shared" si="6"/>
        <v>512</v>
      </c>
      <c r="J81" s="52">
        <f t="shared" si="6"/>
        <v>365</v>
      </c>
      <c r="K81" s="52">
        <f t="shared" si="6"/>
        <v>529</v>
      </c>
      <c r="L81" s="52">
        <f t="shared" si="6"/>
        <v>610</v>
      </c>
      <c r="M81" s="52">
        <f t="shared" si="6"/>
        <v>682</v>
      </c>
      <c r="N81" s="52">
        <f t="shared" si="6"/>
        <v>726</v>
      </c>
      <c r="O81" s="52">
        <f t="shared" si="6"/>
        <v>627</v>
      </c>
      <c r="P81" s="52">
        <f t="shared" si="6"/>
        <v>325</v>
      </c>
      <c r="Q81" s="52">
        <f t="shared" si="6"/>
        <v>124</v>
      </c>
      <c r="R81" s="52">
        <f t="shared" ref="R81:V81" si="7">R47-R64</f>
        <v>93</v>
      </c>
      <c r="S81" s="52">
        <f t="shared" si="7"/>
        <v>248</v>
      </c>
      <c r="T81" s="52">
        <f t="shared" si="7"/>
        <v>449</v>
      </c>
      <c r="U81" s="52">
        <f t="shared" si="7"/>
        <v>567</v>
      </c>
      <c r="V81" s="52">
        <f t="shared" si="7"/>
        <v>576</v>
      </c>
      <c r="W81" s="52">
        <f t="shared" ref="W81" si="8">W47-W64</f>
        <v>454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1</v>
      </c>
      <c r="M82" s="52">
        <f t="shared" si="9"/>
        <v>1</v>
      </c>
      <c r="N82" s="52">
        <f t="shared" si="9"/>
        <v>1</v>
      </c>
      <c r="O82" s="52">
        <f t="shared" si="9"/>
        <v>1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111587</v>
      </c>
      <c r="D83" s="52">
        <f t="shared" si="12"/>
        <v>129710</v>
      </c>
      <c r="E83" s="52">
        <f t="shared" si="12"/>
        <v>118709</v>
      </c>
      <c r="F83" s="52">
        <f t="shared" si="12"/>
        <v>121328</v>
      </c>
      <c r="G83" s="52">
        <f t="shared" si="12"/>
        <v>102601</v>
      </c>
      <c r="H83" s="52">
        <f t="shared" si="12"/>
        <v>135469</v>
      </c>
      <c r="I83" s="52">
        <f t="shared" si="12"/>
        <v>123409</v>
      </c>
      <c r="J83" s="52">
        <f t="shared" si="12"/>
        <v>117129</v>
      </c>
      <c r="K83" s="52">
        <f t="shared" si="12"/>
        <v>143002</v>
      </c>
      <c r="L83" s="52">
        <f t="shared" si="12"/>
        <v>98358</v>
      </c>
      <c r="M83" s="52">
        <f t="shared" si="12"/>
        <v>127494</v>
      </c>
      <c r="N83" s="52">
        <f t="shared" si="12"/>
        <v>175098</v>
      </c>
      <c r="O83" s="52">
        <f t="shared" si="12"/>
        <v>146402</v>
      </c>
      <c r="P83" s="52">
        <f t="shared" si="12"/>
        <v>121437</v>
      </c>
      <c r="Q83" s="52">
        <f t="shared" si="12"/>
        <v>145046</v>
      </c>
      <c r="R83" s="52">
        <f t="shared" ref="R83:V83" si="13">R49-R66</f>
        <v>127981</v>
      </c>
      <c r="S83" s="52">
        <f t="shared" si="13"/>
        <v>134910</v>
      </c>
      <c r="T83" s="52">
        <f t="shared" si="13"/>
        <v>159691</v>
      </c>
      <c r="U83" s="52">
        <f t="shared" si="13"/>
        <v>163582</v>
      </c>
      <c r="V83" s="52">
        <f t="shared" si="13"/>
        <v>198914</v>
      </c>
      <c r="W83" s="52">
        <f t="shared" ref="W83" si="14">W49-W66</f>
        <v>165729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63772</v>
      </c>
      <c r="M84" s="52">
        <f t="shared" si="15"/>
        <v>9678</v>
      </c>
      <c r="N84" s="52">
        <f t="shared" si="15"/>
        <v>7085</v>
      </c>
      <c r="O84" s="52">
        <f t="shared" si="15"/>
        <v>14126</v>
      </c>
      <c r="P84" s="52">
        <f t="shared" si="15"/>
        <v>10721</v>
      </c>
      <c r="Q84" s="52">
        <f t="shared" si="15"/>
        <v>6807</v>
      </c>
      <c r="R84" s="52">
        <f t="shared" ref="R84:V84" si="16">R50-R67</f>
        <v>14383</v>
      </c>
      <c r="S84" s="52">
        <f t="shared" si="16"/>
        <v>21100</v>
      </c>
      <c r="T84" s="52">
        <f t="shared" si="16"/>
        <v>29720</v>
      </c>
      <c r="U84" s="52">
        <f t="shared" si="16"/>
        <v>16894</v>
      </c>
      <c r="V84" s="52">
        <f t="shared" si="16"/>
        <v>13668</v>
      </c>
      <c r="W84" s="52">
        <f t="shared" ref="W84" si="17">W50-W67</f>
        <v>15690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23406</v>
      </c>
      <c r="D86" s="52">
        <v>23376</v>
      </c>
      <c r="E86" s="52">
        <v>21095</v>
      </c>
      <c r="F86" s="52">
        <v>25582</v>
      </c>
      <c r="G86" s="52">
        <v>23589</v>
      </c>
      <c r="H86" s="52">
        <v>27216</v>
      </c>
      <c r="I86" s="52">
        <v>22505</v>
      </c>
      <c r="J86" s="52">
        <v>25194</v>
      </c>
      <c r="K86" s="52">
        <v>27540</v>
      </c>
      <c r="L86" s="52">
        <v>26979</v>
      </c>
      <c r="M86" s="52">
        <v>27283</v>
      </c>
      <c r="N86" s="52">
        <v>29065</v>
      </c>
      <c r="O86" s="52">
        <v>34905</v>
      </c>
      <c r="P86" s="52">
        <v>33024</v>
      </c>
      <c r="Q86" s="52">
        <v>43714</v>
      </c>
      <c r="R86" s="52">
        <v>45300</v>
      </c>
      <c r="S86" s="52">
        <v>39505</v>
      </c>
      <c r="T86" s="52">
        <v>36436</v>
      </c>
      <c r="U86" s="52">
        <v>36029</v>
      </c>
      <c r="V86" s="52">
        <v>36094</v>
      </c>
      <c r="W86" s="52">
        <v>41235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13102</v>
      </c>
      <c r="D87" s="52">
        <v>30062</v>
      </c>
      <c r="E87" s="52">
        <v>21398</v>
      </c>
      <c r="F87" s="52">
        <v>15493</v>
      </c>
      <c r="G87" s="52">
        <v>9384</v>
      </c>
      <c r="H87" s="52">
        <v>11703</v>
      </c>
      <c r="I87" s="52">
        <v>10390</v>
      </c>
      <c r="J87" s="52">
        <v>16454</v>
      </c>
      <c r="K87" s="52">
        <v>21668</v>
      </c>
      <c r="L87" s="52">
        <v>24514</v>
      </c>
      <c r="M87" s="52">
        <v>19851</v>
      </c>
      <c r="N87" s="52">
        <v>17868</v>
      </c>
      <c r="O87" s="52">
        <v>19142</v>
      </c>
      <c r="P87" s="52">
        <v>14772</v>
      </c>
      <c r="Q87" s="52">
        <v>13433</v>
      </c>
      <c r="R87" s="52">
        <v>12983</v>
      </c>
      <c r="S87" s="52">
        <v>9784</v>
      </c>
      <c r="T87" s="52">
        <v>10764</v>
      </c>
      <c r="U87" s="52">
        <v>13346</v>
      </c>
      <c r="V87" s="52">
        <v>16106</v>
      </c>
      <c r="W87" s="52">
        <v>18211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89742</v>
      </c>
      <c r="D88" s="36">
        <v>90054</v>
      </c>
      <c r="E88" s="36">
        <v>91712</v>
      </c>
      <c r="F88" s="36">
        <v>99776</v>
      </c>
      <c r="G88" s="36">
        <v>89459</v>
      </c>
      <c r="H88" s="36">
        <v>119572</v>
      </c>
      <c r="I88" s="36">
        <v>111121</v>
      </c>
      <c r="J88" s="36">
        <v>97192</v>
      </c>
      <c r="K88" s="36">
        <v>115851</v>
      </c>
      <c r="L88" s="36">
        <v>134019</v>
      </c>
      <c r="M88" s="36">
        <v>111479</v>
      </c>
      <c r="N88" s="36">
        <v>160292</v>
      </c>
      <c r="O88" s="36">
        <v>132487</v>
      </c>
      <c r="P88" s="36">
        <v>97235</v>
      </c>
      <c r="Q88" s="36">
        <v>107749</v>
      </c>
      <c r="R88" s="36">
        <v>100425</v>
      </c>
      <c r="S88" s="36">
        <v>128457</v>
      </c>
      <c r="T88" s="36">
        <v>168823</v>
      </c>
      <c r="U88" s="36">
        <v>157743</v>
      </c>
      <c r="V88" s="36">
        <v>188602</v>
      </c>
      <c r="W88" s="36">
        <v>143248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16877</v>
      </c>
      <c r="I94" s="52">
        <f>RES_hhdet_numvin!I83</f>
        <v>45154</v>
      </c>
      <c r="J94" s="52">
        <f>RES_hhdet_numvin!J83</f>
        <v>47807</v>
      </c>
      <c r="K94" s="52">
        <f>RES_hhdet_numvin!K83</f>
        <v>51367</v>
      </c>
      <c r="L94" s="52">
        <f>RES_hhdet_numvin!L83</f>
        <v>72646</v>
      </c>
      <c r="M94" s="52">
        <f>RES_hhdet_numvin!M83</f>
        <v>65273</v>
      </c>
      <c r="N94" s="52">
        <f>RES_hhdet_numvin!N83</f>
        <v>167162</v>
      </c>
      <c r="O94" s="52">
        <f>RES_hhdet_numvin!O83</f>
        <v>142637</v>
      </c>
      <c r="P94" s="52">
        <f>RES_hhdet_numvin!P83</f>
        <v>117589</v>
      </c>
      <c r="Q94" s="52">
        <f>RES_hhdet_numvin!Q83</f>
        <v>191199</v>
      </c>
      <c r="R94" s="52">
        <f>RES_hhdet_numvin!R83</f>
        <v>94090</v>
      </c>
      <c r="S94" s="52">
        <f>RES_hhdet_numvin!S83</f>
        <v>105779</v>
      </c>
      <c r="T94" s="52">
        <f>RES_hhdet_numvin!T83</f>
        <v>153873</v>
      </c>
      <c r="U94" s="52">
        <f>RES_hhdet_numvin!U83</f>
        <v>111650</v>
      </c>
      <c r="V94" s="52">
        <f>RES_hhdet_numvin!V83</f>
        <v>130266</v>
      </c>
      <c r="W94" s="52">
        <f>RES_hhdet_numvin!W83</f>
        <v>90684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38778</v>
      </c>
      <c r="Q97" s="138">
        <f>RES_hhdet_numvin!Q86</f>
        <v>61071</v>
      </c>
      <c r="R97" s="138">
        <f>RES_hhdet_numvin!R86</f>
        <v>113394</v>
      </c>
      <c r="S97" s="138">
        <f>RES_hhdet_numvin!S86</f>
        <v>60188</v>
      </c>
      <c r="T97" s="138">
        <f>RES_hhdet_numvin!T86</f>
        <v>86823</v>
      </c>
      <c r="U97" s="138">
        <f>RES_hhdet_numvin!U86</f>
        <v>108174</v>
      </c>
      <c r="V97" s="138">
        <f>RES_hhdet_numvin!V86</f>
        <v>115779</v>
      </c>
      <c r="W97" s="138">
        <f>RES_hhdet_numvin!W86</f>
        <v>125534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335</v>
      </c>
      <c r="I99" s="138">
        <f>RES_hhdet_numvin!I88</f>
        <v>1099</v>
      </c>
      <c r="J99" s="138">
        <f>RES_hhdet_numvin!J88</f>
        <v>4013</v>
      </c>
      <c r="K99" s="138">
        <f>RES_hhdet_numvin!K88</f>
        <v>4487</v>
      </c>
      <c r="L99" s="138">
        <f>RES_hhdet_numvin!L88</f>
        <v>6691</v>
      </c>
      <c r="M99" s="138">
        <f>RES_hhdet_numvin!M88</f>
        <v>7425</v>
      </c>
      <c r="N99" s="138">
        <f>RES_hhdet_numvin!N88</f>
        <v>13597</v>
      </c>
      <c r="O99" s="138">
        <f>RES_hhdet_numvin!O88</f>
        <v>14880</v>
      </c>
      <c r="P99" s="138">
        <f>RES_hhdet_numvin!P88</f>
        <v>2759</v>
      </c>
      <c r="Q99" s="138">
        <f>RES_hhdet_numvin!Q88</f>
        <v>7068</v>
      </c>
      <c r="R99" s="138">
        <f>RES_hhdet_numvin!R88</f>
        <v>6888</v>
      </c>
      <c r="S99" s="138">
        <f>RES_hhdet_numvin!S88</f>
        <v>11861</v>
      </c>
      <c r="T99" s="138">
        <f>RES_hhdet_numvin!T88</f>
        <v>13969</v>
      </c>
      <c r="U99" s="138">
        <f>RES_hhdet_numvin!U88</f>
        <v>13382</v>
      </c>
      <c r="V99" s="138">
        <f>RES_hhdet_numvin!V88</f>
        <v>13395</v>
      </c>
      <c r="W99" s="138">
        <f>RES_hhdet_numvin!W88</f>
        <v>9411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36</v>
      </c>
      <c r="M100" s="138">
        <f>RES_hhdet_numvin!M89</f>
        <v>13</v>
      </c>
      <c r="N100" s="138">
        <f>RES_hhdet_numvin!N89</f>
        <v>16</v>
      </c>
      <c r="O100" s="138">
        <f>RES_hhdet_numvin!O89</f>
        <v>24</v>
      </c>
      <c r="P100" s="138">
        <f>RES_hhdet_numvin!P89</f>
        <v>1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1</v>
      </c>
      <c r="V100" s="138">
        <f>RES_hhdet_numvin!V89</f>
        <v>34</v>
      </c>
      <c r="W100" s="138">
        <f>RES_hhdet_numvin!W89</f>
        <v>1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180</v>
      </c>
      <c r="Q103" s="138">
        <f>RES_hhdet_numvin!Q92</f>
        <v>143</v>
      </c>
      <c r="R103" s="138">
        <f>RES_hhdet_numvin!R92</f>
        <v>95</v>
      </c>
      <c r="S103" s="138">
        <f>RES_hhdet_numvin!S92</f>
        <v>272</v>
      </c>
      <c r="T103" s="138">
        <f>RES_hhdet_numvin!T92</f>
        <v>559</v>
      </c>
      <c r="U103" s="138">
        <f>RES_hhdet_numvin!U92</f>
        <v>680</v>
      </c>
      <c r="V103" s="138">
        <f>RES_hhdet_numvin!V92</f>
        <v>707</v>
      </c>
      <c r="W103" s="138">
        <f>RES_hhdet_numvin!W92</f>
        <v>532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1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65414</v>
      </c>
      <c r="Q107" s="138">
        <f>RES_hhdet_numvin!Q96</f>
        <v>164196</v>
      </c>
      <c r="R107" s="138">
        <f>RES_hhdet_numvin!R96</f>
        <v>124045</v>
      </c>
      <c r="S107" s="138">
        <f>RES_hhdet_numvin!S96</f>
        <v>144801</v>
      </c>
      <c r="T107" s="138">
        <f>RES_hhdet_numvin!T96</f>
        <v>197481</v>
      </c>
      <c r="U107" s="138">
        <f>RES_hhdet_numvin!U96</f>
        <v>194181</v>
      </c>
      <c r="V107" s="138">
        <f>RES_hhdet_numvin!V96</f>
        <v>243518</v>
      </c>
      <c r="W107" s="138">
        <f>RES_hhdet_numvin!W96</f>
        <v>193840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5771</v>
      </c>
      <c r="Q108" s="138">
        <f>RES_hhdet_numvin!Q97</f>
        <v>7715</v>
      </c>
      <c r="R108" s="138">
        <f>RES_hhdet_numvin!R97</f>
        <v>13951</v>
      </c>
      <c r="S108" s="138">
        <f>RES_hhdet_numvin!S97</f>
        <v>22667</v>
      </c>
      <c r="T108" s="138">
        <f>RES_hhdet_numvin!T97</f>
        <v>36764</v>
      </c>
      <c r="U108" s="138">
        <f>RES_hhdet_numvin!U97</f>
        <v>20065</v>
      </c>
      <c r="V108" s="138">
        <f>RES_hhdet_numvin!V97</f>
        <v>16737</v>
      </c>
      <c r="W108" s="138">
        <f>RES_hhdet_numvin!W97</f>
        <v>18352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12562</v>
      </c>
      <c r="Q112" s="138">
        <f>RES_hhdet_numvin!Q101</f>
        <v>30941</v>
      </c>
      <c r="R112" s="138">
        <f>RES_hhdet_numvin!R101</f>
        <v>34609</v>
      </c>
      <c r="S112" s="138">
        <f>RES_hhdet_numvin!S101</f>
        <v>34570</v>
      </c>
      <c r="T112" s="138">
        <f>RES_hhdet_numvin!T101</f>
        <v>36490</v>
      </c>
      <c r="U112" s="138">
        <f>RES_hhdet_numvin!U101</f>
        <v>37535</v>
      </c>
      <c r="V112" s="138">
        <f>RES_hhdet_numvin!V101</f>
        <v>38976</v>
      </c>
      <c r="W112" s="138">
        <f>RES_hhdet_numvin!W101</f>
        <v>44237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8178</v>
      </c>
      <c r="Q113" s="138">
        <f>RES_hhdet_numvin!Q102</f>
        <v>16194</v>
      </c>
      <c r="R113" s="138">
        <f>RES_hhdet_numvin!R102</f>
        <v>12837</v>
      </c>
      <c r="S113" s="138">
        <f>RES_hhdet_numvin!S102</f>
        <v>10558</v>
      </c>
      <c r="T113" s="138">
        <f>RES_hhdet_numvin!T102</f>
        <v>13275</v>
      </c>
      <c r="U113" s="138">
        <f>RES_hhdet_numvin!U102</f>
        <v>15839</v>
      </c>
      <c r="V113" s="138">
        <f>RES_hhdet_numvin!V102</f>
        <v>19744</v>
      </c>
      <c r="W113" s="138">
        <f>RES_hhdet_numvin!W102</f>
        <v>21421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53829</v>
      </c>
      <c r="Q114" s="39">
        <f>RES_hhdet_numvin!Q103</f>
        <v>129871</v>
      </c>
      <c r="R114" s="39">
        <f>RES_hhdet_numvin!R103</f>
        <v>99233</v>
      </c>
      <c r="S114" s="39">
        <f>RES_hhdet_numvin!S103</f>
        <v>138478</v>
      </c>
      <c r="T114" s="39">
        <f>RES_hhdet_numvin!T103</f>
        <v>207990</v>
      </c>
      <c r="U114" s="39">
        <f>RES_hhdet_numvin!U103</f>
        <v>187071</v>
      </c>
      <c r="V114" s="39">
        <f>RES_hhdet_numvin!V103</f>
        <v>231105</v>
      </c>
      <c r="W114" s="39">
        <f>RES_hhdet_numvin!W103</f>
        <v>168510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600.09109725878932</v>
      </c>
      <c r="C118" s="117">
        <f t="shared" si="18"/>
        <v>584.86614667768572</v>
      </c>
      <c r="D118" s="117">
        <f t="shared" si="18"/>
        <v>703.49519601545705</v>
      </c>
      <c r="E118" s="117">
        <f t="shared" si="18"/>
        <v>730.18514659397954</v>
      </c>
      <c r="F118" s="117">
        <f t="shared" si="18"/>
        <v>763.33741512634811</v>
      </c>
      <c r="G118" s="117">
        <f t="shared" si="18"/>
        <v>754.31646543759678</v>
      </c>
      <c r="H118" s="117">
        <f t="shared" si="18"/>
        <v>797.69866188902608</v>
      </c>
      <c r="I118" s="117">
        <f t="shared" si="18"/>
        <v>780.44848679165125</v>
      </c>
      <c r="J118" s="117">
        <f t="shared" si="18"/>
        <v>830.42202727130996</v>
      </c>
      <c r="K118" s="117">
        <f t="shared" si="18"/>
        <v>851.47034525264269</v>
      </c>
      <c r="L118" s="117">
        <f t="shared" si="18"/>
        <v>915.72844776998988</v>
      </c>
      <c r="M118" s="117">
        <f t="shared" si="18"/>
        <v>961.41337608080039</v>
      </c>
      <c r="N118" s="117">
        <f t="shared" si="18"/>
        <v>979.21434201628449</v>
      </c>
      <c r="O118" s="117">
        <f t="shared" si="18"/>
        <v>970.00015002478858</v>
      </c>
      <c r="P118" s="117">
        <f t="shared" si="18"/>
        <v>962.14348523945989</v>
      </c>
      <c r="Q118" s="117">
        <f t="shared" si="18"/>
        <v>971.80046939070917</v>
      </c>
      <c r="R118" s="117">
        <f t="shared" ref="R118:V118" si="19">R119+R122+R124+R137</f>
        <v>1013.6793798062065</v>
      </c>
      <c r="S118" s="117">
        <f t="shared" si="19"/>
        <v>1022.7939907844855</v>
      </c>
      <c r="T118" s="117">
        <f t="shared" si="19"/>
        <v>1004.7620145791287</v>
      </c>
      <c r="U118" s="117">
        <f t="shared" si="19"/>
        <v>971.0267353273257</v>
      </c>
      <c r="V118" s="117">
        <f t="shared" si="19"/>
        <v>1122.2080763078416</v>
      </c>
      <c r="W118" s="117">
        <f t="shared" ref="W118" si="20">W119+W122+W124+W137</f>
        <v>1035.4342900573729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475.52481016194878</v>
      </c>
      <c r="C119" s="122">
        <f t="shared" si="21"/>
        <v>456.39022579998436</v>
      </c>
      <c r="D119" s="122">
        <f t="shared" si="21"/>
        <v>552.44449177593424</v>
      </c>
      <c r="E119" s="122">
        <f t="shared" si="21"/>
        <v>570.97643297060768</v>
      </c>
      <c r="F119" s="122">
        <f t="shared" si="21"/>
        <v>594.25738874308865</v>
      </c>
      <c r="G119" s="122">
        <f t="shared" si="21"/>
        <v>578.79485255902523</v>
      </c>
      <c r="H119" s="122">
        <f t="shared" si="21"/>
        <v>612.96302484755518</v>
      </c>
      <c r="I119" s="122">
        <f t="shared" si="21"/>
        <v>582.42728953375899</v>
      </c>
      <c r="J119" s="122">
        <f t="shared" si="21"/>
        <v>612.01047619047677</v>
      </c>
      <c r="K119" s="122">
        <f t="shared" si="21"/>
        <v>622.89496429881899</v>
      </c>
      <c r="L119" s="122">
        <f t="shared" si="21"/>
        <v>680.11261807068956</v>
      </c>
      <c r="M119" s="122">
        <f t="shared" si="21"/>
        <v>714.93466426592772</v>
      </c>
      <c r="N119" s="122">
        <f t="shared" si="21"/>
        <v>726.22761023260341</v>
      </c>
      <c r="O119" s="122">
        <f t="shared" si="21"/>
        <v>717.613393794594</v>
      </c>
      <c r="P119" s="122">
        <f t="shared" si="21"/>
        <v>701.96282078415038</v>
      </c>
      <c r="Q119" s="122">
        <f t="shared" si="21"/>
        <v>682.21626964097118</v>
      </c>
      <c r="R119" s="122">
        <f t="shared" ref="R119:V119" si="22">SUM(R120:R121)</f>
        <v>722.16220238740641</v>
      </c>
      <c r="S119" s="122">
        <f t="shared" si="22"/>
        <v>723.7253810918296</v>
      </c>
      <c r="T119" s="122">
        <f t="shared" si="22"/>
        <v>703.81032321894475</v>
      </c>
      <c r="U119" s="122">
        <f t="shared" si="22"/>
        <v>677.05247176597027</v>
      </c>
      <c r="V119" s="122">
        <f t="shared" si="22"/>
        <v>807.834774175814</v>
      </c>
      <c r="W119" s="122">
        <f t="shared" ref="W119" si="23">SUM(W120:W121)</f>
        <v>715.58536762771121</v>
      </c>
      <c r="DA119" s="130" t="s">
        <v>1646</v>
      </c>
    </row>
    <row r="120" spans="1:105" ht="12" customHeight="1" x14ac:dyDescent="0.25">
      <c r="A120" s="97" t="s">
        <v>204</v>
      </c>
      <c r="B120" s="98">
        <v>473.78904930416354</v>
      </c>
      <c r="C120" s="98">
        <v>454.71748123007268</v>
      </c>
      <c r="D120" s="98">
        <v>550.36149639104804</v>
      </c>
      <c r="E120" s="98">
        <v>568.79161588975637</v>
      </c>
      <c r="F120" s="98">
        <v>591.95486195579986</v>
      </c>
      <c r="G120" s="98">
        <v>576.54993051085376</v>
      </c>
      <c r="H120" s="98">
        <v>610.55039725858774</v>
      </c>
      <c r="I120" s="98">
        <v>580.11143880303382</v>
      </c>
      <c r="J120" s="98">
        <v>609.52684741879045</v>
      </c>
      <c r="K120" s="98">
        <v>620.33690408867312</v>
      </c>
      <c r="L120" s="98">
        <v>677.24947346603346</v>
      </c>
      <c r="M120" s="98">
        <v>711.85920512085636</v>
      </c>
      <c r="N120" s="98">
        <v>723.08092576669537</v>
      </c>
      <c r="O120" s="98">
        <v>714.40854112926309</v>
      </c>
      <c r="P120" s="98">
        <v>698.83932358842094</v>
      </c>
      <c r="Q120" s="98">
        <v>679.14690933409747</v>
      </c>
      <c r="R120" s="98">
        <v>718.90085029139198</v>
      </c>
      <c r="S120" s="98">
        <v>720.40709850004828</v>
      </c>
      <c r="T120" s="98">
        <v>700.54890130887475</v>
      </c>
      <c r="U120" s="98">
        <v>673.88821056654263</v>
      </c>
      <c r="V120" s="98">
        <v>803.99394286806148</v>
      </c>
      <c r="W120" s="98">
        <v>712.13650520683996</v>
      </c>
      <c r="DA120" s="63" t="s">
        <v>1647</v>
      </c>
    </row>
    <row r="121" spans="1:105" ht="12" customHeight="1" x14ac:dyDescent="0.25">
      <c r="A121" s="97" t="s">
        <v>53</v>
      </c>
      <c r="B121" s="98">
        <v>1.7357608577852335</v>
      </c>
      <c r="C121" s="98">
        <v>1.6727445699117089</v>
      </c>
      <c r="D121" s="98">
        <v>2.0829953848861629</v>
      </c>
      <c r="E121" s="98">
        <v>2.1848170808512943</v>
      </c>
      <c r="F121" s="98">
        <v>2.3025267872887492</v>
      </c>
      <c r="G121" s="98">
        <v>2.244922048171492</v>
      </c>
      <c r="H121" s="98">
        <v>2.4126275889673905</v>
      </c>
      <c r="I121" s="98">
        <v>2.3158507307252227</v>
      </c>
      <c r="J121" s="98">
        <v>2.4836287716862611</v>
      </c>
      <c r="K121" s="98">
        <v>2.5580602101458556</v>
      </c>
      <c r="L121" s="98">
        <v>2.8631446046561004</v>
      </c>
      <c r="M121" s="98">
        <v>3.0754591450713731</v>
      </c>
      <c r="N121" s="98">
        <v>3.1466844659080486</v>
      </c>
      <c r="O121" s="98">
        <v>3.2048526653309328</v>
      </c>
      <c r="P121" s="98">
        <v>3.1234971957294491</v>
      </c>
      <c r="Q121" s="98">
        <v>3.0693603068736932</v>
      </c>
      <c r="R121" s="98">
        <v>3.2613520960144671</v>
      </c>
      <c r="S121" s="98">
        <v>3.3182825917812724</v>
      </c>
      <c r="T121" s="98">
        <v>3.2614219100699495</v>
      </c>
      <c r="U121" s="98">
        <v>3.1642611994276764</v>
      </c>
      <c r="V121" s="98">
        <v>3.8408313077525209</v>
      </c>
      <c r="W121" s="98">
        <v>3.448862420871242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0.30542058343000666</v>
      </c>
      <c r="C122" s="122">
        <f t="shared" si="24"/>
        <v>0.41471160846608746</v>
      </c>
      <c r="D122" s="122">
        <f t="shared" si="24"/>
        <v>0.39423696463546121</v>
      </c>
      <c r="E122" s="122">
        <f t="shared" si="24"/>
        <v>0.70927792965554681</v>
      </c>
      <c r="F122" s="122">
        <f t="shared" si="24"/>
        <v>0.50879005859134629</v>
      </c>
      <c r="G122" s="122">
        <f t="shared" si="24"/>
        <v>0.61407282597138968</v>
      </c>
      <c r="H122" s="122">
        <f t="shared" si="24"/>
        <v>0.99455714832316011</v>
      </c>
      <c r="I122" s="122">
        <f t="shared" si="24"/>
        <v>2.3184705009914373</v>
      </c>
      <c r="J122" s="122">
        <f t="shared" si="24"/>
        <v>1.740634697888543</v>
      </c>
      <c r="K122" s="122">
        <f t="shared" si="24"/>
        <v>1.6860527938604539</v>
      </c>
      <c r="L122" s="122">
        <f t="shared" si="24"/>
        <v>2.4492332754670931</v>
      </c>
      <c r="M122" s="122">
        <f t="shared" si="24"/>
        <v>1.8267968573311066</v>
      </c>
      <c r="N122" s="122">
        <f t="shared" si="24"/>
        <v>5.5371324750959188</v>
      </c>
      <c r="O122" s="122">
        <f t="shared" si="24"/>
        <v>2.7499313145038831</v>
      </c>
      <c r="P122" s="122">
        <f t="shared" si="24"/>
        <v>2.7210094236847233</v>
      </c>
      <c r="Q122" s="122">
        <f t="shared" si="24"/>
        <v>5.1250972820991567</v>
      </c>
      <c r="R122" s="122">
        <f t="shared" si="24"/>
        <v>5.4336586040651458</v>
      </c>
      <c r="S122" s="122">
        <f t="shared" si="24"/>
        <v>5.6730278682119115</v>
      </c>
      <c r="T122" s="122">
        <f t="shared" si="24"/>
        <v>5.0488051383309545</v>
      </c>
      <c r="U122" s="122">
        <f t="shared" si="24"/>
        <v>5.5009331068248741</v>
      </c>
      <c r="V122" s="122">
        <f t="shared" si="24"/>
        <v>5.637342393788594</v>
      </c>
      <c r="W122" s="122">
        <f t="shared" si="24"/>
        <v>5.7831047771204025</v>
      </c>
      <c r="DA122" s="130" t="s">
        <v>1649</v>
      </c>
    </row>
    <row r="123" spans="1:105" ht="12" customHeight="1" x14ac:dyDescent="0.25">
      <c r="A123" s="97" t="s">
        <v>53</v>
      </c>
      <c r="B123" s="98">
        <v>0.30542058343000666</v>
      </c>
      <c r="C123" s="98">
        <v>0.41471160846608746</v>
      </c>
      <c r="D123" s="98">
        <v>0.39423696463546121</v>
      </c>
      <c r="E123" s="98">
        <v>0.70927792965554681</v>
      </c>
      <c r="F123" s="98">
        <v>0.50879005859134629</v>
      </c>
      <c r="G123" s="98">
        <v>0.61407282597138968</v>
      </c>
      <c r="H123" s="98">
        <v>0.99455714832316011</v>
      </c>
      <c r="I123" s="98">
        <v>2.3184705009914373</v>
      </c>
      <c r="J123" s="98">
        <v>1.740634697888543</v>
      </c>
      <c r="K123" s="98">
        <v>1.6860527938604539</v>
      </c>
      <c r="L123" s="98">
        <v>2.4492332754670931</v>
      </c>
      <c r="M123" s="98">
        <v>1.8267968573311066</v>
      </c>
      <c r="N123" s="98">
        <v>5.5371324750959188</v>
      </c>
      <c r="O123" s="98">
        <v>2.7499313145038831</v>
      </c>
      <c r="P123" s="98">
        <v>2.7210094236847233</v>
      </c>
      <c r="Q123" s="98">
        <v>5.1250972820991567</v>
      </c>
      <c r="R123" s="98">
        <v>5.4336586040651458</v>
      </c>
      <c r="S123" s="98">
        <v>5.6730278682119115</v>
      </c>
      <c r="T123" s="98">
        <v>5.0488051383309545</v>
      </c>
      <c r="U123" s="98">
        <v>5.5009331068248741</v>
      </c>
      <c r="V123" s="98">
        <v>5.637342393788594</v>
      </c>
      <c r="W123" s="98">
        <v>5.7831047771204025</v>
      </c>
      <c r="DA123" s="63" t="s">
        <v>1650</v>
      </c>
    </row>
    <row r="124" spans="1:105" ht="12" customHeight="1" x14ac:dyDescent="0.25">
      <c r="A124" s="121" t="s">
        <v>55</v>
      </c>
      <c r="B124" s="122">
        <v>82.701557482179538</v>
      </c>
      <c r="C124" s="122">
        <v>82.995363904429439</v>
      </c>
      <c r="D124" s="122">
        <v>100.88792359666411</v>
      </c>
      <c r="E124" s="122">
        <v>103.93101533194438</v>
      </c>
      <c r="F124" s="122">
        <v>107.27619456093009</v>
      </c>
      <c r="G124" s="122">
        <v>113.40130439022906</v>
      </c>
      <c r="H124" s="122">
        <v>119.07115029415621</v>
      </c>
      <c r="I124" s="122">
        <v>125.23063667447596</v>
      </c>
      <c r="J124" s="122">
        <v>143.26640377529102</v>
      </c>
      <c r="K124" s="122">
        <v>150.76241898382187</v>
      </c>
      <c r="L124" s="122">
        <v>157.1212977481577</v>
      </c>
      <c r="M124" s="122">
        <v>163.04753978269184</v>
      </c>
      <c r="N124" s="122">
        <v>164.48743021254973</v>
      </c>
      <c r="O124" s="122">
        <v>166.31246887110814</v>
      </c>
      <c r="P124" s="122">
        <v>173.14989030328459</v>
      </c>
      <c r="Q124" s="122">
        <v>177.49795491504156</v>
      </c>
      <c r="R124" s="122">
        <v>181.15246555026823</v>
      </c>
      <c r="S124" s="122">
        <v>187.81756332995991</v>
      </c>
      <c r="T124" s="122">
        <v>190.83071711254078</v>
      </c>
      <c r="U124" s="122">
        <v>186.13991399894132</v>
      </c>
      <c r="V124" s="122">
        <v>197.56930046835433</v>
      </c>
      <c r="W124" s="122">
        <v>202.80005099961659</v>
      </c>
      <c r="DA124" s="130" t="s">
        <v>1651</v>
      </c>
    </row>
    <row r="125" spans="1:105" ht="12" customHeight="1" x14ac:dyDescent="0.25">
      <c r="A125" s="97" t="s">
        <v>132</v>
      </c>
      <c r="B125" s="98">
        <v>8.2286202351703857</v>
      </c>
      <c r="C125" s="98">
        <v>9.6203192453746968</v>
      </c>
      <c r="D125" s="98">
        <v>9.7536929229458202</v>
      </c>
      <c r="E125" s="98">
        <v>9.6101337493711974</v>
      </c>
      <c r="F125" s="98">
        <v>11.613482899627062</v>
      </c>
      <c r="G125" s="98">
        <v>12.586881829103573</v>
      </c>
      <c r="H125" s="98">
        <v>13.277001798716741</v>
      </c>
      <c r="I125" s="98">
        <v>14.560438727242452</v>
      </c>
      <c r="J125" s="98">
        <v>16.822647728036159</v>
      </c>
      <c r="K125" s="98">
        <v>19.091825783112487</v>
      </c>
      <c r="L125" s="98">
        <v>20.145115515141352</v>
      </c>
      <c r="M125" s="98">
        <v>20.909424591352877</v>
      </c>
      <c r="N125" s="98">
        <v>21.238532481055444</v>
      </c>
      <c r="O125" s="98">
        <v>20.982418818288078</v>
      </c>
      <c r="P125" s="98">
        <v>20.524742971635074</v>
      </c>
      <c r="Q125" s="98">
        <v>15.015162728743865</v>
      </c>
      <c r="R125" s="98">
        <v>15.893321328966424</v>
      </c>
      <c r="S125" s="98">
        <v>15.926161037401165</v>
      </c>
      <c r="T125" s="98">
        <v>15.488155780627695</v>
      </c>
      <c r="U125" s="98">
        <v>14.899415592482404</v>
      </c>
      <c r="V125" s="98">
        <v>17.775534348239912</v>
      </c>
      <c r="W125" s="98">
        <v>15.745230025356674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1.0306127266733675E-2</v>
      </c>
      <c r="M126" s="98">
        <v>1.2811442201369427E-2</v>
      </c>
      <c r="N126" s="98">
        <v>1.501309169598538E-2</v>
      </c>
      <c r="O126" s="98">
        <v>1.7624894178941988E-2</v>
      </c>
      <c r="P126" s="98">
        <v>1.7776001780630376E-2</v>
      </c>
      <c r="Q126" s="98">
        <v>1.3521708578346961E-2</v>
      </c>
      <c r="R126" s="98">
        <v>1.527561632517516E-2</v>
      </c>
      <c r="S126" s="98">
        <v>1.562279561779038E-2</v>
      </c>
      <c r="T126" s="98">
        <v>1.3799481042194433E-2</v>
      </c>
      <c r="U126" s="98">
        <v>1.17956190837773E-2</v>
      </c>
      <c r="V126" s="98">
        <v>1.536182341487977E-2</v>
      </c>
      <c r="W126" s="98">
        <v>1.2141080558051406E-2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4.66511282388298E-3</v>
      </c>
      <c r="M127" s="101">
        <v>5.641807806388394E-3</v>
      </c>
      <c r="N127" s="101">
        <v>6.2367938084077991E-3</v>
      </c>
      <c r="O127" s="101">
        <v>7.5496540535497231E-3</v>
      </c>
      <c r="P127" s="101">
        <v>7.7878394855674894E-3</v>
      </c>
      <c r="Q127" s="101">
        <v>5.5213259040816634E-3</v>
      </c>
      <c r="R127" s="101">
        <v>6.6022403466581637E-3</v>
      </c>
      <c r="S127" s="101">
        <v>7.0815344914127963E-3</v>
      </c>
      <c r="T127" s="101">
        <v>5.8730719566140507E-3</v>
      </c>
      <c r="U127" s="101">
        <v>4.9743950975948657E-3</v>
      </c>
      <c r="V127" s="101">
        <v>6.3993481391587601E-3</v>
      </c>
      <c r="W127" s="101">
        <v>5.0804743089660461E-3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5.6410144428506951E-3</v>
      </c>
      <c r="M128" s="104">
        <v>7.1696343949810325E-3</v>
      </c>
      <c r="N128" s="104">
        <v>8.7762978875775815E-3</v>
      </c>
      <c r="O128" s="104">
        <v>1.0075240125392263E-2</v>
      </c>
      <c r="P128" s="104">
        <v>9.9881622950628874E-3</v>
      </c>
      <c r="Q128" s="104">
        <v>8.0003826742652984E-3</v>
      </c>
      <c r="R128" s="104">
        <v>8.6733759785169954E-3</v>
      </c>
      <c r="S128" s="104">
        <v>8.5412611263775834E-3</v>
      </c>
      <c r="T128" s="104">
        <v>7.9264090855803819E-3</v>
      </c>
      <c r="U128" s="104">
        <v>6.8212239861824338E-3</v>
      </c>
      <c r="V128" s="104">
        <v>8.9624752757210095E-3</v>
      </c>
      <c r="W128" s="104">
        <v>7.0606062490853605E-3</v>
      </c>
      <c r="DA128" s="132" t="s">
        <v>1655</v>
      </c>
    </row>
    <row r="129" spans="1:105" ht="12" customHeight="1" x14ac:dyDescent="0.25">
      <c r="A129" s="106" t="s">
        <v>124</v>
      </c>
      <c r="B129" s="101">
        <v>0.59211602119887818</v>
      </c>
      <c r="C129" s="101">
        <v>0.61386885754658571</v>
      </c>
      <c r="D129" s="101">
        <v>0.57434435233359782</v>
      </c>
      <c r="E129" s="101">
        <v>0.60456134562501507</v>
      </c>
      <c r="F129" s="101">
        <v>0.62376585766688986</v>
      </c>
      <c r="G129" s="101">
        <v>0.62965645333528886</v>
      </c>
      <c r="H129" s="101">
        <v>0.65741695486364038</v>
      </c>
      <c r="I129" s="101">
        <v>0.68124114648446454</v>
      </c>
      <c r="J129" s="101">
        <v>0.69016499302133738</v>
      </c>
      <c r="K129" s="101">
        <v>0.69506700479087025</v>
      </c>
      <c r="L129" s="101">
        <v>0.6950548489013022</v>
      </c>
      <c r="M129" s="101">
        <v>0.7037746965092434</v>
      </c>
      <c r="N129" s="101">
        <v>0.69177085908999025</v>
      </c>
      <c r="O129" s="101">
        <v>0.66283269187514449</v>
      </c>
      <c r="P129" s="101">
        <v>0.64673648261632677</v>
      </c>
      <c r="Q129" s="101">
        <v>0.58980166061087236</v>
      </c>
      <c r="R129" s="101">
        <v>0.48040958583253074</v>
      </c>
      <c r="S129" s="101">
        <v>0.4348892355460296</v>
      </c>
      <c r="T129" s="101">
        <v>0.41111824194680852</v>
      </c>
      <c r="U129" s="101">
        <v>0.37578767017888454</v>
      </c>
      <c r="V129" s="101">
        <v>0.39271032865414096</v>
      </c>
      <c r="W129" s="101">
        <v>0.40311308527976303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1.9983380849983025E-4</v>
      </c>
      <c r="M130" s="104">
        <v>3.1222285265059013E-4</v>
      </c>
      <c r="N130" s="104">
        <v>3.9435166120427051E-4</v>
      </c>
      <c r="O130" s="104">
        <v>4.7475597227388065E-4</v>
      </c>
      <c r="P130" s="104">
        <v>4.8612451985301371E-4</v>
      </c>
      <c r="Q130" s="104">
        <v>4.8006194617207184E-4</v>
      </c>
      <c r="R130" s="104">
        <v>4.5497393543971089E-4</v>
      </c>
      <c r="S130" s="104">
        <v>2.7651934474122084E-4</v>
      </c>
      <c r="T130" s="104">
        <v>1.6455735536895596E-4</v>
      </c>
      <c r="U130" s="104">
        <v>1.6202268512088868E-4</v>
      </c>
      <c r="V130" s="104">
        <v>1.7030513468007603E-4</v>
      </c>
      <c r="W130" s="104">
        <v>1.7913586144108705E-4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9.8294846802028852E-5</v>
      </c>
      <c r="M131" s="98">
        <v>1.504701594911969E-4</v>
      </c>
      <c r="N131" s="98">
        <v>1.8007542133296334E-4</v>
      </c>
      <c r="O131" s="98">
        <v>2.2216573436687766E-4</v>
      </c>
      <c r="P131" s="98">
        <v>2.3248932036395428E-4</v>
      </c>
      <c r="Q131" s="98">
        <v>2.1382258339538144E-4</v>
      </c>
      <c r="R131" s="98">
        <v>2.1275564081213482E-4</v>
      </c>
      <c r="S131" s="98">
        <v>1.1655785729971225E-4</v>
      </c>
      <c r="T131" s="98">
        <v>2.7633380064662818E-6</v>
      </c>
      <c r="U131" s="98">
        <v>1.3371138497003686E-6</v>
      </c>
      <c r="V131" s="98">
        <v>1.0833788314592823E-6</v>
      </c>
      <c r="W131" s="98">
        <v>1.1510639640524466E-6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1.0153896169780138E-4</v>
      </c>
      <c r="M132" s="98">
        <v>1.617526931593932E-4</v>
      </c>
      <c r="N132" s="98">
        <v>2.142762398713072E-4</v>
      </c>
      <c r="O132" s="98">
        <v>2.5259023790700298E-4</v>
      </c>
      <c r="P132" s="98">
        <v>2.5363519948905943E-4</v>
      </c>
      <c r="Q132" s="98">
        <v>2.662393627766904E-4</v>
      </c>
      <c r="R132" s="98">
        <v>2.4221829462757607E-4</v>
      </c>
      <c r="S132" s="98">
        <v>1.5996148744150857E-4</v>
      </c>
      <c r="T132" s="98">
        <v>1.6179401736248966E-4</v>
      </c>
      <c r="U132" s="98">
        <v>1.6068557127118832E-4</v>
      </c>
      <c r="V132" s="98">
        <v>1.6922175584861674E-4</v>
      </c>
      <c r="W132" s="98">
        <v>1.7798479747703461E-4</v>
      </c>
      <c r="DA132" s="63" t="s">
        <v>1659</v>
      </c>
    </row>
    <row r="133" spans="1:105" ht="12" customHeight="1" x14ac:dyDescent="0.25">
      <c r="A133" s="106" t="s">
        <v>122</v>
      </c>
      <c r="B133" s="101">
        <v>73.88082122581028</v>
      </c>
      <c r="C133" s="101">
        <v>72.761175801508159</v>
      </c>
      <c r="D133" s="101">
        <v>90.559886321384695</v>
      </c>
      <c r="E133" s="101">
        <v>93.716320236948164</v>
      </c>
      <c r="F133" s="101">
        <v>95.038945803636139</v>
      </c>
      <c r="G133" s="101">
        <v>100.1847661077902</v>
      </c>
      <c r="H133" s="101">
        <v>105.13673154057582</v>
      </c>
      <c r="I133" s="101">
        <v>109.98895680074905</v>
      </c>
      <c r="J133" s="101">
        <v>125.75359105423352</v>
      </c>
      <c r="K133" s="101">
        <v>130.97552619591852</v>
      </c>
      <c r="L133" s="101">
        <v>128.96943224901335</v>
      </c>
      <c r="M133" s="101">
        <v>132.73144249183352</v>
      </c>
      <c r="N133" s="101">
        <v>133.84807324891233</v>
      </c>
      <c r="O133" s="101">
        <v>134.76514109517771</v>
      </c>
      <c r="P133" s="101">
        <v>140.93863193608021</v>
      </c>
      <c r="Q133" s="101">
        <v>150.9374308122228</v>
      </c>
      <c r="R133" s="101">
        <v>153.28219154605728</v>
      </c>
      <c r="S133" s="101">
        <v>159.14776439663808</v>
      </c>
      <c r="T133" s="101">
        <v>162.32561732905106</v>
      </c>
      <c r="U133" s="101">
        <v>157.88355539961893</v>
      </c>
      <c r="V133" s="101">
        <v>165.69578086936772</v>
      </c>
      <c r="W133" s="101">
        <v>172.16353440896722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7.3011891740264545</v>
      </c>
      <c r="M134" s="104">
        <v>8.6897743379422003</v>
      </c>
      <c r="N134" s="104">
        <v>8.6936461801347757</v>
      </c>
      <c r="O134" s="104">
        <v>9.8839766156159854</v>
      </c>
      <c r="P134" s="104">
        <v>11.02151678665248</v>
      </c>
      <c r="Q134" s="104">
        <v>10.941557942939511</v>
      </c>
      <c r="R134" s="104">
        <v>11.480812499151391</v>
      </c>
      <c r="S134" s="104">
        <v>12.292849345412099</v>
      </c>
      <c r="T134" s="104">
        <v>12.59186172251766</v>
      </c>
      <c r="U134" s="104">
        <v>12.969197694892205</v>
      </c>
      <c r="V134" s="104">
        <v>13.689742793542989</v>
      </c>
      <c r="W134" s="104">
        <v>14.475853263593415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3.447567429181349</v>
      </c>
      <c r="M135" s="98">
        <v>3.9995901581709945</v>
      </c>
      <c r="N135" s="98">
        <v>3.7813981600044833</v>
      </c>
      <c r="O135" s="98">
        <v>4.4266628824471805</v>
      </c>
      <c r="P135" s="98">
        <v>5.023504307996836</v>
      </c>
      <c r="Q135" s="98">
        <v>4.633417347524146</v>
      </c>
      <c r="R135" s="98">
        <v>5.1016144120684297</v>
      </c>
      <c r="S135" s="98">
        <v>5.6647726757662564</v>
      </c>
      <c r="T135" s="98">
        <v>5.3512500921140775</v>
      </c>
      <c r="U135" s="98">
        <v>5.3970938937903981</v>
      </c>
      <c r="V135" s="98">
        <v>5.7088465685921035</v>
      </c>
      <c r="W135" s="98">
        <v>6.0337580411855241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3.8536217448451056</v>
      </c>
      <c r="M136" s="98">
        <v>4.6901841797712063</v>
      </c>
      <c r="N136" s="98">
        <v>4.9122480201302929</v>
      </c>
      <c r="O136" s="98">
        <v>5.4573137331688057</v>
      </c>
      <c r="P136" s="98">
        <v>5.998012478655645</v>
      </c>
      <c r="Q136" s="98">
        <v>6.3081405954153649</v>
      </c>
      <c r="R136" s="98">
        <v>6.379198087082961</v>
      </c>
      <c r="S136" s="98">
        <v>6.6280766696458429</v>
      </c>
      <c r="T136" s="98">
        <v>7.2406116304035821</v>
      </c>
      <c r="U136" s="98">
        <v>7.5721038011018065</v>
      </c>
      <c r="V136" s="98">
        <v>7.980896224950885</v>
      </c>
      <c r="W136" s="98">
        <v>8.4420952224078896</v>
      </c>
      <c r="DA136" s="63" t="s">
        <v>1663</v>
      </c>
    </row>
    <row r="137" spans="1:105" ht="12" customHeight="1" x14ac:dyDescent="0.25">
      <c r="A137" s="121" t="s">
        <v>54</v>
      </c>
      <c r="B137" s="122">
        <v>41.55930903123101</v>
      </c>
      <c r="C137" s="122">
        <v>45.065845364805966</v>
      </c>
      <c r="D137" s="122">
        <v>49.768543678223345</v>
      </c>
      <c r="E137" s="122">
        <v>54.568420361771928</v>
      </c>
      <c r="F137" s="122">
        <v>61.29504176373802</v>
      </c>
      <c r="G137" s="122">
        <v>61.506235662371154</v>
      </c>
      <c r="H137" s="122">
        <v>64.669929598991615</v>
      </c>
      <c r="I137" s="122">
        <v>70.472090082424842</v>
      </c>
      <c r="J137" s="122">
        <v>73.404512607653629</v>
      </c>
      <c r="K137" s="122">
        <v>76.126909176141353</v>
      </c>
      <c r="L137" s="122">
        <v>76.045298675675582</v>
      </c>
      <c r="M137" s="122">
        <v>81.604375174849679</v>
      </c>
      <c r="N137" s="122">
        <v>82.962169096035439</v>
      </c>
      <c r="O137" s="122">
        <v>83.324356044582586</v>
      </c>
      <c r="P137" s="122">
        <v>84.309764728340241</v>
      </c>
      <c r="Q137" s="122">
        <v>106.96114755259723</v>
      </c>
      <c r="R137" s="122">
        <v>104.93105326446673</v>
      </c>
      <c r="S137" s="122">
        <v>105.57801849448398</v>
      </c>
      <c r="T137" s="122">
        <v>105.07216910931224</v>
      </c>
      <c r="U137" s="122">
        <v>102.33341645558932</v>
      </c>
      <c r="V137" s="122">
        <v>111.16665926988458</v>
      </c>
      <c r="W137" s="122">
        <v>111.26576665292471</v>
      </c>
      <c r="DA137" s="130" t="s">
        <v>1664</v>
      </c>
    </row>
    <row r="138" spans="1:105" ht="12" customHeight="1" x14ac:dyDescent="0.25">
      <c r="A138" s="97" t="s">
        <v>207</v>
      </c>
      <c r="B138" s="98">
        <v>6.7804388011646495</v>
      </c>
      <c r="C138" s="98">
        <v>7.550075706839781</v>
      </c>
      <c r="D138" s="98">
        <v>8.6724289147249127</v>
      </c>
      <c r="E138" s="98">
        <v>8.6336759842599076</v>
      </c>
      <c r="F138" s="98">
        <v>10.743263055148786</v>
      </c>
      <c r="G138" s="98">
        <v>10.629137789019222</v>
      </c>
      <c r="H138" s="98">
        <v>11.192205413890759</v>
      </c>
      <c r="I138" s="98">
        <v>12.354949640832768</v>
      </c>
      <c r="J138" s="98">
        <v>13.017056873809375</v>
      </c>
      <c r="K138" s="98">
        <v>13.69534579459488</v>
      </c>
      <c r="L138" s="98">
        <v>13.621124237901272</v>
      </c>
      <c r="M138" s="98">
        <v>14.192366485143776</v>
      </c>
      <c r="N138" s="98">
        <v>14.416093436514748</v>
      </c>
      <c r="O138" s="98">
        <v>14.243192891946142</v>
      </c>
      <c r="P138" s="98">
        <v>13.932788764689022</v>
      </c>
      <c r="Q138" s="98">
        <v>21.940145218305148</v>
      </c>
      <c r="R138" s="98">
        <v>23.224419604471112</v>
      </c>
      <c r="S138" s="98">
        <v>23.273072513614174</v>
      </c>
      <c r="T138" s="98">
        <v>22.631532435272689</v>
      </c>
      <c r="U138" s="98">
        <v>21.77025413203399</v>
      </c>
      <c r="V138" s="98">
        <v>25.973392567115631</v>
      </c>
      <c r="W138" s="98">
        <v>23.005875609057057</v>
      </c>
      <c r="DA138" s="63" t="s">
        <v>1665</v>
      </c>
    </row>
    <row r="139" spans="1:105" ht="12" customHeight="1" x14ac:dyDescent="0.25">
      <c r="A139" s="97" t="s">
        <v>50</v>
      </c>
      <c r="B139" s="98">
        <v>2.755587100331808</v>
      </c>
      <c r="C139" s="98">
        <v>3.6750929112973756</v>
      </c>
      <c r="D139" s="98">
        <v>5.945572716509151</v>
      </c>
      <c r="E139" s="98">
        <v>8.5743522729020025</v>
      </c>
      <c r="F139" s="98">
        <v>9.7574523754421367</v>
      </c>
      <c r="G139" s="98">
        <v>9.7220914568531569</v>
      </c>
      <c r="H139" s="98">
        <v>10.378128137232149</v>
      </c>
      <c r="I139" s="98">
        <v>9.8348834541007246</v>
      </c>
      <c r="J139" s="98">
        <v>9.2104914878979613</v>
      </c>
      <c r="K139" s="98">
        <v>10.286059170620021</v>
      </c>
      <c r="L139" s="98">
        <v>8.9700317992987166</v>
      </c>
      <c r="M139" s="98">
        <v>11.373027332611617</v>
      </c>
      <c r="N139" s="98">
        <v>10.911674544430648</v>
      </c>
      <c r="O139" s="98">
        <v>11.099272580604504</v>
      </c>
      <c r="P139" s="98">
        <v>10.837807647161821</v>
      </c>
      <c r="Q139" s="98">
        <v>16.289568428575841</v>
      </c>
      <c r="R139" s="98">
        <v>13.076946638189407</v>
      </c>
      <c r="S139" s="98">
        <v>11.674252342462504</v>
      </c>
      <c r="T139" s="98">
        <v>10.868850179059722</v>
      </c>
      <c r="U139" s="98">
        <v>9.7856878632138393</v>
      </c>
      <c r="V139" s="98">
        <v>10.219495097995718</v>
      </c>
      <c r="W139" s="98">
        <v>10.44512697748328</v>
      </c>
      <c r="DA139" s="63" t="s">
        <v>1666</v>
      </c>
    </row>
    <row r="140" spans="1:105" ht="12" customHeight="1" x14ac:dyDescent="0.25">
      <c r="A140" s="109" t="s">
        <v>120</v>
      </c>
      <c r="B140" s="33">
        <v>32.023283129734551</v>
      </c>
      <c r="C140" s="33">
        <v>33.840676746668812</v>
      </c>
      <c r="D140" s="33">
        <v>35.15054204698928</v>
      </c>
      <c r="E140" s="33">
        <v>37.360392104610014</v>
      </c>
      <c r="F140" s="33">
        <v>40.794326333147097</v>
      </c>
      <c r="G140" s="33">
        <v>41.155006416498772</v>
      </c>
      <c r="H140" s="33">
        <v>43.099596047868708</v>
      </c>
      <c r="I140" s="33">
        <v>48.282256987491351</v>
      </c>
      <c r="J140" s="33">
        <v>51.176964245946301</v>
      </c>
      <c r="K140" s="33">
        <v>52.145504210926454</v>
      </c>
      <c r="L140" s="33">
        <v>53.454142638475595</v>
      </c>
      <c r="M140" s="33">
        <v>56.038981357094293</v>
      </c>
      <c r="N140" s="33">
        <v>57.634401115090036</v>
      </c>
      <c r="O140" s="33">
        <v>57.981890572031936</v>
      </c>
      <c r="P140" s="33">
        <v>59.539168316489402</v>
      </c>
      <c r="Q140" s="33">
        <v>68.73143390571623</v>
      </c>
      <c r="R140" s="33">
        <v>68.629687021806205</v>
      </c>
      <c r="S140" s="33">
        <v>70.630693638407308</v>
      </c>
      <c r="T140" s="33">
        <v>71.571786494979833</v>
      </c>
      <c r="U140" s="33">
        <v>70.77747446034148</v>
      </c>
      <c r="V140" s="33">
        <v>74.973771604773219</v>
      </c>
      <c r="W140" s="33">
        <v>77.81476406638437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262.91624327997795</v>
      </c>
      <c r="C142" s="117">
        <f t="shared" si="25"/>
        <v>263.24080479147955</v>
      </c>
      <c r="D142" s="117">
        <f t="shared" si="25"/>
        <v>323.84123289246725</v>
      </c>
      <c r="E142" s="117">
        <f t="shared" si="25"/>
        <v>344.69266021577573</v>
      </c>
      <c r="F142" s="117">
        <f t="shared" si="25"/>
        <v>367.83050280305071</v>
      </c>
      <c r="G142" s="117">
        <f t="shared" si="25"/>
        <v>370.41200475734007</v>
      </c>
      <c r="H142" s="117">
        <f t="shared" si="25"/>
        <v>399.72073364762963</v>
      </c>
      <c r="I142" s="117">
        <f t="shared" si="25"/>
        <v>405.0722307066743</v>
      </c>
      <c r="J142" s="117">
        <f t="shared" si="25"/>
        <v>438.49454118533936</v>
      </c>
      <c r="K142" s="117">
        <f t="shared" si="25"/>
        <v>457.85919817271309</v>
      </c>
      <c r="L142" s="117">
        <f t="shared" si="25"/>
        <v>504.14926597831425</v>
      </c>
      <c r="M142" s="117">
        <f t="shared" si="25"/>
        <v>538.53496159311987</v>
      </c>
      <c r="N142" s="117">
        <f t="shared" si="25"/>
        <v>572.0953258509611</v>
      </c>
      <c r="O142" s="117">
        <f t="shared" si="25"/>
        <v>574.37975511891693</v>
      </c>
      <c r="P142" s="117">
        <f t="shared" si="25"/>
        <v>576.16823572922135</v>
      </c>
      <c r="Q142" s="117">
        <f t="shared" si="25"/>
        <v>597.23263297236383</v>
      </c>
      <c r="R142" s="117">
        <f t="shared" ref="R142:V142" si="26">R143+R146+R148+R161</f>
        <v>629.24421511415903</v>
      </c>
      <c r="S142" s="117">
        <f t="shared" si="26"/>
        <v>644.56863331757052</v>
      </c>
      <c r="T142" s="117">
        <f t="shared" si="26"/>
        <v>642.95109168136844</v>
      </c>
      <c r="U142" s="117">
        <f t="shared" si="26"/>
        <v>632.25368374031223</v>
      </c>
      <c r="V142" s="117">
        <f t="shared" si="26"/>
        <v>737.01232909817145</v>
      </c>
      <c r="W142" s="117">
        <f t="shared" ref="W142" si="27">W143+W146+W148+W161</f>
        <v>692.78585983320067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189.11907978388257</v>
      </c>
      <c r="C143" s="122">
        <f t="shared" si="28"/>
        <v>186.41805070428157</v>
      </c>
      <c r="D143" s="122">
        <f t="shared" si="28"/>
        <v>233.46751085649268</v>
      </c>
      <c r="E143" s="122">
        <f t="shared" si="28"/>
        <v>248.17228824502934</v>
      </c>
      <c r="F143" s="122">
        <f t="shared" si="28"/>
        <v>264.92602783891721</v>
      </c>
      <c r="G143" s="122">
        <f t="shared" si="28"/>
        <v>263.00144103325999</v>
      </c>
      <c r="H143" s="122">
        <f t="shared" si="28"/>
        <v>285.295485935724</v>
      </c>
      <c r="I143" s="122">
        <f t="shared" si="28"/>
        <v>279.26505609998571</v>
      </c>
      <c r="J143" s="122">
        <f t="shared" si="28"/>
        <v>300.81274507174646</v>
      </c>
      <c r="K143" s="122">
        <f t="shared" si="28"/>
        <v>313.46759914758275</v>
      </c>
      <c r="L143" s="122">
        <f t="shared" si="28"/>
        <v>351.52311887636159</v>
      </c>
      <c r="M143" s="122">
        <f t="shared" si="28"/>
        <v>379.05895553303594</v>
      </c>
      <c r="N143" s="122">
        <f t="shared" si="28"/>
        <v>399.2415814327548</v>
      </c>
      <c r="O143" s="122">
        <f t="shared" si="28"/>
        <v>405.7950771685708</v>
      </c>
      <c r="P143" s="122">
        <f t="shared" si="28"/>
        <v>400.93352844384123</v>
      </c>
      <c r="Q143" s="122">
        <f t="shared" si="28"/>
        <v>395.0832375739904</v>
      </c>
      <c r="R143" s="122">
        <f t="shared" ref="R143:V143" si="29">SUM(R144:R145)</f>
        <v>422.79408230134425</v>
      </c>
      <c r="S143" s="122">
        <f t="shared" si="29"/>
        <v>429.65298985976284</v>
      </c>
      <c r="T143" s="122">
        <f t="shared" si="29"/>
        <v>424.69658846084138</v>
      </c>
      <c r="U143" s="122">
        <f t="shared" si="29"/>
        <v>413.91459073564084</v>
      </c>
      <c r="V143" s="122">
        <f t="shared" si="29"/>
        <v>500.40515020060263</v>
      </c>
      <c r="W143" s="122">
        <f t="shared" ref="W143" si="30">SUM(W144:W145)</f>
        <v>447.96236853648196</v>
      </c>
      <c r="DA143" s="130" t="s">
        <v>1814</v>
      </c>
    </row>
    <row r="144" spans="1:105" ht="12" customHeight="1" x14ac:dyDescent="0.25">
      <c r="A144" s="97" t="s">
        <v>204</v>
      </c>
      <c r="B144" s="98">
        <v>187.38331892609733</v>
      </c>
      <c r="C144" s="98">
        <v>184.74530613436986</v>
      </c>
      <c r="D144" s="98">
        <v>231.38451547160651</v>
      </c>
      <c r="E144" s="98">
        <v>245.98747116417803</v>
      </c>
      <c r="F144" s="98">
        <v>262.62350105162847</v>
      </c>
      <c r="G144" s="98">
        <v>260.75651898508852</v>
      </c>
      <c r="H144" s="98">
        <v>282.88285834675662</v>
      </c>
      <c r="I144" s="98">
        <v>276.94920536926048</v>
      </c>
      <c r="J144" s="98">
        <v>298.32911630006021</v>
      </c>
      <c r="K144" s="98">
        <v>310.90953893743688</v>
      </c>
      <c r="L144" s="98">
        <v>348.65997427170549</v>
      </c>
      <c r="M144" s="98">
        <v>375.98349638796458</v>
      </c>
      <c r="N144" s="98">
        <v>396.09489696684676</v>
      </c>
      <c r="O144" s="98">
        <v>402.59022450323988</v>
      </c>
      <c r="P144" s="98">
        <v>397.81003124811178</v>
      </c>
      <c r="Q144" s="98">
        <v>392.0138772671167</v>
      </c>
      <c r="R144" s="98">
        <v>419.53273020532976</v>
      </c>
      <c r="S144" s="98">
        <v>426.33470726798157</v>
      </c>
      <c r="T144" s="98">
        <v>421.43516655077144</v>
      </c>
      <c r="U144" s="98">
        <v>410.75032953621314</v>
      </c>
      <c r="V144" s="98">
        <v>496.56431889285011</v>
      </c>
      <c r="W144" s="98">
        <v>444.51350611561071</v>
      </c>
      <c r="DA144" s="63" t="s">
        <v>1815</v>
      </c>
    </row>
    <row r="145" spans="1:105" ht="12" customHeight="1" x14ac:dyDescent="0.25">
      <c r="A145" s="97" t="s">
        <v>53</v>
      </c>
      <c r="B145" s="98">
        <v>1.7357608577852335</v>
      </c>
      <c r="C145" s="98">
        <v>1.6727445699117089</v>
      </c>
      <c r="D145" s="98">
        <v>2.0829953848861629</v>
      </c>
      <c r="E145" s="98">
        <v>2.1848170808512943</v>
      </c>
      <c r="F145" s="98">
        <v>2.3025267872887492</v>
      </c>
      <c r="G145" s="98">
        <v>2.244922048171492</v>
      </c>
      <c r="H145" s="98">
        <v>2.4126275889673905</v>
      </c>
      <c r="I145" s="98">
        <v>2.3158507307252227</v>
      </c>
      <c r="J145" s="98">
        <v>2.4836287716862611</v>
      </c>
      <c r="K145" s="98">
        <v>2.5580602101458556</v>
      </c>
      <c r="L145" s="98">
        <v>2.8631446046561004</v>
      </c>
      <c r="M145" s="98">
        <v>3.0754591450713731</v>
      </c>
      <c r="N145" s="98">
        <v>3.1466844659080486</v>
      </c>
      <c r="O145" s="98">
        <v>3.2048526653309328</v>
      </c>
      <c r="P145" s="98">
        <v>3.1234971957294491</v>
      </c>
      <c r="Q145" s="98">
        <v>3.0693603068736932</v>
      </c>
      <c r="R145" s="98">
        <v>3.2613520960144671</v>
      </c>
      <c r="S145" s="98">
        <v>3.3182825917812724</v>
      </c>
      <c r="T145" s="98">
        <v>3.2614219100699495</v>
      </c>
      <c r="U145" s="98">
        <v>3.1642611994276764</v>
      </c>
      <c r="V145" s="98">
        <v>3.8408313077525209</v>
      </c>
      <c r="W145" s="98">
        <v>3.448862420871242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0.49717182477131866</v>
      </c>
      <c r="C146" s="122">
        <f t="shared" si="31"/>
        <v>0.74722647024481881</v>
      </c>
      <c r="D146" s="122">
        <f t="shared" si="31"/>
        <v>0.77622475710507666</v>
      </c>
      <c r="E146" s="122">
        <f t="shared" si="31"/>
        <v>1.4686746227151606</v>
      </c>
      <c r="F146" s="122">
        <f t="shared" si="31"/>
        <v>1.0920365093265334</v>
      </c>
      <c r="G146" s="122">
        <f t="shared" si="31"/>
        <v>1.3524074630587817</v>
      </c>
      <c r="H146" s="122">
        <f t="shared" si="31"/>
        <v>2.2439131966075281</v>
      </c>
      <c r="I146" s="122">
        <f t="shared" si="31"/>
        <v>5.331556285310791</v>
      </c>
      <c r="J146" s="122">
        <f t="shared" si="31"/>
        <v>4.1128748573840204</v>
      </c>
      <c r="K146" s="122">
        <f t="shared" si="31"/>
        <v>4.1345528455106653</v>
      </c>
      <c r="L146" s="122">
        <f t="shared" si="31"/>
        <v>6.1643618781666598</v>
      </c>
      <c r="M146" s="122">
        <f t="shared" si="31"/>
        <v>4.7147112565294131</v>
      </c>
      <c r="N146" s="122">
        <f t="shared" si="31"/>
        <v>14.781912059388372</v>
      </c>
      <c r="O146" s="122">
        <f t="shared" si="31"/>
        <v>7.5929308029491489</v>
      </c>
      <c r="P146" s="122">
        <f t="shared" si="31"/>
        <v>7.7893194524997176</v>
      </c>
      <c r="Q146" s="122">
        <f t="shared" si="31"/>
        <v>15.127542682229764</v>
      </c>
      <c r="R146" s="122">
        <f t="shared" si="31"/>
        <v>16.589148697557594</v>
      </c>
      <c r="S146" s="122">
        <f t="shared" si="31"/>
        <v>17.781389239819674</v>
      </c>
      <c r="T146" s="122">
        <f t="shared" si="31"/>
        <v>16.172499115720328</v>
      </c>
      <c r="U146" s="122">
        <f t="shared" si="31"/>
        <v>18.007776948246644</v>
      </c>
      <c r="V146" s="122">
        <f t="shared" si="31"/>
        <v>18.830430250654196</v>
      </c>
      <c r="W146" s="122">
        <f t="shared" si="31"/>
        <v>19.669400102002587</v>
      </c>
      <c r="DA146" s="130" t="s">
        <v>1817</v>
      </c>
    </row>
    <row r="147" spans="1:105" ht="12" customHeight="1" x14ac:dyDescent="0.25">
      <c r="A147" s="97" t="s">
        <v>53</v>
      </c>
      <c r="B147" s="98">
        <v>0.49717182477131866</v>
      </c>
      <c r="C147" s="98">
        <v>0.74722647024481881</v>
      </c>
      <c r="D147" s="98">
        <v>0.77622475710507666</v>
      </c>
      <c r="E147" s="98">
        <v>1.4686746227151606</v>
      </c>
      <c r="F147" s="98">
        <v>1.0920365093265334</v>
      </c>
      <c r="G147" s="98">
        <v>1.3524074630587817</v>
      </c>
      <c r="H147" s="98">
        <v>2.2439131966075281</v>
      </c>
      <c r="I147" s="98">
        <v>5.331556285310791</v>
      </c>
      <c r="J147" s="98">
        <v>4.1128748573840204</v>
      </c>
      <c r="K147" s="98">
        <v>4.1345528455106653</v>
      </c>
      <c r="L147" s="98">
        <v>6.1643618781666598</v>
      </c>
      <c r="M147" s="98">
        <v>4.7147112565294131</v>
      </c>
      <c r="N147" s="98">
        <v>14.781912059388372</v>
      </c>
      <c r="O147" s="98">
        <v>7.5929308029491489</v>
      </c>
      <c r="P147" s="98">
        <v>7.7893194524997176</v>
      </c>
      <c r="Q147" s="98">
        <v>15.127542682229764</v>
      </c>
      <c r="R147" s="98">
        <v>16.589148697557594</v>
      </c>
      <c r="S147" s="98">
        <v>17.781389239819674</v>
      </c>
      <c r="T147" s="98">
        <v>16.172499115720328</v>
      </c>
      <c r="U147" s="98">
        <v>18.007776948246644</v>
      </c>
      <c r="V147" s="98">
        <v>18.830430250654196</v>
      </c>
      <c r="W147" s="98">
        <v>19.669400102002587</v>
      </c>
      <c r="DA147" s="63" t="s">
        <v>1818</v>
      </c>
    </row>
    <row r="148" spans="1:105" ht="12" customHeight="1" x14ac:dyDescent="0.25">
      <c r="A148" s="121" t="s">
        <v>55</v>
      </c>
      <c r="B148" s="122">
        <v>44.635689910743217</v>
      </c>
      <c r="C148" s="122">
        <v>45.025905705604458</v>
      </c>
      <c r="D148" s="122">
        <v>55.535051331131925</v>
      </c>
      <c r="E148" s="122">
        <v>57.766833392457713</v>
      </c>
      <c r="F148" s="122">
        <v>59.984798640628313</v>
      </c>
      <c r="G148" s="122">
        <v>63.91771005577931</v>
      </c>
      <c r="H148" s="122">
        <v>67.737860957416203</v>
      </c>
      <c r="I148" s="122">
        <v>71.704717461424579</v>
      </c>
      <c r="J148" s="122">
        <v>82.542435496199317</v>
      </c>
      <c r="K148" s="122">
        <v>87.390760345464059</v>
      </c>
      <c r="L148" s="122">
        <v>93.296735465628586</v>
      </c>
      <c r="M148" s="122">
        <v>97.815652502695286</v>
      </c>
      <c r="N148" s="122">
        <v>99.873836227935811</v>
      </c>
      <c r="O148" s="122">
        <v>102.33957057720052</v>
      </c>
      <c r="P148" s="122">
        <v>107.7390466110552</v>
      </c>
      <c r="Q148" s="122">
        <v>112.15170072399937</v>
      </c>
      <c r="R148" s="122">
        <v>115.85620729610552</v>
      </c>
      <c r="S148" s="122">
        <v>121.84777459086656</v>
      </c>
      <c r="T148" s="122">
        <v>126.08432709764421</v>
      </c>
      <c r="U148" s="122">
        <v>125.24411230594502</v>
      </c>
      <c r="V148" s="122">
        <v>135.48069664050325</v>
      </c>
      <c r="W148" s="122">
        <v>141.13631487393647</v>
      </c>
      <c r="DA148" s="130" t="s">
        <v>1819</v>
      </c>
    </row>
    <row r="149" spans="1:105" ht="12" customHeight="1" x14ac:dyDescent="0.25">
      <c r="A149" s="97" t="s">
        <v>132</v>
      </c>
      <c r="B149" s="98">
        <v>3.4179175020152006</v>
      </c>
      <c r="C149" s="98">
        <v>4.1237483683365364</v>
      </c>
      <c r="D149" s="98">
        <v>4.3066187092345798</v>
      </c>
      <c r="E149" s="98">
        <v>4.3829796195927795</v>
      </c>
      <c r="F149" s="98">
        <v>5.4995450095168898</v>
      </c>
      <c r="G149" s="98">
        <v>6.1582731557513508</v>
      </c>
      <c r="H149" s="98">
        <v>6.7103341036178001</v>
      </c>
      <c r="I149" s="98">
        <v>7.5973604930820056</v>
      </c>
      <c r="J149" s="98">
        <v>9.1160203433470404</v>
      </c>
      <c r="K149" s="98">
        <v>10.65973205464692</v>
      </c>
      <c r="L149" s="98">
        <v>11.58368099481627</v>
      </c>
      <c r="M149" s="98">
        <v>12.369094778883518</v>
      </c>
      <c r="N149" s="98">
        <v>12.999640133431681</v>
      </c>
      <c r="O149" s="98">
        <v>13.223194712844325</v>
      </c>
      <c r="P149" s="98">
        <v>12.973814252057984</v>
      </c>
      <c r="Q149" s="98">
        <v>9.5506413551479508</v>
      </c>
      <c r="R149" s="98">
        <v>10.174156344950205</v>
      </c>
      <c r="S149" s="98">
        <v>10.354628717342974</v>
      </c>
      <c r="T149" s="98">
        <v>10.263875723711228</v>
      </c>
      <c r="U149" s="98">
        <v>10.05174774296904</v>
      </c>
      <c r="V149" s="98">
        <v>12.197295501543776</v>
      </c>
      <c r="W149" s="98">
        <v>10.937637530431983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8.6273854243820482E-3</v>
      </c>
      <c r="M150" s="98">
        <v>1.0792104386507182E-2</v>
      </c>
      <c r="N150" s="98">
        <v>1.2798977503964257E-2</v>
      </c>
      <c r="O150" s="98">
        <v>1.4972766234214927E-2</v>
      </c>
      <c r="P150" s="98">
        <v>1.504134825647347E-2</v>
      </c>
      <c r="Q150" s="98">
        <v>1.1584044245955945E-2</v>
      </c>
      <c r="R150" s="98">
        <v>1.2958957370696427E-2</v>
      </c>
      <c r="S150" s="98">
        <v>1.3141049660785534E-2</v>
      </c>
      <c r="T150" s="98">
        <v>1.1747221998639703E-2</v>
      </c>
      <c r="U150" s="98">
        <v>1.00669571766265E-2</v>
      </c>
      <c r="V150" s="98">
        <v>1.3276046892602375E-2</v>
      </c>
      <c r="W150" s="98">
        <v>1.0509505600921005E-2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2.9863709815313522E-3</v>
      </c>
      <c r="M151" s="101">
        <v>3.6224699915261499E-3</v>
      </c>
      <c r="N151" s="101">
        <v>4.0226796163866756E-3</v>
      </c>
      <c r="O151" s="101">
        <v>4.8975261088226646E-3</v>
      </c>
      <c r="P151" s="101">
        <v>5.0531859614105839E-3</v>
      </c>
      <c r="Q151" s="101">
        <v>3.5836615716906468E-3</v>
      </c>
      <c r="R151" s="101">
        <v>4.2855813921794314E-3</v>
      </c>
      <c r="S151" s="101">
        <v>4.5997885344079507E-3</v>
      </c>
      <c r="T151" s="101">
        <v>3.8208129130593207E-3</v>
      </c>
      <c r="U151" s="101">
        <v>3.2457331904440665E-3</v>
      </c>
      <c r="V151" s="101">
        <v>4.3135716168813659E-3</v>
      </c>
      <c r="W151" s="101">
        <v>3.4488993518356444E-3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5.6410144428506951E-3</v>
      </c>
      <c r="M152" s="104">
        <v>7.1696343949810325E-3</v>
      </c>
      <c r="N152" s="104">
        <v>8.7762978875775815E-3</v>
      </c>
      <c r="O152" s="104">
        <v>1.0075240125392263E-2</v>
      </c>
      <c r="P152" s="104">
        <v>9.9881622950628874E-3</v>
      </c>
      <c r="Q152" s="104">
        <v>8.0003826742652984E-3</v>
      </c>
      <c r="R152" s="104">
        <v>8.6733759785169954E-3</v>
      </c>
      <c r="S152" s="104">
        <v>8.5412611263775834E-3</v>
      </c>
      <c r="T152" s="104">
        <v>7.9264090855803819E-3</v>
      </c>
      <c r="U152" s="104">
        <v>6.8212239861824338E-3</v>
      </c>
      <c r="V152" s="104">
        <v>8.9624752757210095E-3</v>
      </c>
      <c r="W152" s="104">
        <v>7.0606062490853605E-3</v>
      </c>
      <c r="DA152" s="132" t="s">
        <v>1823</v>
      </c>
    </row>
    <row r="153" spans="1:105" ht="12" customHeight="1" x14ac:dyDescent="0.25">
      <c r="A153" s="106" t="s">
        <v>124</v>
      </c>
      <c r="B153" s="101">
        <v>0.29276434199288437</v>
      </c>
      <c r="C153" s="101">
        <v>0.305130702153464</v>
      </c>
      <c r="D153" s="101">
        <v>0.28703283809300451</v>
      </c>
      <c r="E153" s="101">
        <v>0.30425764616440681</v>
      </c>
      <c r="F153" s="101">
        <v>0.31626041739435395</v>
      </c>
      <c r="G153" s="101">
        <v>0.32166348054856136</v>
      </c>
      <c r="H153" s="101">
        <v>0.33895645814949765</v>
      </c>
      <c r="I153" s="101">
        <v>0.35305373966170928</v>
      </c>
      <c r="J153" s="101">
        <v>0.35858892605784576</v>
      </c>
      <c r="K153" s="101">
        <v>0.362780803835479</v>
      </c>
      <c r="L153" s="101">
        <v>0.3649328173733094</v>
      </c>
      <c r="M153" s="101">
        <v>0.37290840060044578</v>
      </c>
      <c r="N153" s="101">
        <v>0.37246262592400453</v>
      </c>
      <c r="O153" s="101">
        <v>0.36380631042969525</v>
      </c>
      <c r="P153" s="101">
        <v>0.36138589824077305</v>
      </c>
      <c r="Q153" s="101">
        <v>0.3343254452588883</v>
      </c>
      <c r="R153" s="101">
        <v>0.27580175170211474</v>
      </c>
      <c r="S153" s="101">
        <v>0.25589634831371233</v>
      </c>
      <c r="T153" s="101">
        <v>0.25231971198265568</v>
      </c>
      <c r="U153" s="101">
        <v>0.24231671677508904</v>
      </c>
      <c r="V153" s="101">
        <v>0.26537701948337078</v>
      </c>
      <c r="W153" s="101">
        <v>0.28039729357873727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1.5426724412938834E-4</v>
      </c>
      <c r="M154" s="104">
        <v>2.4296060606159256E-4</v>
      </c>
      <c r="N154" s="104">
        <v>3.1246893646601171E-4</v>
      </c>
      <c r="O154" s="104">
        <v>3.7547831410692905E-4</v>
      </c>
      <c r="P154" s="104">
        <v>3.8223363253713134E-4</v>
      </c>
      <c r="Q154" s="104">
        <v>3.8451253391371597E-4</v>
      </c>
      <c r="R154" s="104">
        <v>3.5990130040069166E-4</v>
      </c>
      <c r="S154" s="104">
        <v>2.2577868125791111E-4</v>
      </c>
      <c r="T154" s="104">
        <v>1.6338118839801798E-4</v>
      </c>
      <c r="U154" s="104">
        <v>1.6146999001140599E-4</v>
      </c>
      <c r="V154" s="104">
        <v>1.699975494819702E-4</v>
      </c>
      <c r="W154" s="104">
        <v>1.7880905956243245E-4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5.2728282431586975E-5</v>
      </c>
      <c r="M155" s="98">
        <v>8.1207912902199361E-5</v>
      </c>
      <c r="N155" s="98">
        <v>9.8192696594704538E-5</v>
      </c>
      <c r="O155" s="98">
        <v>1.2288807619992607E-4</v>
      </c>
      <c r="P155" s="98">
        <v>1.2859843304807188E-4</v>
      </c>
      <c r="Q155" s="98">
        <v>1.1827317113702558E-4</v>
      </c>
      <c r="R155" s="98">
        <v>1.1768300577311559E-4</v>
      </c>
      <c r="S155" s="98">
        <v>6.581719381640254E-5</v>
      </c>
      <c r="T155" s="98">
        <v>1.5871710355283341E-6</v>
      </c>
      <c r="U155" s="98">
        <v>7.8441874021767144E-7</v>
      </c>
      <c r="V155" s="98">
        <v>7.7579363335346837E-7</v>
      </c>
      <c r="W155" s="98">
        <v>8.2426208539783135E-7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1.0153896169780138E-4</v>
      </c>
      <c r="M156" s="98">
        <v>1.617526931593932E-4</v>
      </c>
      <c r="N156" s="98">
        <v>2.142762398713072E-4</v>
      </c>
      <c r="O156" s="98">
        <v>2.5259023790700298E-4</v>
      </c>
      <c r="P156" s="98">
        <v>2.5363519948905943E-4</v>
      </c>
      <c r="Q156" s="98">
        <v>2.662393627766904E-4</v>
      </c>
      <c r="R156" s="98">
        <v>2.4221829462757607E-4</v>
      </c>
      <c r="S156" s="98">
        <v>1.5996148744150857E-4</v>
      </c>
      <c r="T156" s="98">
        <v>1.6179401736248966E-4</v>
      </c>
      <c r="U156" s="98">
        <v>1.6068557127118832E-4</v>
      </c>
      <c r="V156" s="98">
        <v>1.6922175584861674E-4</v>
      </c>
      <c r="W156" s="98">
        <v>1.7798479747703461E-4</v>
      </c>
      <c r="DA156" s="63" t="s">
        <v>1827</v>
      </c>
    </row>
    <row r="157" spans="1:105" ht="12" customHeight="1" x14ac:dyDescent="0.25">
      <c r="A157" s="106" t="s">
        <v>122</v>
      </c>
      <c r="B157" s="101">
        <v>40.925008066735131</v>
      </c>
      <c r="C157" s="101">
        <v>40.59702663511446</v>
      </c>
      <c r="D157" s="101">
        <v>50.941399783804343</v>
      </c>
      <c r="E157" s="101">
        <v>53.079596126700523</v>
      </c>
      <c r="F157" s="101">
        <v>54.168993213717073</v>
      </c>
      <c r="G157" s="101">
        <v>57.437773419479399</v>
      </c>
      <c r="H157" s="101">
        <v>60.688570395648902</v>
      </c>
      <c r="I157" s="101">
        <v>63.754303228680868</v>
      </c>
      <c r="J157" s="101">
        <v>73.067826226794423</v>
      </c>
      <c r="K157" s="101">
        <v>76.368247486981659</v>
      </c>
      <c r="L157" s="101">
        <v>75.444873202655003</v>
      </c>
      <c r="M157" s="101">
        <v>78.002142547545461</v>
      </c>
      <c r="N157" s="101">
        <v>79.330268687589864</v>
      </c>
      <c r="O157" s="101">
        <v>80.632397036882566</v>
      </c>
      <c r="P157" s="101">
        <v>85.360104453878037</v>
      </c>
      <c r="Q157" s="101">
        <v>93.127008184356029</v>
      </c>
      <c r="R157" s="101">
        <v>95.863369608962032</v>
      </c>
      <c r="S157" s="101">
        <v>101.01440229558028</v>
      </c>
      <c r="T157" s="101">
        <v>104.80681292698362</v>
      </c>
      <c r="U157" s="101">
        <v>103.77943588238233</v>
      </c>
      <c r="V157" s="101">
        <v>111.1807806826606</v>
      </c>
      <c r="W157" s="101">
        <v>117.34962255967139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5.894466798115495</v>
      </c>
      <c r="M158" s="104">
        <v>7.0604717106732995</v>
      </c>
      <c r="N158" s="104">
        <v>7.1583533345498243</v>
      </c>
      <c r="O158" s="104">
        <v>8.1048242724956054</v>
      </c>
      <c r="P158" s="104">
        <v>9.0283184249893935</v>
      </c>
      <c r="Q158" s="104">
        <v>9.1277571824566266</v>
      </c>
      <c r="R158" s="104">
        <v>9.5295607318200677</v>
      </c>
      <c r="S158" s="104">
        <v>10.20948040128755</v>
      </c>
      <c r="T158" s="104">
        <v>10.74940813177966</v>
      </c>
      <c r="U158" s="104">
        <v>11.160383536651926</v>
      </c>
      <c r="V158" s="104">
        <v>11.823797392373423</v>
      </c>
      <c r="W158" s="104">
        <v>12.557969175593881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2.0408450532703899</v>
      </c>
      <c r="M159" s="98">
        <v>2.3702875309020932</v>
      </c>
      <c r="N159" s="98">
        <v>2.2461053144195318</v>
      </c>
      <c r="O159" s="98">
        <v>2.6475105393267988</v>
      </c>
      <c r="P159" s="98">
        <v>3.0303059463337489</v>
      </c>
      <c r="Q159" s="98">
        <v>2.8196165870412608</v>
      </c>
      <c r="R159" s="98">
        <v>3.1503626447371067</v>
      </c>
      <c r="S159" s="98">
        <v>3.5814037316417071</v>
      </c>
      <c r="T159" s="98">
        <v>3.5087965013760773</v>
      </c>
      <c r="U159" s="98">
        <v>3.588279735550119</v>
      </c>
      <c r="V159" s="98">
        <v>3.842901167422538</v>
      </c>
      <c r="W159" s="98">
        <v>4.1158739531859911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3.8536217448451056</v>
      </c>
      <c r="M160" s="98">
        <v>4.6901841797712063</v>
      </c>
      <c r="N160" s="98">
        <v>4.9122480201302929</v>
      </c>
      <c r="O160" s="98">
        <v>5.4573137331688057</v>
      </c>
      <c r="P160" s="98">
        <v>5.998012478655645</v>
      </c>
      <c r="Q160" s="98">
        <v>6.3081405954153649</v>
      </c>
      <c r="R160" s="98">
        <v>6.379198087082961</v>
      </c>
      <c r="S160" s="98">
        <v>6.6280766696458429</v>
      </c>
      <c r="T160" s="98">
        <v>7.2406116304035821</v>
      </c>
      <c r="U160" s="98">
        <v>7.5721038011018065</v>
      </c>
      <c r="V160" s="98">
        <v>7.980896224950885</v>
      </c>
      <c r="W160" s="98">
        <v>8.4420952224078896</v>
      </c>
      <c r="DA160" s="63" t="s">
        <v>1831</v>
      </c>
    </row>
    <row r="161" spans="1:105" ht="12" customHeight="1" x14ac:dyDescent="0.25">
      <c r="A161" s="121" t="s">
        <v>54</v>
      </c>
      <c r="B161" s="122">
        <v>28.664301760580855</v>
      </c>
      <c r="C161" s="122">
        <v>31.049621911348691</v>
      </c>
      <c r="D161" s="122">
        <v>34.062445947737544</v>
      </c>
      <c r="E161" s="122">
        <v>37.28486395557357</v>
      </c>
      <c r="F161" s="122">
        <v>41.827639814178681</v>
      </c>
      <c r="G161" s="122">
        <v>42.14044620524195</v>
      </c>
      <c r="H161" s="122">
        <v>44.443473557881887</v>
      </c>
      <c r="I161" s="122">
        <v>48.770900859953194</v>
      </c>
      <c r="J161" s="122">
        <v>51.026485760009564</v>
      </c>
      <c r="K161" s="122">
        <v>52.866285834155626</v>
      </c>
      <c r="L161" s="122">
        <v>53.16504975815738</v>
      </c>
      <c r="M161" s="122">
        <v>56.945642300859234</v>
      </c>
      <c r="N161" s="122">
        <v>58.197996130882125</v>
      </c>
      <c r="O161" s="122">
        <v>58.652176570196502</v>
      </c>
      <c r="P161" s="122">
        <v>59.706341221825156</v>
      </c>
      <c r="Q161" s="122">
        <v>74.870151992144287</v>
      </c>
      <c r="R161" s="122">
        <v>74.004776819151687</v>
      </c>
      <c r="S161" s="122">
        <v>75.286479627121324</v>
      </c>
      <c r="T161" s="122">
        <v>75.997677007162537</v>
      </c>
      <c r="U161" s="122">
        <v>75.087203750479745</v>
      </c>
      <c r="V161" s="122">
        <v>82.296052006411372</v>
      </c>
      <c r="W161" s="122">
        <v>84.017776320779561</v>
      </c>
      <c r="DA161" s="130" t="s">
        <v>1832</v>
      </c>
    </row>
    <row r="162" spans="1:105" ht="12" customHeight="1" x14ac:dyDescent="0.25">
      <c r="A162" s="97" t="s">
        <v>207</v>
      </c>
      <c r="B162" s="98">
        <v>3.8516427213185738</v>
      </c>
      <c r="C162" s="98">
        <v>4.2989733369474505</v>
      </c>
      <c r="D162" s="98">
        <v>4.949130640342724</v>
      </c>
      <c r="E162" s="98">
        <v>4.9365375792906372</v>
      </c>
      <c r="F162" s="98">
        <v>6.1547537386452937</v>
      </c>
      <c r="G162" s="98">
        <v>6.099936856214895</v>
      </c>
      <c r="H162" s="98">
        <v>6.4344500586395847</v>
      </c>
      <c r="I162" s="98">
        <v>7.1095352207121216</v>
      </c>
      <c r="J162" s="98">
        <v>7.4945977345817729</v>
      </c>
      <c r="K162" s="98">
        <v>7.8902890471557017</v>
      </c>
      <c r="L162" s="98">
        <v>7.852471144659452</v>
      </c>
      <c r="M162" s="98">
        <v>8.1864463038920956</v>
      </c>
      <c r="N162" s="98">
        <v>8.3197746485695276</v>
      </c>
      <c r="O162" s="98">
        <v>8.2232409651987854</v>
      </c>
      <c r="P162" s="98">
        <v>8.0456794471990758</v>
      </c>
      <c r="Q162" s="98">
        <v>12.671533263432289</v>
      </c>
      <c r="R162" s="98">
        <v>13.41941246762604</v>
      </c>
      <c r="S162" s="98">
        <v>13.458607115796644</v>
      </c>
      <c r="T162" s="98">
        <v>13.104057790523447</v>
      </c>
      <c r="U162" s="98">
        <v>12.626906251515447</v>
      </c>
      <c r="V162" s="98">
        <v>15.098302986364297</v>
      </c>
      <c r="W162" s="98">
        <v>13.412122918374296</v>
      </c>
      <c r="DA162" s="63" t="s">
        <v>1833</v>
      </c>
    </row>
    <row r="163" spans="1:105" ht="12" customHeight="1" x14ac:dyDescent="0.25">
      <c r="A163" s="97" t="s">
        <v>50</v>
      </c>
      <c r="B163" s="98">
        <v>1.5592889270324404</v>
      </c>
      <c r="C163" s="98">
        <v>2.0874641708597337</v>
      </c>
      <c r="D163" s="98">
        <v>3.3933924050160811</v>
      </c>
      <c r="E163" s="98">
        <v>4.9041854711667439</v>
      </c>
      <c r="F163" s="98">
        <v>5.5889279672971446</v>
      </c>
      <c r="G163" s="98">
        <v>5.5750767951900233</v>
      </c>
      <c r="H163" s="98">
        <v>5.9596148101818835</v>
      </c>
      <c r="I163" s="98">
        <v>5.6539666107727937</v>
      </c>
      <c r="J163" s="98">
        <v>5.3020852325229528</v>
      </c>
      <c r="K163" s="98">
        <v>5.9326977072643201</v>
      </c>
      <c r="L163" s="98">
        <v>5.185308769832405</v>
      </c>
      <c r="M163" s="98">
        <v>6.5842865165982358</v>
      </c>
      <c r="N163" s="98">
        <v>6.3235923601657129</v>
      </c>
      <c r="O163" s="98">
        <v>6.4364575293932376</v>
      </c>
      <c r="P163" s="98">
        <v>6.2874516832028586</v>
      </c>
      <c r="Q163" s="98">
        <v>9.4534829664596849</v>
      </c>
      <c r="R163" s="98">
        <v>7.594545999461622</v>
      </c>
      <c r="S163" s="98">
        <v>6.7878870320095253</v>
      </c>
      <c r="T163" s="98">
        <v>6.334148079631726</v>
      </c>
      <c r="U163" s="98">
        <v>5.7251566517269783</v>
      </c>
      <c r="V163" s="98">
        <v>6.0159550253879006</v>
      </c>
      <c r="W163" s="98">
        <v>6.1972250555688237</v>
      </c>
      <c r="DA163" s="63" t="s">
        <v>1834</v>
      </c>
    </row>
    <row r="164" spans="1:105" ht="12" customHeight="1" x14ac:dyDescent="0.25">
      <c r="A164" s="109" t="s">
        <v>120</v>
      </c>
      <c r="B164" s="33">
        <v>23.253370112229842</v>
      </c>
      <c r="C164" s="33">
        <v>24.663184403541507</v>
      </c>
      <c r="D164" s="33">
        <v>25.719922902378741</v>
      </c>
      <c r="E164" s="33">
        <v>27.444140905116186</v>
      </c>
      <c r="F164" s="33">
        <v>30.083958108236246</v>
      </c>
      <c r="G164" s="33">
        <v>30.465432553837033</v>
      </c>
      <c r="H164" s="33">
        <v>32.049408689060421</v>
      </c>
      <c r="I164" s="33">
        <v>36.007399028468278</v>
      </c>
      <c r="J164" s="33">
        <v>38.229802792904835</v>
      </c>
      <c r="K164" s="33">
        <v>39.043299079735604</v>
      </c>
      <c r="L164" s="33">
        <v>40.127269843665523</v>
      </c>
      <c r="M164" s="33">
        <v>42.174909480368903</v>
      </c>
      <c r="N164" s="33">
        <v>43.554629122146885</v>
      </c>
      <c r="O164" s="33">
        <v>43.992478075604481</v>
      </c>
      <c r="P164" s="33">
        <v>45.373210091423225</v>
      </c>
      <c r="Q164" s="33">
        <v>52.745135762252318</v>
      </c>
      <c r="R164" s="33">
        <v>52.990818352064025</v>
      </c>
      <c r="S164" s="33">
        <v>55.039985479315156</v>
      </c>
      <c r="T164" s="33">
        <v>56.559471137007357</v>
      </c>
      <c r="U164" s="33">
        <v>56.735140847237311</v>
      </c>
      <c r="V164" s="33">
        <v>61.181793994659181</v>
      </c>
      <c r="W164" s="33">
        <v>64.408428346836445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0.43812721848562153</v>
      </c>
      <c r="C166" s="119">
        <f t="shared" si="32"/>
        <v>0.45008726575612368</v>
      </c>
      <c r="D166" s="119">
        <f t="shared" si="32"/>
        <v>0.4603318327213593</v>
      </c>
      <c r="E166" s="119">
        <f t="shared" si="32"/>
        <v>0.47206199937595084</v>
      </c>
      <c r="F166" s="119">
        <f t="shared" si="32"/>
        <v>0.48187144441513741</v>
      </c>
      <c r="G166" s="119">
        <f t="shared" si="32"/>
        <v>0.49105650178596505</v>
      </c>
      <c r="H166" s="119">
        <f t="shared" si="32"/>
        <v>0.50109239584413123</v>
      </c>
      <c r="I166" s="119">
        <f t="shared" si="32"/>
        <v>0.51902494214818373</v>
      </c>
      <c r="J166" s="119">
        <f t="shared" si="32"/>
        <v>0.52803818634988753</v>
      </c>
      <c r="K166" s="119">
        <f t="shared" si="32"/>
        <v>0.5377277091627426</v>
      </c>
      <c r="L166" s="119">
        <f t="shared" si="32"/>
        <v>0.55054450607713901</v>
      </c>
      <c r="M166" s="119">
        <f t="shared" si="32"/>
        <v>0.56014922924045063</v>
      </c>
      <c r="N166" s="119">
        <f t="shared" si="32"/>
        <v>0.58423912038805403</v>
      </c>
      <c r="O166" s="119">
        <f t="shared" si="32"/>
        <v>0.59214398585839245</v>
      </c>
      <c r="P166" s="119">
        <f t="shared" si="32"/>
        <v>0.59883816142643598</v>
      </c>
      <c r="Q166" s="119">
        <f t="shared" si="32"/>
        <v>0.61456302171454136</v>
      </c>
      <c r="R166" s="119">
        <f t="shared" ref="R166:V166" si="33">IF(R142=0,"",R142/R118)</f>
        <v>0.62075270312241815</v>
      </c>
      <c r="S166" s="119">
        <f t="shared" si="33"/>
        <v>0.6302037742939659</v>
      </c>
      <c r="T166" s="119">
        <f t="shared" si="33"/>
        <v>0.63990386016999812</v>
      </c>
      <c r="U166" s="119">
        <f t="shared" si="33"/>
        <v>0.65111871871085436</v>
      </c>
      <c r="V166" s="119">
        <f t="shared" si="33"/>
        <v>0.65675193812809085</v>
      </c>
      <c r="W166" s="119">
        <f t="shared" ref="W166" si="34">IF(W142=0,"",W142/W118)</f>
        <v>0.66907757110768828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0.3977060202589105</v>
      </c>
      <c r="C167" s="124">
        <f t="shared" si="35"/>
        <v>0.4084619699677362</v>
      </c>
      <c r="D167" s="124">
        <f t="shared" si="35"/>
        <v>0.42260808883435241</v>
      </c>
      <c r="E167" s="124">
        <f t="shared" si="35"/>
        <v>0.43464541426669456</v>
      </c>
      <c r="F167" s="124">
        <f t="shared" si="35"/>
        <v>0.44581023788237811</v>
      </c>
      <c r="G167" s="124">
        <f t="shared" si="35"/>
        <v>0.45439492053264108</v>
      </c>
      <c r="H167" s="124">
        <f t="shared" si="35"/>
        <v>0.46543669743648469</v>
      </c>
      <c r="I167" s="124">
        <f t="shared" si="35"/>
        <v>0.47948484062884694</v>
      </c>
      <c r="J167" s="124">
        <f t="shared" si="35"/>
        <v>0.4915156795095843</v>
      </c>
      <c r="K167" s="124">
        <f t="shared" si="35"/>
        <v>0.5032431101774073</v>
      </c>
      <c r="L167" s="124">
        <f t="shared" si="35"/>
        <v>0.51686016335580609</v>
      </c>
      <c r="M167" s="124">
        <f t="shared" si="35"/>
        <v>0.53020083439686294</v>
      </c>
      <c r="N167" s="124">
        <f t="shared" si="35"/>
        <v>0.54974718092153196</v>
      </c>
      <c r="O167" s="124">
        <f t="shared" si="35"/>
        <v>0.56547868347719765</v>
      </c>
      <c r="P167" s="124">
        <f t="shared" si="35"/>
        <v>0.57116063212003931</v>
      </c>
      <c r="Q167" s="124">
        <f t="shared" si="35"/>
        <v>0.57911729044795457</v>
      </c>
      <c r="R167" s="124">
        <f t="shared" ref="R167:V167" si="36">IF(R143=0,"",R143/R119)</f>
        <v>0.58545584482768998</v>
      </c>
      <c r="S167" s="124">
        <f t="shared" si="36"/>
        <v>0.59366853931746588</v>
      </c>
      <c r="T167" s="124">
        <f t="shared" si="36"/>
        <v>0.60342477859439514</v>
      </c>
      <c r="U167" s="124">
        <f t="shared" si="36"/>
        <v>0.61134787626728349</v>
      </c>
      <c r="V167" s="124">
        <f t="shared" si="36"/>
        <v>0.61943997237694604</v>
      </c>
      <c r="W167" s="124">
        <f t="shared" ref="W167" si="37">IF(W143=0,"",W143/W119)</f>
        <v>0.62600828468803715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0.39549947218345438</v>
      </c>
      <c r="C168" s="111">
        <f t="shared" si="38"/>
        <v>0.40628591105538464</v>
      </c>
      <c r="D168" s="111">
        <f t="shared" si="38"/>
        <v>0.42042278936461247</v>
      </c>
      <c r="E168" s="111">
        <f t="shared" si="38"/>
        <v>0.43247379935335672</v>
      </c>
      <c r="F168" s="111">
        <f t="shared" si="38"/>
        <v>0.44365460600142526</v>
      </c>
      <c r="G168" s="111">
        <f t="shared" si="38"/>
        <v>0.45227048896536065</v>
      </c>
      <c r="H168" s="111">
        <f t="shared" si="38"/>
        <v>0.46332433754350116</v>
      </c>
      <c r="I168" s="111">
        <f t="shared" si="38"/>
        <v>0.47740690295764621</v>
      </c>
      <c r="J168" s="111">
        <f t="shared" si="38"/>
        <v>0.4894437670193153</v>
      </c>
      <c r="K168" s="111">
        <f t="shared" si="38"/>
        <v>0.50119465227397531</v>
      </c>
      <c r="L168" s="111">
        <f t="shared" si="38"/>
        <v>0.51481763800764635</v>
      </c>
      <c r="M168" s="111">
        <f t="shared" si="38"/>
        <v>0.52817115194026565</v>
      </c>
      <c r="N168" s="111">
        <f t="shared" si="38"/>
        <v>0.54778778260104211</v>
      </c>
      <c r="O168" s="111">
        <f t="shared" si="38"/>
        <v>0.56352941115018995</v>
      </c>
      <c r="P168" s="111">
        <f t="shared" si="38"/>
        <v>0.56924391318654621</v>
      </c>
      <c r="Q168" s="111">
        <f t="shared" si="38"/>
        <v>0.57721513840280259</v>
      </c>
      <c r="R168" s="111">
        <f t="shared" ref="R168:V168" si="39">IF(R144=0,"",R144/R120)</f>
        <v>0.58357523159873936</v>
      </c>
      <c r="S168" s="111">
        <f t="shared" si="39"/>
        <v>0.59179692725911281</v>
      </c>
      <c r="T168" s="111">
        <f t="shared" si="39"/>
        <v>0.60157851331060619</v>
      </c>
      <c r="U168" s="111">
        <f t="shared" si="39"/>
        <v>0.6095229492008658</v>
      </c>
      <c r="V168" s="111">
        <f t="shared" si="39"/>
        <v>0.61762196506291123</v>
      </c>
      <c r="W168" s="111">
        <f t="shared" ref="W168" si="40">IF(W144=0,"",W144/W120)</f>
        <v>0.6241970505170239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1.6278268451584426</v>
      </c>
      <c r="C170" s="124">
        <f t="shared" si="44"/>
        <v>1.8017978156160592</v>
      </c>
      <c r="D170" s="124">
        <f t="shared" si="44"/>
        <v>1.9689294174198704</v>
      </c>
      <c r="E170" s="124">
        <f t="shared" si="44"/>
        <v>2.0706616705646073</v>
      </c>
      <c r="F170" s="124">
        <f t="shared" si="44"/>
        <v>2.1463401080398139</v>
      </c>
      <c r="G170" s="124">
        <f t="shared" si="44"/>
        <v>2.2023567985107224</v>
      </c>
      <c r="H170" s="124">
        <f t="shared" si="44"/>
        <v>2.2561933222146187</v>
      </c>
      <c r="I170" s="124">
        <f t="shared" si="44"/>
        <v>2.2996006561355347</v>
      </c>
      <c r="J170" s="124">
        <f t="shared" si="44"/>
        <v>2.362859284818978</v>
      </c>
      <c r="K170" s="124">
        <f t="shared" si="44"/>
        <v>2.4522084127887998</v>
      </c>
      <c r="L170" s="124">
        <f t="shared" si="44"/>
        <v>2.5168537190444038</v>
      </c>
      <c r="M170" s="124">
        <f t="shared" si="44"/>
        <v>2.5808623644215478</v>
      </c>
      <c r="N170" s="124">
        <f t="shared" si="44"/>
        <v>2.669596966637918</v>
      </c>
      <c r="O170" s="124">
        <f t="shared" si="44"/>
        <v>2.7611347101296579</v>
      </c>
      <c r="P170" s="124">
        <f t="shared" si="44"/>
        <v>2.8626580212102373</v>
      </c>
      <c r="Q170" s="124">
        <f t="shared" si="44"/>
        <v>2.9516596172851117</v>
      </c>
      <c r="R170" s="124">
        <f t="shared" ref="R170:V170" si="45">IF(R146=0,"",R146/R122)</f>
        <v>3.0530347793927581</v>
      </c>
      <c r="S170" s="124">
        <f t="shared" si="45"/>
        <v>3.1343736806680296</v>
      </c>
      <c r="T170" s="124">
        <f t="shared" si="45"/>
        <v>3.2032329774301154</v>
      </c>
      <c r="U170" s="124">
        <f t="shared" si="45"/>
        <v>3.273585880530856</v>
      </c>
      <c r="V170" s="124">
        <f t="shared" si="45"/>
        <v>3.3403027411288999</v>
      </c>
      <c r="W170" s="124">
        <f t="shared" ref="W170" si="46">IF(W146=0,"",W146/W122)</f>
        <v>3.4011834231017732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1.6278268451584426</v>
      </c>
      <c r="C171" s="111">
        <f t="shared" si="47"/>
        <v>1.8017978156160592</v>
      </c>
      <c r="D171" s="111">
        <f t="shared" si="47"/>
        <v>1.9689294174198704</v>
      </c>
      <c r="E171" s="111">
        <f t="shared" si="47"/>
        <v>2.0706616705646073</v>
      </c>
      <c r="F171" s="111">
        <f t="shared" si="47"/>
        <v>2.1463401080398139</v>
      </c>
      <c r="G171" s="111">
        <f t="shared" si="47"/>
        <v>2.2023567985107224</v>
      </c>
      <c r="H171" s="111">
        <f t="shared" si="47"/>
        <v>2.2561933222146187</v>
      </c>
      <c r="I171" s="111">
        <f t="shared" si="47"/>
        <v>2.2996006561355347</v>
      </c>
      <c r="J171" s="111">
        <f t="shared" si="47"/>
        <v>2.362859284818978</v>
      </c>
      <c r="K171" s="111">
        <f t="shared" si="47"/>
        <v>2.4522084127887998</v>
      </c>
      <c r="L171" s="111">
        <f t="shared" si="47"/>
        <v>2.5168537190444038</v>
      </c>
      <c r="M171" s="111">
        <f t="shared" si="47"/>
        <v>2.5808623644215478</v>
      </c>
      <c r="N171" s="111">
        <f t="shared" si="47"/>
        <v>2.669596966637918</v>
      </c>
      <c r="O171" s="111">
        <f t="shared" si="47"/>
        <v>2.7611347101296579</v>
      </c>
      <c r="P171" s="111">
        <f t="shared" si="47"/>
        <v>2.8626580212102373</v>
      </c>
      <c r="Q171" s="111">
        <f t="shared" si="47"/>
        <v>2.9516596172851117</v>
      </c>
      <c r="R171" s="111">
        <f t="shared" ref="R171:V171" si="48">IF(R147=0,"",R147/R123)</f>
        <v>3.0530347793927581</v>
      </c>
      <c r="S171" s="111">
        <f t="shared" si="48"/>
        <v>3.1343736806680296</v>
      </c>
      <c r="T171" s="111">
        <f t="shared" si="48"/>
        <v>3.2032329774301154</v>
      </c>
      <c r="U171" s="111">
        <f t="shared" si="48"/>
        <v>3.273585880530856</v>
      </c>
      <c r="V171" s="111">
        <f t="shared" si="48"/>
        <v>3.3403027411288999</v>
      </c>
      <c r="W171" s="111">
        <f t="shared" ref="W171" si="49">IF(W147=0,"",W147/W123)</f>
        <v>3.4011834231017732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0.53972006416398233</v>
      </c>
      <c r="C172" s="124">
        <f t="shared" si="50"/>
        <v>0.54251109444441437</v>
      </c>
      <c r="D172" s="124">
        <f t="shared" si="50"/>
        <v>0.55046282400610547</v>
      </c>
      <c r="E172" s="124">
        <f t="shared" si="50"/>
        <v>0.55581900367235626</v>
      </c>
      <c r="F172" s="124">
        <f t="shared" si="50"/>
        <v>0.55916225296898003</v>
      </c>
      <c r="G172" s="124">
        <f t="shared" si="50"/>
        <v>0.56364175350073509</v>
      </c>
      <c r="H172" s="124">
        <f t="shared" si="50"/>
        <v>0.56888558471195561</v>
      </c>
      <c r="I172" s="124">
        <f t="shared" si="50"/>
        <v>0.57258127376461043</v>
      </c>
      <c r="J172" s="124">
        <f t="shared" si="50"/>
        <v>0.57614648878647501</v>
      </c>
      <c r="K172" s="124">
        <f t="shared" si="50"/>
        <v>0.57965878323325293</v>
      </c>
      <c r="L172" s="124">
        <f t="shared" si="50"/>
        <v>0.59378796383905585</v>
      </c>
      <c r="M172" s="124">
        <f t="shared" si="50"/>
        <v>0.5999210575827334</v>
      </c>
      <c r="N172" s="124">
        <f t="shared" si="50"/>
        <v>0.60718217859492007</v>
      </c>
      <c r="O172" s="124">
        <f t="shared" si="50"/>
        <v>0.61534514683029273</v>
      </c>
      <c r="P172" s="124">
        <f t="shared" si="50"/>
        <v>0.62222994436983148</v>
      </c>
      <c r="Q172" s="124">
        <f t="shared" si="50"/>
        <v>0.6318478473607213</v>
      </c>
      <c r="R172" s="124">
        <f t="shared" ref="R172:V172" si="51">IF(R148=0,"",R148/R124)</f>
        <v>0.63955081673429626</v>
      </c>
      <c r="S172" s="124">
        <f t="shared" si="51"/>
        <v>0.6487560185029293</v>
      </c>
      <c r="T172" s="124">
        <f t="shared" si="51"/>
        <v>0.66071295546873121</v>
      </c>
      <c r="U172" s="124">
        <f t="shared" si="51"/>
        <v>0.67284930789565822</v>
      </c>
      <c r="V172" s="124">
        <f t="shared" si="51"/>
        <v>0.68573759343853058</v>
      </c>
      <c r="W172" s="124">
        <f t="shared" ref="W172" si="52">IF(W148=0,"",W148/W124)</f>
        <v>0.69593826124927016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0.41536945494294375</v>
      </c>
      <c r="C173" s="111">
        <f t="shared" si="53"/>
        <v>0.42864984655464233</v>
      </c>
      <c r="D173" s="111">
        <f t="shared" si="53"/>
        <v>0.44153724576494974</v>
      </c>
      <c r="E173" s="111">
        <f t="shared" si="53"/>
        <v>0.45607894061615561</v>
      </c>
      <c r="F173" s="111">
        <f t="shared" si="53"/>
        <v>0.47354829356949363</v>
      </c>
      <c r="G173" s="111">
        <f t="shared" si="53"/>
        <v>0.48926121968604652</v>
      </c>
      <c r="H173" s="111">
        <f t="shared" si="53"/>
        <v>0.50541034831119569</v>
      </c>
      <c r="I173" s="111">
        <f t="shared" si="53"/>
        <v>0.52178101466595306</v>
      </c>
      <c r="J173" s="111">
        <f t="shared" si="53"/>
        <v>0.5418897483155718</v>
      </c>
      <c r="K173" s="111">
        <f t="shared" si="53"/>
        <v>0.55834010721362726</v>
      </c>
      <c r="L173" s="111">
        <f t="shared" si="53"/>
        <v>0.57501189239197026</v>
      </c>
      <c r="M173" s="111">
        <f t="shared" si="53"/>
        <v>0.591555961994228</v>
      </c>
      <c r="N173" s="111">
        <f t="shared" si="53"/>
        <v>0.61207807766507538</v>
      </c>
      <c r="O173" s="111">
        <f t="shared" si="53"/>
        <v>0.63020354456556327</v>
      </c>
      <c r="P173" s="111">
        <f t="shared" si="53"/>
        <v>0.63210605219210902</v>
      </c>
      <c r="Q173" s="111">
        <f t="shared" si="53"/>
        <v>0.63606645680002805</v>
      </c>
      <c r="R173" s="111">
        <f t="shared" ref="R173:V173" si="54">IF(R149=0,"",R149/R125)</f>
        <v>0.64015293810282836</v>
      </c>
      <c r="S173" s="111">
        <f t="shared" si="54"/>
        <v>0.6501647630603542</v>
      </c>
      <c r="T173" s="111">
        <f t="shared" si="54"/>
        <v>0.6626919220782308</v>
      </c>
      <c r="U173" s="111">
        <f t="shared" si="54"/>
        <v>0.67464040321425178</v>
      </c>
      <c r="V173" s="111">
        <f t="shared" si="54"/>
        <v>0.6861844635771257</v>
      </c>
      <c r="W173" s="111">
        <f t="shared" ref="W173" si="55">IF(W149=0,"",W149/W125)</f>
        <v>0.69466355923778988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>
        <f t="shared" si="56"/>
        <v>0.83711225381717302</v>
      </c>
      <c r="M174" s="111">
        <f t="shared" si="56"/>
        <v>0.84238013307772674</v>
      </c>
      <c r="N174" s="111">
        <f t="shared" si="56"/>
        <v>0.85252110379015444</v>
      </c>
      <c r="O174" s="111">
        <f t="shared" si="56"/>
        <v>0.84952375215416664</v>
      </c>
      <c r="P174" s="111">
        <f t="shared" si="56"/>
        <v>0.8461603707118931</v>
      </c>
      <c r="Q174" s="111">
        <f t="shared" si="56"/>
        <v>0.85669974166623419</v>
      </c>
      <c r="R174" s="111">
        <f t="shared" ref="R174:V174" si="57">IF(R150=0,"",R150/R126)</f>
        <v>0.84834268515498545</v>
      </c>
      <c r="S174" s="111">
        <f t="shared" si="57"/>
        <v>0.84114584753456223</v>
      </c>
      <c r="T174" s="111">
        <f t="shared" si="57"/>
        <v>0.85127998384290149</v>
      </c>
      <c r="U174" s="111">
        <f t="shared" si="57"/>
        <v>0.85344881901720138</v>
      </c>
      <c r="V174" s="111">
        <f t="shared" si="57"/>
        <v>0.86422337596609333</v>
      </c>
      <c r="W174" s="111">
        <f t="shared" ref="W174" si="58">IF(W150=0,"",W150/W126)</f>
        <v>0.86561534211644653</v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>
        <f t="shared" si="59"/>
        <v>0.64014978721257665</v>
      </c>
      <c r="M175" s="112">
        <f t="shared" si="59"/>
        <v>0.64207610677987204</v>
      </c>
      <c r="N175" s="112">
        <f t="shared" si="59"/>
        <v>0.64499159984473364</v>
      </c>
      <c r="O175" s="112">
        <f t="shared" si="59"/>
        <v>0.64870867911092278</v>
      </c>
      <c r="P175" s="112">
        <f t="shared" si="59"/>
        <v>0.64885594660434442</v>
      </c>
      <c r="Q175" s="112">
        <f t="shared" si="59"/>
        <v>0.64905814906550074</v>
      </c>
      <c r="R175" s="112">
        <f t="shared" ref="R175:V175" si="60">IF(R151=0,"",R151/R127)</f>
        <v>0.64911017581307096</v>
      </c>
      <c r="S175" s="112">
        <f t="shared" si="60"/>
        <v>0.64954686586441712</v>
      </c>
      <c r="T175" s="112">
        <f t="shared" si="60"/>
        <v>0.65056463487671956</v>
      </c>
      <c r="U175" s="112">
        <f t="shared" si="60"/>
        <v>0.65248801648533861</v>
      </c>
      <c r="V175" s="112">
        <f t="shared" si="60"/>
        <v>0.67406422077365147</v>
      </c>
      <c r="W175" s="112">
        <f t="shared" ref="W175" si="61">IF(W151=0,"",W151/W127)</f>
        <v>0.67885381208384621</v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0.49443746075323902</v>
      </c>
      <c r="C177" s="112">
        <f t="shared" si="65"/>
        <v>0.49706170691401791</v>
      </c>
      <c r="D177" s="112">
        <f t="shared" si="65"/>
        <v>0.49975739628460125</v>
      </c>
      <c r="E177" s="112">
        <f t="shared" si="65"/>
        <v>0.50327009552662583</v>
      </c>
      <c r="F177" s="112">
        <f t="shared" si="65"/>
        <v>0.50701783931759659</v>
      </c>
      <c r="G177" s="112">
        <f t="shared" si="65"/>
        <v>0.51085552898681597</v>
      </c>
      <c r="H177" s="112">
        <f t="shared" si="65"/>
        <v>0.51558825132491914</v>
      </c>
      <c r="I177" s="112">
        <f t="shared" si="65"/>
        <v>0.51825075670140919</v>
      </c>
      <c r="J177" s="112">
        <f t="shared" si="65"/>
        <v>0.51956985602536854</v>
      </c>
      <c r="K177" s="112">
        <f t="shared" si="65"/>
        <v>0.52193644833512343</v>
      </c>
      <c r="L177" s="112">
        <f t="shared" si="65"/>
        <v>0.52504175454666868</v>
      </c>
      <c r="M177" s="112">
        <f t="shared" si="65"/>
        <v>0.52986900843421836</v>
      </c>
      <c r="N177" s="112">
        <f t="shared" si="65"/>
        <v>0.53841907479880136</v>
      </c>
      <c r="O177" s="112">
        <f t="shared" si="65"/>
        <v>0.54886597310173735</v>
      </c>
      <c r="P177" s="112">
        <f t="shared" si="65"/>
        <v>0.55878384466392239</v>
      </c>
      <c r="Q177" s="112">
        <f t="shared" si="65"/>
        <v>0.56684385207159138</v>
      </c>
      <c r="R177" s="112">
        <f t="shared" ref="R177:V177" si="66">IF(R153=0,"",R153/R129)</f>
        <v>0.57409710346258236</v>
      </c>
      <c r="S177" s="112">
        <f t="shared" si="66"/>
        <v>0.58841729663052955</v>
      </c>
      <c r="T177" s="112">
        <f t="shared" si="66"/>
        <v>0.61374000527882544</v>
      </c>
      <c r="U177" s="112">
        <f t="shared" si="66"/>
        <v>0.64482348944482426</v>
      </c>
      <c r="V177" s="112">
        <f t="shared" si="66"/>
        <v>0.67575767714805302</v>
      </c>
      <c r="W177" s="112">
        <f t="shared" ref="W177" si="67">IF(W153=0,"",W153/W129)</f>
        <v>0.69557973635149994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>
        <f t="shared" si="68"/>
        <v>0.77197770130833188</v>
      </c>
      <c r="M178" s="113">
        <f t="shared" si="68"/>
        <v>0.77816407094803774</v>
      </c>
      <c r="N178" s="113">
        <f t="shared" si="68"/>
        <v>0.79236115174916355</v>
      </c>
      <c r="O178" s="113">
        <f t="shared" si="68"/>
        <v>0.79088697359307869</v>
      </c>
      <c r="P178" s="113">
        <f t="shared" si="68"/>
        <v>0.78628749821692767</v>
      </c>
      <c r="Q178" s="113">
        <f t="shared" si="68"/>
        <v>0.8009644109051971</v>
      </c>
      <c r="R178" s="113">
        <f t="shared" ref="R178:V178" si="69">IF(R154=0,"",R154/R130)</f>
        <v>0.79103718337812912</v>
      </c>
      <c r="S178" s="113">
        <f t="shared" si="69"/>
        <v>0.81650230102058463</v>
      </c>
      <c r="T178" s="113">
        <f t="shared" si="69"/>
        <v>0.99285254087669994</v>
      </c>
      <c r="U178" s="113">
        <f t="shared" si="69"/>
        <v>0.99658877947202085</v>
      </c>
      <c r="V178" s="113">
        <f t="shared" si="69"/>
        <v>0.9981939170613755</v>
      </c>
      <c r="W178" s="113">
        <f t="shared" ref="W178" si="70">IF(W154=0,"",W154/W130)</f>
        <v>0.99817567584722788</v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>
        <f t="shared" si="71"/>
        <v>0.53642977375797318</v>
      </c>
      <c r="M179" s="111">
        <f t="shared" si="71"/>
        <v>0.53969446950011601</v>
      </c>
      <c r="N179" s="111">
        <f t="shared" si="71"/>
        <v>0.54528650199931572</v>
      </c>
      <c r="O179" s="111">
        <f t="shared" si="71"/>
        <v>0.55313694773917055</v>
      </c>
      <c r="P179" s="111">
        <f t="shared" si="71"/>
        <v>0.55313694773917066</v>
      </c>
      <c r="Q179" s="111">
        <f t="shared" si="71"/>
        <v>0.55313694773917077</v>
      </c>
      <c r="R179" s="111">
        <f t="shared" ref="R179:V179" si="72">IF(R155=0,"",R155/R131)</f>
        <v>0.55313694773917066</v>
      </c>
      <c r="S179" s="111">
        <f t="shared" si="72"/>
        <v>0.56467401976310205</v>
      </c>
      <c r="T179" s="111">
        <f t="shared" si="72"/>
        <v>0.57436731656218432</v>
      </c>
      <c r="U179" s="111">
        <f t="shared" si="72"/>
        <v>0.58665067330912057</v>
      </c>
      <c r="V179" s="111">
        <f t="shared" si="72"/>
        <v>0.71608712559806542</v>
      </c>
      <c r="W179" s="111">
        <f t="shared" ref="W179" si="73">IF(W155=0,"",W155/W131)</f>
        <v>0.71608712559806542</v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0.5539327715599075</v>
      </c>
      <c r="C181" s="112">
        <f t="shared" si="77"/>
        <v>0.55794901866158386</v>
      </c>
      <c r="D181" s="112">
        <f t="shared" si="77"/>
        <v>0.56251616309477526</v>
      </c>
      <c r="E181" s="112">
        <f t="shared" si="77"/>
        <v>0.56638583325184388</v>
      </c>
      <c r="F181" s="112">
        <f t="shared" si="77"/>
        <v>0.5699662675724313</v>
      </c>
      <c r="G181" s="112">
        <f t="shared" si="77"/>
        <v>0.57331843603528798</v>
      </c>
      <c r="H181" s="112">
        <f t="shared" si="77"/>
        <v>0.57723470671358212</v>
      </c>
      <c r="I181" s="112">
        <f t="shared" si="77"/>
        <v>0.57964276672043757</v>
      </c>
      <c r="J181" s="112">
        <f t="shared" si="77"/>
        <v>0.5810396793780831</v>
      </c>
      <c r="K181" s="112">
        <f t="shared" si="77"/>
        <v>0.58307265261715324</v>
      </c>
      <c r="L181" s="112">
        <f t="shared" si="77"/>
        <v>0.5849825953873049</v>
      </c>
      <c r="M181" s="112">
        <f t="shared" si="77"/>
        <v>0.58766891313145075</v>
      </c>
      <c r="N181" s="112">
        <f t="shared" si="77"/>
        <v>0.59268891035930182</v>
      </c>
      <c r="O181" s="112">
        <f t="shared" si="77"/>
        <v>0.59831790611146274</v>
      </c>
      <c r="P181" s="112">
        <f t="shared" si="77"/>
        <v>0.60565441342293813</v>
      </c>
      <c r="Q181" s="112">
        <f t="shared" si="77"/>
        <v>0.61699081323447746</v>
      </c>
      <c r="R181" s="112">
        <f t="shared" ref="R181:V181" si="78">IF(R157=0,"",R157/R133)</f>
        <v>0.62540448203441557</v>
      </c>
      <c r="S181" s="112">
        <f t="shared" si="78"/>
        <v>0.6347208374465495</v>
      </c>
      <c r="T181" s="112">
        <f t="shared" si="78"/>
        <v>0.6456578736708527</v>
      </c>
      <c r="U181" s="112">
        <f t="shared" si="78"/>
        <v>0.65731630897028059</v>
      </c>
      <c r="V181" s="112">
        <f t="shared" si="78"/>
        <v>0.67099343205554518</v>
      </c>
      <c r="W181" s="112">
        <f t="shared" ref="W181" si="79">IF(W157=0,"",W157/W133)</f>
        <v>0.68161717847237213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>
        <f t="shared" si="80"/>
        <v>0.80732969076937622</v>
      </c>
      <c r="M182" s="113">
        <f t="shared" si="80"/>
        <v>0.81250345936431634</v>
      </c>
      <c r="N182" s="113">
        <f t="shared" si="80"/>
        <v>0.82340058316461762</v>
      </c>
      <c r="O182" s="113">
        <f t="shared" si="80"/>
        <v>0.81999630186200112</v>
      </c>
      <c r="P182" s="113">
        <f t="shared" si="80"/>
        <v>0.81915389685048312</v>
      </c>
      <c r="Q182" s="113">
        <f t="shared" si="80"/>
        <v>0.83422829089404826</v>
      </c>
      <c r="R182" s="113">
        <f t="shared" ref="R182:V182" si="81">IF(R158=0,"",R158/R134)</f>
        <v>0.83004236263979136</v>
      </c>
      <c r="S182" s="113">
        <f t="shared" si="81"/>
        <v>0.83052188426094242</v>
      </c>
      <c r="T182" s="113">
        <f t="shared" si="81"/>
        <v>0.85367901654739475</v>
      </c>
      <c r="U182" s="113">
        <f t="shared" si="81"/>
        <v>0.86052998799203562</v>
      </c>
      <c r="V182" s="113">
        <f t="shared" si="81"/>
        <v>0.86369755595045428</v>
      </c>
      <c r="W182" s="113">
        <f t="shared" ref="W182" si="82">IF(W158=0,"",W158/W134)</f>
        <v>0.8675114998006378</v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>
        <f t="shared" si="83"/>
        <v>0.59196668236159899</v>
      </c>
      <c r="M183" s="111">
        <f t="shared" si="83"/>
        <v>0.59263260413312491</v>
      </c>
      <c r="N183" s="111">
        <f t="shared" si="83"/>
        <v>0.59398804870018473</v>
      </c>
      <c r="O183" s="111">
        <f t="shared" si="83"/>
        <v>0.59808271143141178</v>
      </c>
      <c r="P183" s="111">
        <f t="shared" si="83"/>
        <v>0.60322550963275845</v>
      </c>
      <c r="Q183" s="111">
        <f t="shared" si="83"/>
        <v>0.60853930815187962</v>
      </c>
      <c r="R183" s="111">
        <f t="shared" ref="R183:V183" si="84">IF(R159=0,"",R159/R135)</f>
        <v>0.6175226879719834</v>
      </c>
      <c r="S183" s="111">
        <f t="shared" si="84"/>
        <v>0.63222373370124008</v>
      </c>
      <c r="T183" s="111">
        <f t="shared" si="84"/>
        <v>0.65569660191117773</v>
      </c>
      <c r="U183" s="111">
        <f t="shared" si="84"/>
        <v>0.66485405037674039</v>
      </c>
      <c r="V183" s="111">
        <f t="shared" si="84"/>
        <v>0.67314844097662641</v>
      </c>
      <c r="W183" s="111">
        <f t="shared" ref="W183" si="85">IF(W159=0,"",W159/W135)</f>
        <v>0.68214103467385589</v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0.68972036419181537</v>
      </c>
      <c r="C185" s="124">
        <f t="shared" si="89"/>
        <v>0.68898345654016724</v>
      </c>
      <c r="D185" s="124">
        <f t="shared" si="89"/>
        <v>0.68441717258127965</v>
      </c>
      <c r="E185" s="124">
        <f t="shared" si="89"/>
        <v>0.68326815598447477</v>
      </c>
      <c r="F185" s="124">
        <f t="shared" si="89"/>
        <v>0.68239842262288497</v>
      </c>
      <c r="G185" s="124">
        <f t="shared" si="89"/>
        <v>0.68514103897636214</v>
      </c>
      <c r="H185" s="124">
        <f t="shared" si="89"/>
        <v>0.68723553332235088</v>
      </c>
      <c r="I185" s="124">
        <f t="shared" si="89"/>
        <v>0.69205980414246648</v>
      </c>
      <c r="J185" s="124">
        <f t="shared" si="89"/>
        <v>0.69514099266274831</v>
      </c>
      <c r="K185" s="124">
        <f t="shared" si="89"/>
        <v>0.69444939255098836</v>
      </c>
      <c r="L185" s="124">
        <f t="shared" si="89"/>
        <v>0.69912342622126034</v>
      </c>
      <c r="M185" s="124">
        <f t="shared" si="89"/>
        <v>0.69782584792597957</v>
      </c>
      <c r="N185" s="124">
        <f t="shared" si="89"/>
        <v>0.70150041597289026</v>
      </c>
      <c r="O185" s="124">
        <f t="shared" si="89"/>
        <v>0.70390194841487563</v>
      </c>
      <c r="P185" s="124">
        <f t="shared" si="89"/>
        <v>0.70817824500173476</v>
      </c>
      <c r="Q185" s="124">
        <f t="shared" si="89"/>
        <v>0.69997521254460671</v>
      </c>
      <c r="R185" s="124">
        <f t="shared" ref="R185:V185" si="90">IF(R161=0,"",R161/R137)</f>
        <v>0.70527050398161073</v>
      </c>
      <c r="S185" s="124">
        <f t="shared" si="90"/>
        <v>0.71308858321729851</v>
      </c>
      <c r="T185" s="124">
        <f t="shared" si="90"/>
        <v>0.72329026469509783</v>
      </c>
      <c r="U185" s="124">
        <f t="shared" si="90"/>
        <v>0.73375058071149335</v>
      </c>
      <c r="V185" s="124">
        <f t="shared" si="90"/>
        <v>0.74029437015479016</v>
      </c>
      <c r="W185" s="124">
        <f t="shared" ref="W185" si="91">IF(W161=0,"",W161/W137)</f>
        <v>0.75510895083174345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0.56805213265209209</v>
      </c>
      <c r="C186" s="111">
        <f t="shared" si="92"/>
        <v>0.56939473243333383</v>
      </c>
      <c r="D186" s="111">
        <f t="shared" si="92"/>
        <v>0.57067410860406098</v>
      </c>
      <c r="E186" s="111">
        <f t="shared" si="92"/>
        <v>0.57177702618102189</v>
      </c>
      <c r="F186" s="111">
        <f t="shared" si="92"/>
        <v>0.57289426006334121</v>
      </c>
      <c r="G186" s="111">
        <f t="shared" si="92"/>
        <v>0.57388820968306897</v>
      </c>
      <c r="H186" s="111">
        <f t="shared" si="92"/>
        <v>0.5749045715917368</v>
      </c>
      <c r="I186" s="111">
        <f t="shared" si="92"/>
        <v>0.57544024276839656</v>
      </c>
      <c r="J186" s="111">
        <f t="shared" si="92"/>
        <v>0.57575209259944771</v>
      </c>
      <c r="K186" s="111">
        <f t="shared" si="92"/>
        <v>0.57612923145538608</v>
      </c>
      <c r="L186" s="111">
        <f t="shared" si="92"/>
        <v>0.57649214613355237</v>
      </c>
      <c r="M186" s="111">
        <f t="shared" si="92"/>
        <v>0.57682038527270763</v>
      </c>
      <c r="N186" s="111">
        <f t="shared" si="92"/>
        <v>0.57711714239422451</v>
      </c>
      <c r="O186" s="111">
        <f t="shared" si="92"/>
        <v>0.57734533454564407</v>
      </c>
      <c r="P186" s="111">
        <f t="shared" si="92"/>
        <v>0.57746367816828481</v>
      </c>
      <c r="Q186" s="111">
        <f t="shared" si="92"/>
        <v>0.57755010905124504</v>
      </c>
      <c r="R186" s="111">
        <f t="shared" ref="R186:V186" si="93">IF(R162=0,"",R162/R138)</f>
        <v>0.57781476119397046</v>
      </c>
      <c r="S186" s="111">
        <f t="shared" si="93"/>
        <v>0.57829094580974172</v>
      </c>
      <c r="T186" s="111">
        <f t="shared" si="93"/>
        <v>0.57901769701197681</v>
      </c>
      <c r="U186" s="111">
        <f t="shared" si="93"/>
        <v>0.58000729688017272</v>
      </c>
      <c r="V186" s="111">
        <f t="shared" si="93"/>
        <v>0.58129884062507653</v>
      </c>
      <c r="W186" s="111">
        <f t="shared" ref="W186" si="94">IF(W162=0,"",W162/W138)</f>
        <v>0.58298684850291682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0.56586450373667452</v>
      </c>
      <c r="C187" s="111">
        <f t="shared" si="95"/>
        <v>0.56800310121215969</v>
      </c>
      <c r="D187" s="111">
        <f t="shared" si="95"/>
        <v>0.57074273023246413</v>
      </c>
      <c r="E187" s="111">
        <f t="shared" si="95"/>
        <v>0.57195987697702966</v>
      </c>
      <c r="F187" s="111">
        <f t="shared" si="95"/>
        <v>0.57278557478420644</v>
      </c>
      <c r="G187" s="111">
        <f t="shared" si="95"/>
        <v>0.5734441832739724</v>
      </c>
      <c r="H187" s="111">
        <f t="shared" si="95"/>
        <v>0.57424756481868944</v>
      </c>
      <c r="I187" s="111">
        <f t="shared" si="95"/>
        <v>0.57488903017100135</v>
      </c>
      <c r="J187" s="111">
        <f t="shared" si="95"/>
        <v>0.575657144842876</v>
      </c>
      <c r="K187" s="111">
        <f t="shared" si="95"/>
        <v>0.57677071547574132</v>
      </c>
      <c r="L187" s="111">
        <f t="shared" si="95"/>
        <v>0.57807027732474658</v>
      </c>
      <c r="M187" s="111">
        <f t="shared" si="95"/>
        <v>0.57893877540574501</v>
      </c>
      <c r="N187" s="111">
        <f t="shared" si="95"/>
        <v>0.57952538214157912</v>
      </c>
      <c r="O187" s="111">
        <f t="shared" si="95"/>
        <v>0.57989904136967196</v>
      </c>
      <c r="P187" s="111">
        <f t="shared" si="95"/>
        <v>0.5801405494449241</v>
      </c>
      <c r="Q187" s="111">
        <f t="shared" si="95"/>
        <v>0.58033968228869648</v>
      </c>
      <c r="R187" s="111">
        <f t="shared" ref="R187:V187" si="96">IF(R163=0,"",R163/R139)</f>
        <v>0.58075835358101147</v>
      </c>
      <c r="S187" s="111">
        <f t="shared" si="96"/>
        <v>0.58144083517195289</v>
      </c>
      <c r="T187" s="111">
        <f t="shared" si="96"/>
        <v>0.58277996064710691</v>
      </c>
      <c r="U187" s="111">
        <f t="shared" si="96"/>
        <v>0.5850540842661528</v>
      </c>
      <c r="V187" s="111">
        <f t="shared" si="96"/>
        <v>0.58867438828438501</v>
      </c>
      <c r="W187" s="111">
        <f t="shared" ref="W187" si="97">IF(W163=0,"",W163/W139)</f>
        <v>0.59331256277958866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0.72613947851706717</v>
      </c>
      <c r="C188" s="45">
        <f t="shared" si="98"/>
        <v>0.72880293110477723</v>
      </c>
      <c r="D188" s="45">
        <f t="shared" si="98"/>
        <v>0.73170771784959454</v>
      </c>
      <c r="E188" s="45">
        <f t="shared" si="98"/>
        <v>0.73457850303797445</v>
      </c>
      <c r="F188" s="45">
        <f t="shared" si="98"/>
        <v>0.73745446517624613</v>
      </c>
      <c r="G188" s="45">
        <f t="shared" si="98"/>
        <v>0.74026066830167325</v>
      </c>
      <c r="H188" s="45">
        <f t="shared" si="98"/>
        <v>0.74361273951302564</v>
      </c>
      <c r="I188" s="45">
        <f t="shared" si="98"/>
        <v>0.74576876217275501</v>
      </c>
      <c r="J188" s="45">
        <f t="shared" si="98"/>
        <v>0.74701192921838844</v>
      </c>
      <c r="K188" s="45">
        <f t="shared" si="98"/>
        <v>0.7487375886098836</v>
      </c>
      <c r="L188" s="45">
        <f t="shared" si="98"/>
        <v>0.75068587508842466</v>
      </c>
      <c r="M188" s="45">
        <f t="shared" si="98"/>
        <v>0.75259950232892203</v>
      </c>
      <c r="N188" s="45">
        <f t="shared" si="98"/>
        <v>0.75570541689455095</v>
      </c>
      <c r="O188" s="45">
        <f t="shared" si="98"/>
        <v>0.75872790006651891</v>
      </c>
      <c r="P188" s="45">
        <f t="shared" si="98"/>
        <v>0.76207329350378394</v>
      </c>
      <c r="Q188" s="45">
        <f t="shared" si="98"/>
        <v>0.76740921533234052</v>
      </c>
      <c r="R188" s="45">
        <f t="shared" ref="R188:V188" si="99">IF(R164=0,"",R164/R140)</f>
        <v>0.7721267668789874</v>
      </c>
      <c r="S188" s="45">
        <f t="shared" si="99"/>
        <v>0.77926440537440378</v>
      </c>
      <c r="T188" s="45">
        <f t="shared" si="99"/>
        <v>0.79024813976069375</v>
      </c>
      <c r="U188" s="45">
        <f t="shared" si="99"/>
        <v>0.80159883182929248</v>
      </c>
      <c r="V188" s="45">
        <f t="shared" si="99"/>
        <v>0.81604263311149772</v>
      </c>
      <c r="W188" s="45">
        <f t="shared" ref="W188" si="100">IF(W164=0,"",W164/W140)</f>
        <v>0.82771475464333633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8.8441991238407702</v>
      </c>
      <c r="C190" s="117">
        <f t="shared" si="101"/>
        <v>11.330882859425213</v>
      </c>
      <c r="D190" s="117">
        <f t="shared" si="101"/>
        <v>17.224778522597251</v>
      </c>
      <c r="E190" s="117">
        <f t="shared" si="101"/>
        <v>24.249503864508871</v>
      </c>
      <c r="F190" s="117">
        <f t="shared" si="101"/>
        <v>27.425837318478333</v>
      </c>
      <c r="G190" s="117">
        <f t="shared" si="101"/>
        <v>27.347980532887881</v>
      </c>
      <c r="H190" s="117">
        <f t="shared" si="101"/>
        <v>29.15448434089118</v>
      </c>
      <c r="I190" s="117">
        <f t="shared" si="101"/>
        <v>27.782242511447677</v>
      </c>
      <c r="J190" s="117">
        <f t="shared" si="101"/>
        <v>26.156255257771456</v>
      </c>
      <c r="K190" s="117">
        <f t="shared" si="101"/>
        <v>29.010716593933719</v>
      </c>
      <c r="L190" s="117">
        <f t="shared" si="101"/>
        <v>25.534169877635062</v>
      </c>
      <c r="M190" s="117">
        <f t="shared" si="101"/>
        <v>31.905748160835785</v>
      </c>
      <c r="N190" s="117">
        <f t="shared" si="101"/>
        <v>30.655279326952812</v>
      </c>
      <c r="O190" s="117">
        <f t="shared" si="101"/>
        <v>31.074549399056416</v>
      </c>
      <c r="P190" s="117">
        <f t="shared" si="101"/>
        <v>30.341295994519083</v>
      </c>
      <c r="Q190" s="117">
        <f t="shared" si="101"/>
        <v>44.593679852655235</v>
      </c>
      <c r="R190" s="117">
        <f t="shared" ref="R190:V190" si="102">R191+R194+R196+R209</f>
        <v>35.817345606356817</v>
      </c>
      <c r="S190" s="117">
        <f t="shared" si="102"/>
        <v>31.991095478806383</v>
      </c>
      <c r="T190" s="117">
        <f t="shared" si="102"/>
        <v>29.800226496761255</v>
      </c>
      <c r="U190" s="117">
        <f t="shared" si="102"/>
        <v>26.845309029066701</v>
      </c>
      <c r="V190" s="117">
        <f t="shared" si="102"/>
        <v>28.036078502414711</v>
      </c>
      <c r="W190" s="117">
        <f t="shared" ref="W190" si="103">W191+W194+W196+W209</f>
        <v>28.659651694166129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1.5642940266174972</v>
      </c>
      <c r="C196" s="122">
        <v>1.6217622097816846</v>
      </c>
      <c r="D196" s="122">
        <v>1.5173435735750442</v>
      </c>
      <c r="E196" s="122">
        <v>1.5971729658154352</v>
      </c>
      <c r="F196" s="122">
        <v>1.6479088054071127</v>
      </c>
      <c r="G196" s="122">
        <v>1.6634709980980624</v>
      </c>
      <c r="H196" s="122">
        <v>1.7368106564791699</v>
      </c>
      <c r="I196" s="122">
        <v>1.7997510926558298</v>
      </c>
      <c r="J196" s="122">
        <v>1.8233267422452752</v>
      </c>
      <c r="K196" s="122">
        <v>1.8362772240004606</v>
      </c>
      <c r="L196" s="122">
        <v>1.8365047919963193</v>
      </c>
      <c r="M196" s="122">
        <v>1.8596793432072634</v>
      </c>
      <c r="N196" s="122">
        <v>1.8280449689181772</v>
      </c>
      <c r="O196" s="122">
        <v>1.7517052671167261</v>
      </c>
      <c r="P196" s="122">
        <v>1.709208435465563</v>
      </c>
      <c r="Q196" s="122">
        <v>1.5587446765988269</v>
      </c>
      <c r="R196" s="122">
        <v>1.2697421297660538</v>
      </c>
      <c r="S196" s="122">
        <v>1.1492291034230886</v>
      </c>
      <c r="T196" s="122">
        <v>1.0861285791285986</v>
      </c>
      <c r="U196" s="122">
        <v>0.99278600532766181</v>
      </c>
      <c r="V196" s="122">
        <v>1.0374928122766787</v>
      </c>
      <c r="W196" s="122">
        <v>1.0649757300607914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1.5642940266174972</v>
      </c>
      <c r="C201" s="101">
        <v>1.6217622097816846</v>
      </c>
      <c r="D201" s="101">
        <v>1.5173435735750442</v>
      </c>
      <c r="E201" s="101">
        <v>1.5971729658154352</v>
      </c>
      <c r="F201" s="101">
        <v>1.6479088054071127</v>
      </c>
      <c r="G201" s="101">
        <v>1.6634709980980624</v>
      </c>
      <c r="H201" s="101">
        <v>1.7368106564791699</v>
      </c>
      <c r="I201" s="101">
        <v>1.7997510926558298</v>
      </c>
      <c r="J201" s="101">
        <v>1.8233267422452752</v>
      </c>
      <c r="K201" s="101">
        <v>1.8362772240004606</v>
      </c>
      <c r="L201" s="101">
        <v>1.8362451097107626</v>
      </c>
      <c r="M201" s="101">
        <v>1.8592818204866322</v>
      </c>
      <c r="N201" s="101">
        <v>1.82756923292076</v>
      </c>
      <c r="O201" s="101">
        <v>1.7511183339503418</v>
      </c>
      <c r="P201" s="101">
        <v>1.7085942287187816</v>
      </c>
      <c r="Q201" s="101">
        <v>1.5581797849593741</v>
      </c>
      <c r="R201" s="101">
        <v>1.2691800568510569</v>
      </c>
      <c r="S201" s="101">
        <v>1.1489211726233779</v>
      </c>
      <c r="T201" s="101">
        <v>1.0861212787466088</v>
      </c>
      <c r="U201" s="101">
        <v>0.99278247284562604</v>
      </c>
      <c r="V201" s="101">
        <v>1.0374899501297785</v>
      </c>
      <c r="W201" s="101">
        <v>1.0649726890985158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2.5968228555675344E-4</v>
      </c>
      <c r="M202" s="104">
        <v>3.9752272063113596E-4</v>
      </c>
      <c r="N202" s="104">
        <v>4.7573599741725298E-4</v>
      </c>
      <c r="O202" s="104">
        <v>5.8693316638441068E-4</v>
      </c>
      <c r="P202" s="104">
        <v>6.1420674678137627E-4</v>
      </c>
      <c r="Q202" s="104">
        <v>5.6489163945282314E-4</v>
      </c>
      <c r="R202" s="104">
        <v>5.6207291499686739E-4</v>
      </c>
      <c r="S202" s="104">
        <v>3.0793079971067668E-4</v>
      </c>
      <c r="T202" s="104">
        <v>7.3003819898134822E-6</v>
      </c>
      <c r="U202" s="104">
        <v>3.5324820357989928E-6</v>
      </c>
      <c r="V202" s="104">
        <v>2.8621469001703997E-6</v>
      </c>
      <c r="W202" s="104">
        <v>3.0409622755624089E-6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2.5968228555675344E-4</v>
      </c>
      <c r="M203" s="98">
        <v>3.9752272063113596E-4</v>
      </c>
      <c r="N203" s="98">
        <v>4.7573599741725298E-4</v>
      </c>
      <c r="O203" s="98">
        <v>5.8693316638441068E-4</v>
      </c>
      <c r="P203" s="98">
        <v>6.1420674678137627E-4</v>
      </c>
      <c r="Q203" s="98">
        <v>5.6489163945282314E-4</v>
      </c>
      <c r="R203" s="98">
        <v>5.6207291499686739E-4</v>
      </c>
      <c r="S203" s="98">
        <v>3.0793079971067668E-4</v>
      </c>
      <c r="T203" s="98">
        <v>7.3003819898134822E-6</v>
      </c>
      <c r="U203" s="98">
        <v>3.5324820357989928E-6</v>
      </c>
      <c r="V203" s="98">
        <v>2.8621469001703997E-6</v>
      </c>
      <c r="W203" s="98">
        <v>3.0409622755624089E-6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7.2799050972232733</v>
      </c>
      <c r="C209" s="122">
        <v>9.7091206496435287</v>
      </c>
      <c r="D209" s="122">
        <v>15.707434949022206</v>
      </c>
      <c r="E209" s="122">
        <v>22.652330898693435</v>
      </c>
      <c r="F209" s="122">
        <v>25.77792851307122</v>
      </c>
      <c r="G209" s="122">
        <v>25.684509534789818</v>
      </c>
      <c r="H209" s="122">
        <v>27.417673684412012</v>
      </c>
      <c r="I209" s="122">
        <v>25.982491418791849</v>
      </c>
      <c r="J209" s="122">
        <v>24.332928515526181</v>
      </c>
      <c r="K209" s="122">
        <v>27.174439369933257</v>
      </c>
      <c r="L209" s="122">
        <v>23.697665085638743</v>
      </c>
      <c r="M209" s="122">
        <v>30.04606881762852</v>
      </c>
      <c r="N209" s="122">
        <v>28.827234358034634</v>
      </c>
      <c r="O209" s="122">
        <v>29.322844131939689</v>
      </c>
      <c r="P209" s="122">
        <v>28.63208755905352</v>
      </c>
      <c r="Q209" s="122">
        <v>43.034935176056408</v>
      </c>
      <c r="R209" s="122">
        <v>34.547603476590766</v>
      </c>
      <c r="S209" s="122">
        <v>30.841866375383294</v>
      </c>
      <c r="T209" s="122">
        <v>28.714097917632657</v>
      </c>
      <c r="U209" s="122">
        <v>25.852523023739039</v>
      </c>
      <c r="V209" s="122">
        <v>26.998585690138032</v>
      </c>
      <c r="W209" s="122">
        <v>27.594675964105338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7.2799050972232733</v>
      </c>
      <c r="C211" s="98">
        <v>9.7091206496435287</v>
      </c>
      <c r="D211" s="98">
        <v>15.707434949022206</v>
      </c>
      <c r="E211" s="98">
        <v>22.652330898693435</v>
      </c>
      <c r="F211" s="98">
        <v>25.77792851307122</v>
      </c>
      <c r="G211" s="98">
        <v>25.684509534789818</v>
      </c>
      <c r="H211" s="98">
        <v>27.417673684412012</v>
      </c>
      <c r="I211" s="98">
        <v>25.982491418791849</v>
      </c>
      <c r="J211" s="98">
        <v>24.332928515526181</v>
      </c>
      <c r="K211" s="98">
        <v>27.174439369933257</v>
      </c>
      <c r="L211" s="98">
        <v>23.697665085638743</v>
      </c>
      <c r="M211" s="98">
        <v>30.04606881762852</v>
      </c>
      <c r="N211" s="98">
        <v>28.827234358034634</v>
      </c>
      <c r="O211" s="98">
        <v>29.322844131939689</v>
      </c>
      <c r="P211" s="98">
        <v>28.63208755905352</v>
      </c>
      <c r="Q211" s="98">
        <v>43.034935176056408</v>
      </c>
      <c r="R211" s="98">
        <v>34.547603476590766</v>
      </c>
      <c r="S211" s="98">
        <v>30.841866375383294</v>
      </c>
      <c r="T211" s="98">
        <v>28.714097917632657</v>
      </c>
      <c r="U211" s="98">
        <v>25.852523023739039</v>
      </c>
      <c r="V211" s="98">
        <v>26.998585690138032</v>
      </c>
      <c r="W211" s="98">
        <v>27.594675964105338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9437.6274841272607</v>
      </c>
      <c r="C214" s="117">
        <f t="shared" si="108"/>
        <v>8668.4490646699651</v>
      </c>
      <c r="D214" s="117">
        <f t="shared" si="108"/>
        <v>9428.3178911326759</v>
      </c>
      <c r="E214" s="117">
        <f t="shared" si="108"/>
        <v>9122.6373139394182</v>
      </c>
      <c r="F214" s="117">
        <f t="shared" si="108"/>
        <v>9051.4010378460716</v>
      </c>
      <c r="G214" s="117">
        <f t="shared" si="108"/>
        <v>8854.8022192158187</v>
      </c>
      <c r="H214" s="117">
        <f t="shared" si="108"/>
        <v>9048.630828517702</v>
      </c>
      <c r="I214" s="117">
        <f t="shared" si="108"/>
        <v>8265.2343734172773</v>
      </c>
      <c r="J214" s="117">
        <f t="shared" si="108"/>
        <v>8517.4344332066012</v>
      </c>
      <c r="K214" s="117">
        <f t="shared" si="108"/>
        <v>8605.6211368848999</v>
      </c>
      <c r="L214" s="117">
        <f t="shared" si="108"/>
        <v>9022.3755263641524</v>
      </c>
      <c r="M214" s="117">
        <f t="shared" si="108"/>
        <v>9463.7792896685314</v>
      </c>
      <c r="N214" s="117">
        <f t="shared" si="108"/>
        <v>8823.6646632699722</v>
      </c>
      <c r="O214" s="117">
        <f t="shared" si="108"/>
        <v>8292.4217348935672</v>
      </c>
      <c r="P214" s="117">
        <f t="shared" si="108"/>
        <v>7829.967835010335</v>
      </c>
      <c r="Q214" s="117">
        <f t="shared" si="108"/>
        <v>7261.5427794829338</v>
      </c>
      <c r="R214" s="117">
        <f t="shared" ref="R214:V214" si="109">R215+R218+R220+R233</f>
        <v>7549.0477394949903</v>
      </c>
      <c r="S214" s="117">
        <f t="shared" si="109"/>
        <v>7638.1578108767062</v>
      </c>
      <c r="T214" s="117">
        <f t="shared" si="109"/>
        <v>7312.0652511208755</v>
      </c>
      <c r="U214" s="117">
        <f t="shared" si="109"/>
        <v>7055.4827280039744</v>
      </c>
      <c r="V214" s="117">
        <f t="shared" si="109"/>
        <v>8042.4500677287797</v>
      </c>
      <c r="W214" s="117">
        <f t="shared" ref="W214" si="110">W215+W218+W220+W233</f>
        <v>7507.296076480794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7478.5745668768523</v>
      </c>
      <c r="C215" s="122">
        <f t="shared" si="111"/>
        <v>6764.2749515140085</v>
      </c>
      <c r="D215" s="122">
        <f t="shared" si="111"/>
        <v>7403.9201904575557</v>
      </c>
      <c r="E215" s="122">
        <f t="shared" si="111"/>
        <v>7133.5481652765802</v>
      </c>
      <c r="F215" s="122">
        <f t="shared" si="111"/>
        <v>7046.5063530608895</v>
      </c>
      <c r="G215" s="122">
        <f t="shared" si="111"/>
        <v>6794.3816418446459</v>
      </c>
      <c r="H215" s="122">
        <f t="shared" si="111"/>
        <v>6953.0969379370254</v>
      </c>
      <c r="I215" s="122">
        <f t="shared" si="111"/>
        <v>6168.1176079412417</v>
      </c>
      <c r="J215" s="122">
        <f t="shared" si="111"/>
        <v>6277.2408874034572</v>
      </c>
      <c r="K215" s="122">
        <f t="shared" si="111"/>
        <v>6295.4606707278572</v>
      </c>
      <c r="L215" s="122">
        <f t="shared" si="111"/>
        <v>6700.9291405062049</v>
      </c>
      <c r="M215" s="122">
        <f t="shared" si="111"/>
        <v>7037.5387294147413</v>
      </c>
      <c r="N215" s="122">
        <f t="shared" si="111"/>
        <v>6544.0104652734508</v>
      </c>
      <c r="O215" s="122">
        <f t="shared" si="111"/>
        <v>6134.7958593624489</v>
      </c>
      <c r="P215" s="122">
        <f t="shared" si="111"/>
        <v>5712.6056481534888</v>
      </c>
      <c r="Q215" s="122">
        <f t="shared" si="111"/>
        <v>5097.695239809007</v>
      </c>
      <c r="R215" s="122">
        <f t="shared" ref="R215:V215" si="112">SUM(R216:R217)</f>
        <v>5378.0683025471117</v>
      </c>
      <c r="S215" s="122">
        <f t="shared" si="112"/>
        <v>5404.7332330104373</v>
      </c>
      <c r="T215" s="122">
        <f t="shared" si="112"/>
        <v>5121.9163673748808</v>
      </c>
      <c r="U215" s="122">
        <f t="shared" si="112"/>
        <v>4919.4649814527857</v>
      </c>
      <c r="V215" s="122">
        <f t="shared" si="112"/>
        <v>5789.4529289608363</v>
      </c>
      <c r="W215" s="122">
        <f t="shared" ref="W215" si="113">SUM(W216:W217)</f>
        <v>5188.2686080262192</v>
      </c>
      <c r="DA215" s="130" t="s">
        <v>2318</v>
      </c>
    </row>
    <row r="216" spans="1:105" ht="12" customHeight="1" x14ac:dyDescent="0.25">
      <c r="A216" s="97" t="s">
        <v>204</v>
      </c>
      <c r="B216" s="98">
        <v>7451.2762709145618</v>
      </c>
      <c r="C216" s="98">
        <v>6739.4827812288067</v>
      </c>
      <c r="D216" s="98">
        <v>7376.0036634283679</v>
      </c>
      <c r="E216" s="98">
        <v>7106.2519460657713</v>
      </c>
      <c r="F216" s="98">
        <v>7019.2037566740946</v>
      </c>
      <c r="G216" s="98">
        <v>6768.0288553883893</v>
      </c>
      <c r="H216" s="98">
        <v>6925.7294902750664</v>
      </c>
      <c r="I216" s="98">
        <v>6143.5919033146865</v>
      </c>
      <c r="J216" s="98">
        <v>6251.7669181148849</v>
      </c>
      <c r="K216" s="98">
        <v>6269.6069259244214</v>
      </c>
      <c r="L216" s="98">
        <v>6672.7195049178399</v>
      </c>
      <c r="M216" s="98">
        <v>7007.2651059272084</v>
      </c>
      <c r="N216" s="98">
        <v>6515.655806505767</v>
      </c>
      <c r="O216" s="98">
        <v>6107.3979358688875</v>
      </c>
      <c r="P216" s="98">
        <v>5687.186484639411</v>
      </c>
      <c r="Q216" s="98">
        <v>5074.7601910247804</v>
      </c>
      <c r="R216" s="98">
        <v>5353.7804427380051</v>
      </c>
      <c r="S216" s="98">
        <v>5379.952518296157</v>
      </c>
      <c r="T216" s="98">
        <v>5098.1816625673391</v>
      </c>
      <c r="U216" s="98">
        <v>4896.4734515316968</v>
      </c>
      <c r="V216" s="98">
        <v>5761.9271120795329</v>
      </c>
      <c r="W216" s="98">
        <v>5163.2630315554088</v>
      </c>
      <c r="DA216" s="63" t="s">
        <v>2319</v>
      </c>
    </row>
    <row r="217" spans="1:105" ht="12" customHeight="1" x14ac:dyDescent="0.25">
      <c r="A217" s="97" t="s">
        <v>53</v>
      </c>
      <c r="B217" s="98">
        <v>27.298295962290737</v>
      </c>
      <c r="C217" s="98">
        <v>24.792170285201657</v>
      </c>
      <c r="D217" s="98">
        <v>27.91652702918741</v>
      </c>
      <c r="E217" s="98">
        <v>27.296219210809323</v>
      </c>
      <c r="F217" s="98">
        <v>27.302596386794612</v>
      </c>
      <c r="G217" s="98">
        <v>26.352786456256865</v>
      </c>
      <c r="H217" s="98">
        <v>27.367447661959019</v>
      </c>
      <c r="I217" s="98">
        <v>24.525704626554717</v>
      </c>
      <c r="J217" s="98">
        <v>25.473969288572157</v>
      </c>
      <c r="K217" s="98">
        <v>25.853744803436044</v>
      </c>
      <c r="L217" s="98">
        <v>28.209635588365245</v>
      </c>
      <c r="M217" s="98">
        <v>30.27362348753304</v>
      </c>
      <c r="N217" s="98">
        <v>28.354658767683418</v>
      </c>
      <c r="O217" s="98">
        <v>27.397923493560953</v>
      </c>
      <c r="P217" s="98">
        <v>25.41916351407783</v>
      </c>
      <c r="Q217" s="98">
        <v>22.93504878422657</v>
      </c>
      <c r="R217" s="98">
        <v>24.287859809106592</v>
      </c>
      <c r="S217" s="98">
        <v>24.780714714280062</v>
      </c>
      <c r="T217" s="98">
        <v>23.73470480754192</v>
      </c>
      <c r="U217" s="98">
        <v>22.991529921088514</v>
      </c>
      <c r="V217" s="98">
        <v>27.525816881303118</v>
      </c>
      <c r="W217" s="98">
        <v>25.005576470810219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4.8033468677742421</v>
      </c>
      <c r="C218" s="122">
        <f t="shared" si="114"/>
        <v>6.146545624048148</v>
      </c>
      <c r="D218" s="122">
        <f t="shared" si="114"/>
        <v>5.2836059834823512</v>
      </c>
      <c r="E218" s="122">
        <f t="shared" si="114"/>
        <v>8.8614310181624525</v>
      </c>
      <c r="F218" s="122">
        <f t="shared" si="114"/>
        <v>6.0330631947566857</v>
      </c>
      <c r="G218" s="122">
        <f t="shared" si="114"/>
        <v>7.208504217148664</v>
      </c>
      <c r="H218" s="122">
        <f t="shared" si="114"/>
        <v>11.281679289430189</v>
      </c>
      <c r="I218" s="122">
        <f t="shared" si="114"/>
        <v>24.553448950006207</v>
      </c>
      <c r="J218" s="122">
        <f t="shared" si="114"/>
        <v>17.853261865109801</v>
      </c>
      <c r="K218" s="122">
        <f t="shared" si="114"/>
        <v>17.040560063714477</v>
      </c>
      <c r="L218" s="122">
        <f t="shared" si="114"/>
        <v>24.131501447557412</v>
      </c>
      <c r="M218" s="122">
        <f t="shared" si="114"/>
        <v>17.982277649722146</v>
      </c>
      <c r="N218" s="122">
        <f t="shared" si="114"/>
        <v>49.894898450676422</v>
      </c>
      <c r="O218" s="122">
        <f t="shared" si="114"/>
        <v>23.508852242212214</v>
      </c>
      <c r="P218" s="122">
        <f t="shared" si="114"/>
        <v>22.143699555278769</v>
      </c>
      <c r="Q218" s="122">
        <f t="shared" si="114"/>
        <v>38.296043617171918</v>
      </c>
      <c r="R218" s="122">
        <f t="shared" si="114"/>
        <v>40.465406537170971</v>
      </c>
      <c r="S218" s="122">
        <f t="shared" si="114"/>
        <v>42.365796546838027</v>
      </c>
      <c r="T218" s="122">
        <f t="shared" si="114"/>
        <v>36.742225597704397</v>
      </c>
      <c r="U218" s="122">
        <f t="shared" si="114"/>
        <v>39.96979394189902</v>
      </c>
      <c r="V218" s="122">
        <f t="shared" si="114"/>
        <v>40.400747128733343</v>
      </c>
      <c r="W218" s="122">
        <f t="shared" si="114"/>
        <v>41.929729602394858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4.8033468677742421</v>
      </c>
      <c r="C219" s="98">
        <f>RES_hhdet_fech!C86</f>
        <v>6.146545624048148</v>
      </c>
      <c r="D219" s="98">
        <f>RES_hhdet_fech!D86</f>
        <v>5.2836059834823512</v>
      </c>
      <c r="E219" s="98">
        <f>RES_hhdet_fech!E86</f>
        <v>8.8614310181624525</v>
      </c>
      <c r="F219" s="98">
        <f>RES_hhdet_fech!F86</f>
        <v>6.0330631947566857</v>
      </c>
      <c r="G219" s="98">
        <f>RES_hhdet_fech!G86</f>
        <v>7.208504217148664</v>
      </c>
      <c r="H219" s="98">
        <f>RES_hhdet_fech!H86</f>
        <v>11.281679289430189</v>
      </c>
      <c r="I219" s="98">
        <f>RES_hhdet_fech!I86</f>
        <v>24.553448950006207</v>
      </c>
      <c r="J219" s="98">
        <f>RES_hhdet_fech!J86</f>
        <v>17.853261865109801</v>
      </c>
      <c r="K219" s="98">
        <f>RES_hhdet_fech!K86</f>
        <v>17.040560063714477</v>
      </c>
      <c r="L219" s="98">
        <f>RES_hhdet_fech!L86</f>
        <v>24.131501447557412</v>
      </c>
      <c r="M219" s="98">
        <f>RES_hhdet_fech!M86</f>
        <v>17.982277649722146</v>
      </c>
      <c r="N219" s="98">
        <f>RES_hhdet_fech!N86</f>
        <v>49.894898450676422</v>
      </c>
      <c r="O219" s="98">
        <f>RES_hhdet_fech!O86</f>
        <v>23.508852242212214</v>
      </c>
      <c r="P219" s="98">
        <f>RES_hhdet_fech!P86</f>
        <v>22.143699555278769</v>
      </c>
      <c r="Q219" s="98">
        <f>RES_hhdet_fech!Q86</f>
        <v>38.296043617171918</v>
      </c>
      <c r="R219" s="98">
        <f>RES_hhdet_fech!R86</f>
        <v>40.465406537170971</v>
      </c>
      <c r="S219" s="98">
        <f>RES_hhdet_fech!S86</f>
        <v>42.365796546838027</v>
      </c>
      <c r="T219" s="98">
        <f>RES_hhdet_fech!T86</f>
        <v>36.742225597704397</v>
      </c>
      <c r="U219" s="98">
        <f>RES_hhdet_fech!U86</f>
        <v>39.96979394189902</v>
      </c>
      <c r="V219" s="98">
        <f>RES_hhdet_fech!V86</f>
        <v>40.400747128733343</v>
      </c>
      <c r="W219" s="98">
        <f>RES_hhdet_fech!W86</f>
        <v>41.929729602394858</v>
      </c>
      <c r="DA219" s="63" t="s">
        <v>2322</v>
      </c>
    </row>
    <row r="220" spans="1:105" ht="12" customHeight="1" x14ac:dyDescent="0.25">
      <c r="A220" s="121" t="s">
        <v>55</v>
      </c>
      <c r="B220" s="122">
        <v>1300.6466775449505</v>
      </c>
      <c r="C220" s="122">
        <v>1230.0952768356617</v>
      </c>
      <c r="D220" s="122">
        <v>1352.1107470714767</v>
      </c>
      <c r="E220" s="122">
        <v>1298.4719875026594</v>
      </c>
      <c r="F220" s="122">
        <v>1272.0454147059718</v>
      </c>
      <c r="G220" s="122">
        <v>1331.2000569867453</v>
      </c>
      <c r="H220" s="122">
        <v>1350.6740487533325</v>
      </c>
      <c r="I220" s="122">
        <v>1326.2381571163569</v>
      </c>
      <c r="J220" s="122">
        <v>1469.4482571073083</v>
      </c>
      <c r="K220" s="122">
        <v>1523.7221903131783</v>
      </c>
      <c r="L220" s="122">
        <v>1548.0652096434856</v>
      </c>
      <c r="M220" s="122">
        <v>1604.9765570321777</v>
      </c>
      <c r="N220" s="122">
        <v>1482.1902245937731</v>
      </c>
      <c r="O220" s="122">
        <v>1421.7865137601709</v>
      </c>
      <c r="P220" s="122">
        <v>1409.1017530226927</v>
      </c>
      <c r="Q220" s="122">
        <v>1326.3103213918146</v>
      </c>
      <c r="R220" s="122">
        <v>1349.0741133825156</v>
      </c>
      <c r="S220" s="122">
        <v>1402.6091288121834</v>
      </c>
      <c r="T220" s="122">
        <v>1388.7533915477227</v>
      </c>
      <c r="U220" s="122">
        <v>1352.4930884307419</v>
      </c>
      <c r="V220" s="122">
        <v>1415.9060761357143</v>
      </c>
      <c r="W220" s="122">
        <v>1470.3782188777682</v>
      </c>
      <c r="DA220" s="130" t="s">
        <v>2323</v>
      </c>
    </row>
    <row r="221" spans="1:105" ht="12" customHeight="1" x14ac:dyDescent="0.25">
      <c r="A221" s="97" t="s">
        <v>132</v>
      </c>
      <c r="B221" s="98">
        <v>1561.7927920853788</v>
      </c>
      <c r="C221" s="98">
        <v>1690.2485546077849</v>
      </c>
      <c r="D221" s="98">
        <v>1603.2825742574046</v>
      </c>
      <c r="E221" s="98">
        <v>1456.5173063815341</v>
      </c>
      <c r="F221" s="98">
        <v>1568.7698165148522</v>
      </c>
      <c r="G221" s="98">
        <v>1549.0850142063807</v>
      </c>
      <c r="H221" s="98">
        <v>1482.1325269151648</v>
      </c>
      <c r="I221" s="98">
        <v>1470.6364302522859</v>
      </c>
      <c r="J221" s="98">
        <v>1547.3903452079733</v>
      </c>
      <c r="K221" s="98">
        <v>1621.2828863952204</v>
      </c>
      <c r="L221" s="98">
        <v>1602.3396443692477</v>
      </c>
      <c r="M221" s="98">
        <v>1620.8748233492013</v>
      </c>
      <c r="N221" s="98">
        <v>1590.2201983858236</v>
      </c>
      <c r="O221" s="98">
        <v>1543.9670160688029</v>
      </c>
      <c r="P221" s="98">
        <v>1537.7261034208111</v>
      </c>
      <c r="Q221" s="98">
        <v>1203.2988743017384</v>
      </c>
      <c r="R221" s="98">
        <v>1344.7848078624038</v>
      </c>
      <c r="S221" s="98">
        <v>1405.9926434105494</v>
      </c>
      <c r="T221" s="98">
        <v>1362.8142792302519</v>
      </c>
      <c r="U221" s="98">
        <v>1311.5960711247133</v>
      </c>
      <c r="V221" s="98">
        <v>1561.4951392080352</v>
      </c>
      <c r="W221" s="98">
        <v>1395.0710436911331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1099.6354138725931</v>
      </c>
      <c r="M222" s="98">
        <v>1137.3822351292094</v>
      </c>
      <c r="N222" s="98">
        <v>1141.1912184595421</v>
      </c>
      <c r="O222" s="98">
        <v>1145.1258061513706</v>
      </c>
      <c r="P222" s="98">
        <v>1148.5272261596181</v>
      </c>
      <c r="Q222" s="98">
        <v>893.50835662599525</v>
      </c>
      <c r="R222" s="98">
        <v>1015.1738163530692</v>
      </c>
      <c r="S222" s="98">
        <v>1087.982712783845</v>
      </c>
      <c r="T222" s="98">
        <v>1062.8342021239819</v>
      </c>
      <c r="U222" s="98">
        <v>1039.2655298812876</v>
      </c>
      <c r="V222" s="98">
        <v>1240.6805994100814</v>
      </c>
      <c r="W222" s="98">
        <v>1120.6410070645861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497.7546985482482</v>
      </c>
      <c r="M223" s="101">
        <v>500.87194494883227</v>
      </c>
      <c r="N223" s="101">
        <v>474.07785615544253</v>
      </c>
      <c r="O223" s="101">
        <v>490.51662928929204</v>
      </c>
      <c r="P223" s="101">
        <v>503.18096231749945</v>
      </c>
      <c r="Q223" s="101">
        <v>364.84670604812356</v>
      </c>
      <c r="R223" s="101">
        <v>438.76602989505392</v>
      </c>
      <c r="S223" s="101">
        <v>493.16315050976544</v>
      </c>
      <c r="T223" s="101">
        <v>452.34322420808877</v>
      </c>
      <c r="U223" s="101">
        <v>438.27435594718401</v>
      </c>
      <c r="V223" s="101">
        <v>516.83624207233595</v>
      </c>
      <c r="W223" s="101">
        <v>468.93584296250094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601.88071532434481</v>
      </c>
      <c r="M224" s="104">
        <v>636.51029018037718</v>
      </c>
      <c r="N224" s="104">
        <v>667.11336230409984</v>
      </c>
      <c r="O224" s="104">
        <v>654.60917686207836</v>
      </c>
      <c r="P224" s="104">
        <v>645.34626384211879</v>
      </c>
      <c r="Q224" s="104">
        <v>528.6616505778718</v>
      </c>
      <c r="R224" s="104">
        <v>576.40778645801527</v>
      </c>
      <c r="S224" s="104">
        <v>594.81956227407966</v>
      </c>
      <c r="T224" s="104">
        <v>610.49097791589304</v>
      </c>
      <c r="U224" s="104">
        <v>600.99117393410381</v>
      </c>
      <c r="V224" s="104">
        <v>723.84435733774535</v>
      </c>
      <c r="W224" s="104">
        <v>651.70516410208529</v>
      </c>
      <c r="DA224" s="132" t="s">
        <v>2327</v>
      </c>
    </row>
    <row r="225" spans="1:105" ht="12" customHeight="1" x14ac:dyDescent="0.25">
      <c r="A225" s="106" t="s">
        <v>124</v>
      </c>
      <c r="B225" s="101">
        <v>1400.5103369011497</v>
      </c>
      <c r="C225" s="101">
        <v>1449.3087318852602</v>
      </c>
      <c r="D225" s="101">
        <v>1374.4083986913051</v>
      </c>
      <c r="E225" s="101">
        <v>1413.5602029792774</v>
      </c>
      <c r="F225" s="101">
        <v>1428.0308906822695</v>
      </c>
      <c r="G225" s="101">
        <v>1458.1649845259676</v>
      </c>
      <c r="H225" s="101">
        <v>1493.6040603758815</v>
      </c>
      <c r="I225" s="101">
        <v>1525.6758200682309</v>
      </c>
      <c r="J225" s="101">
        <v>1597.6550296254286</v>
      </c>
      <c r="K225" s="101">
        <v>1674.322548823078</v>
      </c>
      <c r="L225" s="101">
        <v>1724.2934924748602</v>
      </c>
      <c r="M225" s="101">
        <v>1785.9261881742309</v>
      </c>
      <c r="N225" s="101">
        <v>1690.543200507793</v>
      </c>
      <c r="O225" s="101">
        <v>1591.4005380899939</v>
      </c>
      <c r="P225" s="101">
        <v>1589.1707781170251</v>
      </c>
      <c r="Q225" s="101">
        <v>1574.7000259192941</v>
      </c>
      <c r="R225" s="101">
        <v>1454.2330773639594</v>
      </c>
      <c r="S225" s="101">
        <v>1478.0133867329996</v>
      </c>
      <c r="T225" s="101">
        <v>1471.1708165665793</v>
      </c>
      <c r="U225" s="101">
        <v>1378.2436468560161</v>
      </c>
      <c r="V225" s="101">
        <v>1438.4948416528059</v>
      </c>
      <c r="W225" s="101">
        <v>1479.8627467814536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1162.033596426513</v>
      </c>
      <c r="M226" s="104">
        <v>1210.3839254421212</v>
      </c>
      <c r="N226" s="104">
        <v>1146.5774549514165</v>
      </c>
      <c r="O226" s="104">
        <v>1104.2823915090464</v>
      </c>
      <c r="P226" s="104">
        <v>1130.72563317811</v>
      </c>
      <c r="Q226" s="104">
        <v>1116.6240867962392</v>
      </c>
      <c r="R226" s="104">
        <v>1058.2693738327675</v>
      </c>
      <c r="S226" s="104">
        <v>1071.9733264467995</v>
      </c>
      <c r="T226" s="104">
        <v>956.90102147047901</v>
      </c>
      <c r="U226" s="104">
        <v>1884.3238279559353</v>
      </c>
      <c r="V226" s="104">
        <v>1980.6487163292843</v>
      </c>
      <c r="W226" s="104">
        <v>2083.3500685598424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571.58453415379768</v>
      </c>
      <c r="M227" s="98">
        <v>583.32265162754004</v>
      </c>
      <c r="N227" s="98">
        <v>523.56928752559099</v>
      </c>
      <c r="O227" s="98">
        <v>516.75749813735752</v>
      </c>
      <c r="P227" s="98">
        <v>540.77015916655762</v>
      </c>
      <c r="Q227" s="98">
        <v>497.35132897765726</v>
      </c>
      <c r="R227" s="98">
        <v>494.86962052902561</v>
      </c>
      <c r="S227" s="98">
        <v>451.8559601318845</v>
      </c>
      <c r="T227" s="98">
        <v>16.06881050760143</v>
      </c>
      <c r="U227" s="98">
        <v>15.550634072015287</v>
      </c>
      <c r="V227" s="98">
        <v>12.599695809871452</v>
      </c>
      <c r="W227" s="98">
        <v>13.386873901929954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590.44906227271497</v>
      </c>
      <c r="M228" s="98">
        <v>627.06127381458089</v>
      </c>
      <c r="N228" s="98">
        <v>623.0081674258256</v>
      </c>
      <c r="O228" s="98">
        <v>587.52489337168902</v>
      </c>
      <c r="P228" s="98">
        <v>589.95547401155227</v>
      </c>
      <c r="Q228" s="98">
        <v>619.27275781858191</v>
      </c>
      <c r="R228" s="98">
        <v>563.39975330374193</v>
      </c>
      <c r="S228" s="98">
        <v>620.11736631491488</v>
      </c>
      <c r="T228" s="98">
        <v>940.83221096287741</v>
      </c>
      <c r="U228" s="98">
        <v>1868.7731938839202</v>
      </c>
      <c r="V228" s="98">
        <v>1968.0490205194128</v>
      </c>
      <c r="W228" s="98">
        <v>2069.9631946579125</v>
      </c>
      <c r="DA228" s="63" t="s">
        <v>2331</v>
      </c>
    </row>
    <row r="229" spans="1:105" ht="12" customHeight="1" x14ac:dyDescent="0.25">
      <c r="A229" s="106" t="s">
        <v>122</v>
      </c>
      <c r="B229" s="101">
        <v>1276.1513065570578</v>
      </c>
      <c r="C229" s="101">
        <v>1185.895693408776</v>
      </c>
      <c r="D229" s="101">
        <v>1329.5405206481805</v>
      </c>
      <c r="E229" s="101">
        <v>1283.5161055947788</v>
      </c>
      <c r="F229" s="101">
        <v>1242.4383106753955</v>
      </c>
      <c r="G229" s="101">
        <v>1307.3814752937587</v>
      </c>
      <c r="H229" s="101">
        <v>1334.9231222406329</v>
      </c>
      <c r="I229" s="101">
        <v>1308.1751181369252</v>
      </c>
      <c r="J229" s="101">
        <v>1458.9747911174848</v>
      </c>
      <c r="K229" s="101">
        <v>1509.7586952340071</v>
      </c>
      <c r="L229" s="101">
        <v>1570.9299566775926</v>
      </c>
      <c r="M229" s="101">
        <v>1639.5299949869084</v>
      </c>
      <c r="N229" s="101">
        <v>1501.2581667885206</v>
      </c>
      <c r="O229" s="101">
        <v>1440.5263432561933</v>
      </c>
      <c r="P229" s="101">
        <v>1428.2607296392418</v>
      </c>
      <c r="Q229" s="101">
        <v>1369.9663872051453</v>
      </c>
      <c r="R229" s="101">
        <v>1379.8432182354309</v>
      </c>
      <c r="S229" s="101">
        <v>1433.0110218680131</v>
      </c>
      <c r="T229" s="101">
        <v>1423.1414395676434</v>
      </c>
      <c r="U229" s="101">
        <v>1387.9122871460033</v>
      </c>
      <c r="V229" s="101">
        <v>1433.6082931064409</v>
      </c>
      <c r="W229" s="101">
        <v>1508.3224895789369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1138.5316648198291</v>
      </c>
      <c r="M230" s="104">
        <v>1186.1467518399543</v>
      </c>
      <c r="N230" s="104">
        <v>1081.2668977517158</v>
      </c>
      <c r="O230" s="104">
        <v>1051.5638256729596</v>
      </c>
      <c r="P230" s="104">
        <v>1056.6337501341056</v>
      </c>
      <c r="Q230" s="104">
        <v>1014.6177860767402</v>
      </c>
      <c r="R230" s="104">
        <v>1041.0492165350092</v>
      </c>
      <c r="S230" s="104">
        <v>1096.4646891365978</v>
      </c>
      <c r="T230" s="104">
        <v>1076.9081283441583</v>
      </c>
      <c r="U230" s="104">
        <v>1060.6792345562071</v>
      </c>
      <c r="V230" s="104">
        <v>1114.1711070834585</v>
      </c>
      <c r="W230" s="104">
        <v>1185.4091158805777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537.60621607888186</v>
      </c>
      <c r="M231" s="98">
        <v>545.94062979189061</v>
      </c>
      <c r="N231" s="98">
        <v>470.30907089074879</v>
      </c>
      <c r="O231" s="98">
        <v>470.95604701008756</v>
      </c>
      <c r="P231" s="98">
        <v>481.60378453551397</v>
      </c>
      <c r="Q231" s="98">
        <v>429.65980490448516</v>
      </c>
      <c r="R231" s="98">
        <v>462.60068154062418</v>
      </c>
      <c r="S231" s="98">
        <v>505.27123829770807</v>
      </c>
      <c r="T231" s="98">
        <v>457.66105505229785</v>
      </c>
      <c r="U231" s="98">
        <v>441.39857798205617</v>
      </c>
      <c r="V231" s="98">
        <v>464.62756805759506</v>
      </c>
      <c r="W231" s="98">
        <v>494.0967316259991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600.9254487409471</v>
      </c>
      <c r="M232" s="98">
        <v>640.20612204806378</v>
      </c>
      <c r="N232" s="98">
        <v>610.95782686096697</v>
      </c>
      <c r="O232" s="98">
        <v>580.60777866287219</v>
      </c>
      <c r="P232" s="98">
        <v>575.02996559859162</v>
      </c>
      <c r="Q232" s="98">
        <v>584.9579811722549</v>
      </c>
      <c r="R232" s="98">
        <v>578.44853499438511</v>
      </c>
      <c r="S232" s="98">
        <v>591.1934508388897</v>
      </c>
      <c r="T232" s="98">
        <v>619.2470732918606</v>
      </c>
      <c r="U232" s="98">
        <v>619.28065657415107</v>
      </c>
      <c r="V232" s="98">
        <v>649.54353902586331</v>
      </c>
      <c r="W232" s="98">
        <v>691.31238425457855</v>
      </c>
      <c r="DA232" s="63" t="s">
        <v>2335</v>
      </c>
    </row>
    <row r="233" spans="1:105" ht="12" customHeight="1" x14ac:dyDescent="0.25">
      <c r="A233" s="121" t="s">
        <v>54</v>
      </c>
      <c r="B233" s="122">
        <v>653.60289283768293</v>
      </c>
      <c r="C233" s="122">
        <v>667.93229069624635</v>
      </c>
      <c r="D233" s="122">
        <v>667.00334762016098</v>
      </c>
      <c r="E233" s="122">
        <v>681.75573014201393</v>
      </c>
      <c r="F233" s="122">
        <v>726.81620688445469</v>
      </c>
      <c r="G233" s="122">
        <v>722.01201616727951</v>
      </c>
      <c r="H233" s="122">
        <v>733.57816253791475</v>
      </c>
      <c r="I233" s="122">
        <v>746.32515940967221</v>
      </c>
      <c r="J233" s="122">
        <v>752.89202683072619</v>
      </c>
      <c r="K233" s="122">
        <v>769.39771578015018</v>
      </c>
      <c r="L233" s="122">
        <v>749.24967476690495</v>
      </c>
      <c r="M233" s="122">
        <v>803.28172557189157</v>
      </c>
      <c r="N233" s="122">
        <v>747.56907495207236</v>
      </c>
      <c r="O233" s="122">
        <v>712.33050952873475</v>
      </c>
      <c r="P233" s="122">
        <v>686.11673427887467</v>
      </c>
      <c r="Q233" s="122">
        <v>799.24117466494079</v>
      </c>
      <c r="R233" s="122">
        <v>781.43991702819176</v>
      </c>
      <c r="S233" s="122">
        <v>788.44965250724715</v>
      </c>
      <c r="T233" s="122">
        <v>764.65326660056814</v>
      </c>
      <c r="U233" s="122">
        <v>743.5548641785474</v>
      </c>
      <c r="V233" s="122">
        <v>796.69031550349587</v>
      </c>
      <c r="W233" s="122">
        <v>806.71951997441124</v>
      </c>
      <c r="DA233" s="130" t="s">
        <v>2336</v>
      </c>
    </row>
    <row r="234" spans="1:105" ht="12" customHeight="1" x14ac:dyDescent="0.25">
      <c r="A234" s="97" t="s">
        <v>207</v>
      </c>
      <c r="B234" s="98">
        <v>771.35607846489688</v>
      </c>
      <c r="C234" s="98">
        <v>792.921919744143</v>
      </c>
      <c r="D234" s="98">
        <v>836.07172219114307</v>
      </c>
      <c r="E234" s="98">
        <v>785.09442665422989</v>
      </c>
      <c r="F234" s="98">
        <v>903.27166168835765</v>
      </c>
      <c r="G234" s="98">
        <v>856.90331683275724</v>
      </c>
      <c r="H234" s="98">
        <v>861.46878471147363</v>
      </c>
      <c r="I234" s="98">
        <v>906.64082382376205</v>
      </c>
      <c r="J234" s="98">
        <v>915.88998458720084</v>
      </c>
      <c r="K234" s="98">
        <v>936.03079178158725</v>
      </c>
      <c r="L234" s="98">
        <v>915.0618357813272</v>
      </c>
      <c r="M234" s="98">
        <v>939.95604935178096</v>
      </c>
      <c r="N234" s="98">
        <v>921.73091583468852</v>
      </c>
      <c r="O234" s="98">
        <v>851.68427637385867</v>
      </c>
      <c r="P234" s="98">
        <v>755.52208835341355</v>
      </c>
      <c r="Q234" s="98">
        <v>1026.2300371171759</v>
      </c>
      <c r="R234" s="98">
        <v>1001.9140601816094</v>
      </c>
      <c r="S234" s="98">
        <v>977.30232434982543</v>
      </c>
      <c r="T234" s="98">
        <v>946.55825876043866</v>
      </c>
      <c r="U234" s="98">
        <v>917.7004775586106</v>
      </c>
      <c r="V234" s="98">
        <v>1114.4417676214248</v>
      </c>
      <c r="W234" s="98">
        <v>991.25049397352382</v>
      </c>
      <c r="DA234" s="63" t="s">
        <v>2337</v>
      </c>
    </row>
    <row r="235" spans="1:105" ht="12" customHeight="1" x14ac:dyDescent="0.25">
      <c r="A235" s="97" t="s">
        <v>50</v>
      </c>
      <c r="B235" s="98">
        <v>752.0940127398776</v>
      </c>
      <c r="C235" s="98">
        <v>801.73567478359962</v>
      </c>
      <c r="D235" s="98">
        <v>768.94945390553619</v>
      </c>
      <c r="E235" s="98">
        <v>884.33011656172937</v>
      </c>
      <c r="F235" s="98">
        <v>911.18653546163523</v>
      </c>
      <c r="G235" s="98">
        <v>896.05594721361035</v>
      </c>
      <c r="H235" s="98">
        <v>946.20280837260816</v>
      </c>
      <c r="I235" s="98">
        <v>893.39593347698496</v>
      </c>
      <c r="J235" s="98">
        <v>827.92054539467085</v>
      </c>
      <c r="K235" s="98">
        <v>924.1449573900378</v>
      </c>
      <c r="L235" s="98">
        <v>805.09249192251775</v>
      </c>
      <c r="M235" s="98">
        <v>1005.8196990051413</v>
      </c>
      <c r="N235" s="98">
        <v>906.11830655781421</v>
      </c>
      <c r="O235" s="98">
        <v>857.71028453631175</v>
      </c>
      <c r="P235" s="98">
        <v>791.72185611042551</v>
      </c>
      <c r="Q235" s="98">
        <v>1134.1320196377978</v>
      </c>
      <c r="R235" s="98">
        <v>949.26092227984338</v>
      </c>
      <c r="S235" s="98">
        <v>928.89873527571024</v>
      </c>
      <c r="T235" s="98">
        <v>943.07957370864528</v>
      </c>
      <c r="U235" s="98">
        <v>906.45748255047283</v>
      </c>
      <c r="V235" s="98">
        <v>986.51799090025645</v>
      </c>
      <c r="W235" s="98">
        <v>1029.0634731217538</v>
      </c>
      <c r="DA235" s="63" t="s">
        <v>2338</v>
      </c>
    </row>
    <row r="236" spans="1:105" ht="12" customHeight="1" x14ac:dyDescent="0.25">
      <c r="A236" s="109" t="s">
        <v>120</v>
      </c>
      <c r="B236" s="33">
        <v>626.30144874693372</v>
      </c>
      <c r="C236" s="33">
        <v>634.13714131639313</v>
      </c>
      <c r="D236" s="33">
        <v>622.02083949289784</v>
      </c>
      <c r="E236" s="33">
        <v>629.51231446340137</v>
      </c>
      <c r="F236" s="33">
        <v>660.83608462941095</v>
      </c>
      <c r="G236" s="33">
        <v>664.50556256126845</v>
      </c>
      <c r="H236" s="33">
        <v>671.36833975131901</v>
      </c>
      <c r="I236" s="33">
        <v>691.82344338552832</v>
      </c>
      <c r="J236" s="33">
        <v>709.22088308864659</v>
      </c>
      <c r="K236" s="33">
        <v>712.54688196294774</v>
      </c>
      <c r="L236" s="33">
        <v>708.30035363705076</v>
      </c>
      <c r="M236" s="33">
        <v>745.37223036736793</v>
      </c>
      <c r="N236" s="33">
        <v>691.94385169499537</v>
      </c>
      <c r="O236" s="33">
        <v>664.0910949420105</v>
      </c>
      <c r="P236" s="33">
        <v>656.08303031294929</v>
      </c>
      <c r="Q236" s="33">
        <v>700.72634984613478</v>
      </c>
      <c r="R236" s="33">
        <v>705.17344784339355</v>
      </c>
      <c r="S236" s="33">
        <v>724.23598033050087</v>
      </c>
      <c r="T236" s="33">
        <v>701.83978284651266</v>
      </c>
      <c r="U236" s="33">
        <v>686.4327649409056</v>
      </c>
      <c r="V236" s="33">
        <v>708.16657239836934</v>
      </c>
      <c r="W236" s="33">
        <v>744.17842316548911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4134.8814787241308</v>
      </c>
      <c r="C238" s="117">
        <f t="shared" si="115"/>
        <v>3901.558537863531</v>
      </c>
      <c r="D238" s="117">
        <f t="shared" si="115"/>
        <v>4340.1548543046847</v>
      </c>
      <c r="E238" s="117">
        <f t="shared" si="115"/>
        <v>4306.4504099998949</v>
      </c>
      <c r="F238" s="117">
        <f t="shared" si="115"/>
        <v>4361.6116920875611</v>
      </c>
      <c r="G238" s="117">
        <f t="shared" si="115"/>
        <v>4348.2082017747207</v>
      </c>
      <c r="H238" s="117">
        <f t="shared" si="115"/>
        <v>4534.2001009710011</v>
      </c>
      <c r="I238" s="117">
        <f t="shared" si="115"/>
        <v>4289.862792504081</v>
      </c>
      <c r="J238" s="117">
        <f t="shared" si="115"/>
        <v>4497.5306304644964</v>
      </c>
      <c r="K238" s="117">
        <f t="shared" si="115"/>
        <v>4627.4809398595944</v>
      </c>
      <c r="L238" s="117">
        <f t="shared" si="115"/>
        <v>4967.2192778046192</v>
      </c>
      <c r="M238" s="117">
        <f t="shared" si="115"/>
        <v>5301.1286748095681</v>
      </c>
      <c r="N238" s="117">
        <f t="shared" si="115"/>
        <v>5155.1300814680026</v>
      </c>
      <c r="O238" s="117">
        <f t="shared" si="115"/>
        <v>4910.3076585186418</v>
      </c>
      <c r="P238" s="117">
        <f t="shared" si="115"/>
        <v>4688.8835423457194</v>
      </c>
      <c r="Q238" s="117">
        <f t="shared" si="115"/>
        <v>4462.6756728684413</v>
      </c>
      <c r="R238" s="117">
        <f t="shared" ref="R238:V238" si="116">R239+R242+R244+R257</f>
        <v>4686.0917902916945</v>
      </c>
      <c r="S238" s="117">
        <f t="shared" si="116"/>
        <v>4813.5958810674347</v>
      </c>
      <c r="T238" s="117">
        <f t="shared" si="116"/>
        <v>4679.0187800071553</v>
      </c>
      <c r="U238" s="117">
        <f t="shared" si="116"/>
        <v>4593.9568737445097</v>
      </c>
      <c r="V238" s="117">
        <f t="shared" si="116"/>
        <v>5281.8946692792724</v>
      </c>
      <c r="W238" s="117">
        <f t="shared" ref="W238" si="117">W239+W242+W244+W257</f>
        <v>5022.9634244380468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2974.2741282020984</v>
      </c>
      <c r="C239" s="122">
        <f t="shared" si="118"/>
        <v>2762.9490720988256</v>
      </c>
      <c r="D239" s="122">
        <f t="shared" si="118"/>
        <v>3128.9565615713423</v>
      </c>
      <c r="E239" s="122">
        <f t="shared" si="118"/>
        <v>3100.5639974880582</v>
      </c>
      <c r="F239" s="122">
        <f t="shared" si="118"/>
        <v>3141.4046734977642</v>
      </c>
      <c r="G239" s="122">
        <f t="shared" si="118"/>
        <v>3087.3325062144345</v>
      </c>
      <c r="H239" s="122">
        <f t="shared" si="118"/>
        <v>3236.2264757491439</v>
      </c>
      <c r="I239" s="122">
        <f t="shared" si="118"/>
        <v>2957.5188882236903</v>
      </c>
      <c r="J239" s="122">
        <f t="shared" si="118"/>
        <v>3085.3623202174572</v>
      </c>
      <c r="K239" s="122">
        <f t="shared" si="118"/>
        <v>3168.1472079366335</v>
      </c>
      <c r="L239" s="122">
        <f t="shared" si="118"/>
        <v>3463.4433301977188</v>
      </c>
      <c r="M239" s="122">
        <f t="shared" si="118"/>
        <v>3731.3089064359342</v>
      </c>
      <c r="N239" s="122">
        <f t="shared" si="118"/>
        <v>3597.5513052050815</v>
      </c>
      <c r="O239" s="122">
        <f t="shared" si="118"/>
        <v>3469.0962859536403</v>
      </c>
      <c r="P239" s="122">
        <f t="shared" si="118"/>
        <v>3262.8154530518536</v>
      </c>
      <c r="Q239" s="122">
        <f t="shared" si="118"/>
        <v>2952.1634548076286</v>
      </c>
      <c r="R239" s="122">
        <f t="shared" ref="R239:V239" si="119">SUM(R240:R241)</f>
        <v>3148.6215216087389</v>
      </c>
      <c r="S239" s="122">
        <f t="shared" si="119"/>
        <v>3208.6200838418708</v>
      </c>
      <c r="T239" s="122">
        <f t="shared" si="119"/>
        <v>3090.6912499621958</v>
      </c>
      <c r="U239" s="122">
        <f t="shared" si="119"/>
        <v>3007.5044687824311</v>
      </c>
      <c r="V239" s="122">
        <f t="shared" si="119"/>
        <v>3586.21856239313</v>
      </c>
      <c r="W239" s="122">
        <f t="shared" ref="W239" si="120">SUM(W240:W241)</f>
        <v>3247.899131811284</v>
      </c>
      <c r="DA239" s="130" t="s">
        <v>2486</v>
      </c>
    </row>
    <row r="240" spans="1:105" ht="12" customHeight="1" x14ac:dyDescent="0.25">
      <c r="A240" s="97" t="s">
        <v>204</v>
      </c>
      <c r="B240" s="98">
        <v>2946.9758322398075</v>
      </c>
      <c r="C240" s="98">
        <v>2738.1569018136238</v>
      </c>
      <c r="D240" s="98">
        <v>3101.0400345421549</v>
      </c>
      <c r="E240" s="98">
        <v>3073.2677782772489</v>
      </c>
      <c r="F240" s="98">
        <v>3114.1020771109697</v>
      </c>
      <c r="G240" s="98">
        <v>3060.9797197581775</v>
      </c>
      <c r="H240" s="98">
        <v>3208.8590280871849</v>
      </c>
      <c r="I240" s="98">
        <v>2932.9931835971356</v>
      </c>
      <c r="J240" s="98">
        <v>3059.8883509288848</v>
      </c>
      <c r="K240" s="98">
        <v>3142.2934631331973</v>
      </c>
      <c r="L240" s="98">
        <v>3435.2336946093537</v>
      </c>
      <c r="M240" s="98">
        <v>3701.0352829484013</v>
      </c>
      <c r="N240" s="98">
        <v>3569.1966464373982</v>
      </c>
      <c r="O240" s="98">
        <v>3441.6983624600794</v>
      </c>
      <c r="P240" s="98">
        <v>3237.3962895377758</v>
      </c>
      <c r="Q240" s="98">
        <v>2929.2284060234019</v>
      </c>
      <c r="R240" s="98">
        <v>3124.3336617996324</v>
      </c>
      <c r="S240" s="98">
        <v>3183.839369127591</v>
      </c>
      <c r="T240" s="98">
        <v>3066.9565451546537</v>
      </c>
      <c r="U240" s="98">
        <v>2984.5129388613427</v>
      </c>
      <c r="V240" s="98">
        <v>3558.6927455118271</v>
      </c>
      <c r="W240" s="98">
        <v>3222.8935553404735</v>
      </c>
      <c r="DA240" s="63" t="s">
        <v>2487</v>
      </c>
    </row>
    <row r="241" spans="1:105" ht="12" customHeight="1" x14ac:dyDescent="0.25">
      <c r="A241" s="97" t="s">
        <v>53</v>
      </c>
      <c r="B241" s="98">
        <v>27.298295962290737</v>
      </c>
      <c r="C241" s="98">
        <v>24.792170285201657</v>
      </c>
      <c r="D241" s="98">
        <v>27.91652702918741</v>
      </c>
      <c r="E241" s="98">
        <v>27.296219210809323</v>
      </c>
      <c r="F241" s="98">
        <v>27.302596386794612</v>
      </c>
      <c r="G241" s="98">
        <v>26.352786456256865</v>
      </c>
      <c r="H241" s="98">
        <v>27.367447661959019</v>
      </c>
      <c r="I241" s="98">
        <v>24.525704626554717</v>
      </c>
      <c r="J241" s="98">
        <v>25.473969288572157</v>
      </c>
      <c r="K241" s="98">
        <v>25.853744803436044</v>
      </c>
      <c r="L241" s="98">
        <v>28.209635588365245</v>
      </c>
      <c r="M241" s="98">
        <v>30.27362348753304</v>
      </c>
      <c r="N241" s="98">
        <v>28.354658767683418</v>
      </c>
      <c r="O241" s="98">
        <v>27.397923493560953</v>
      </c>
      <c r="P241" s="98">
        <v>25.41916351407783</v>
      </c>
      <c r="Q241" s="98">
        <v>22.93504878422657</v>
      </c>
      <c r="R241" s="98">
        <v>24.287859809106592</v>
      </c>
      <c r="S241" s="98">
        <v>24.780714714280062</v>
      </c>
      <c r="T241" s="98">
        <v>23.73470480754192</v>
      </c>
      <c r="U241" s="98">
        <v>22.991529921088514</v>
      </c>
      <c r="V241" s="98">
        <v>27.525816881303118</v>
      </c>
      <c r="W241" s="98">
        <v>25.005576470810219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7.8190169779706311</v>
      </c>
      <c r="C242" s="122">
        <f t="shared" si="121"/>
        <v>11.0748324789944</v>
      </c>
      <c r="D242" s="122">
        <f t="shared" si="121"/>
        <v>10.403047250934048</v>
      </c>
      <c r="E242" s="122">
        <f t="shared" si="121"/>
        <v>18.349025555661296</v>
      </c>
      <c r="F242" s="122">
        <f t="shared" si="121"/>
        <v>12.94900550924509</v>
      </c>
      <c r="G242" s="122">
        <f t="shared" si="121"/>
        <v>15.875698269730574</v>
      </c>
      <c r="H242" s="122">
        <f t="shared" si="121"/>
        <v>25.453649476179354</v>
      </c>
      <c r="I242" s="122">
        <f t="shared" si="121"/>
        <v>56.463127315824636</v>
      </c>
      <c r="J242" s="122">
        <f t="shared" si="121"/>
        <v>42.184745562279268</v>
      </c>
      <c r="K242" s="122">
        <f t="shared" si="121"/>
        <v>41.787004746873485</v>
      </c>
      <c r="L242" s="122">
        <f t="shared" si="121"/>
        <v>60.73545916441028</v>
      </c>
      <c r="M242" s="122">
        <f t="shared" si="121"/>
        <v>46.409783612746644</v>
      </c>
      <c r="N242" s="122">
        <f t="shared" si="121"/>
        <v>133.19926955463276</v>
      </c>
      <c r="O242" s="122">
        <f t="shared" si="121"/>
        <v>64.911107921281584</v>
      </c>
      <c r="P242" s="122">
        <f t="shared" si="121"/>
        <v>63.389839151188326</v>
      </c>
      <c r="Q242" s="122">
        <f t="shared" si="121"/>
        <v>113.03688544659563</v>
      </c>
      <c r="R242" s="122">
        <f t="shared" si="121"/>
        <v>123.54229352025006</v>
      </c>
      <c r="S242" s="122">
        <f t="shared" si="121"/>
        <v>132.79023765694558</v>
      </c>
      <c r="T242" s="122">
        <f t="shared" si="121"/>
        <v>117.69390869874363</v>
      </c>
      <c r="U242" s="122">
        <f t="shared" si="121"/>
        <v>130.84455309592838</v>
      </c>
      <c r="V242" s="122">
        <f t="shared" si="121"/>
        <v>134.95072637776354</v>
      </c>
      <c r="W242" s="122">
        <f t="shared" si="121"/>
        <v>142.61070125880508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7.8190169779706311</v>
      </c>
      <c r="C243" s="98">
        <f>RES_hhdet_tesh!C86</f>
        <v>11.0748324789944</v>
      </c>
      <c r="D243" s="98">
        <f>RES_hhdet_tesh!D86</f>
        <v>10.403047250934048</v>
      </c>
      <c r="E243" s="98">
        <f>RES_hhdet_tesh!E86</f>
        <v>18.349025555661296</v>
      </c>
      <c r="F243" s="98">
        <f>RES_hhdet_tesh!F86</f>
        <v>12.94900550924509</v>
      </c>
      <c r="G243" s="98">
        <f>RES_hhdet_tesh!G86</f>
        <v>15.875698269730574</v>
      </c>
      <c r="H243" s="98">
        <f>RES_hhdet_tesh!H86</f>
        <v>25.453649476179354</v>
      </c>
      <c r="I243" s="98">
        <f>RES_hhdet_tesh!I86</f>
        <v>56.463127315824636</v>
      </c>
      <c r="J243" s="98">
        <f>RES_hhdet_tesh!J86</f>
        <v>42.184745562279268</v>
      </c>
      <c r="K243" s="98">
        <f>RES_hhdet_tesh!K86</f>
        <v>41.787004746873485</v>
      </c>
      <c r="L243" s="98">
        <f>RES_hhdet_tesh!L86</f>
        <v>60.73545916441028</v>
      </c>
      <c r="M243" s="98">
        <f>RES_hhdet_tesh!M86</f>
        <v>46.409783612746644</v>
      </c>
      <c r="N243" s="98">
        <f>RES_hhdet_tesh!N86</f>
        <v>133.19926955463276</v>
      </c>
      <c r="O243" s="98">
        <f>RES_hhdet_tesh!O86</f>
        <v>64.911107921281584</v>
      </c>
      <c r="P243" s="98">
        <f>RES_hhdet_tesh!P86</f>
        <v>63.389839151188326</v>
      </c>
      <c r="Q243" s="98">
        <f>RES_hhdet_tesh!Q86</f>
        <v>113.03688544659563</v>
      </c>
      <c r="R243" s="98">
        <f>RES_hhdet_tesh!R86</f>
        <v>123.54229352025006</v>
      </c>
      <c r="S243" s="98">
        <f>RES_hhdet_tesh!S86</f>
        <v>132.79023765694558</v>
      </c>
      <c r="T243" s="98">
        <f>RES_hhdet_tesh!T86</f>
        <v>117.69390869874363</v>
      </c>
      <c r="U243" s="98">
        <f>RES_hhdet_tesh!U86</f>
        <v>130.84455309592838</v>
      </c>
      <c r="V243" s="98">
        <f>RES_hhdet_tesh!V86</f>
        <v>134.95072637776354</v>
      </c>
      <c r="W243" s="98">
        <f>RES_hhdet_tesh!W86</f>
        <v>142.61070125880508</v>
      </c>
      <c r="DA243" s="63" t="s">
        <v>2490</v>
      </c>
    </row>
    <row r="244" spans="1:105" ht="12" customHeight="1" x14ac:dyDescent="0.25">
      <c r="A244" s="121" t="s">
        <v>55</v>
      </c>
      <c r="B244" s="122">
        <v>701.9851082592312</v>
      </c>
      <c r="C244" s="122">
        <v>667.34033490701972</v>
      </c>
      <c r="D244" s="122">
        <v>744.28670020196989</v>
      </c>
      <c r="E244" s="122">
        <v>721.71540639019247</v>
      </c>
      <c r="F244" s="122">
        <v>711.27977996585162</v>
      </c>
      <c r="G244" s="122">
        <v>750.31993438028735</v>
      </c>
      <c r="H244" s="122">
        <v>768.37899598030401</v>
      </c>
      <c r="I244" s="122">
        <v>759.37913331691311</v>
      </c>
      <c r="J244" s="122">
        <v>846.61745378578121</v>
      </c>
      <c r="K244" s="122">
        <v>883.23895082244394</v>
      </c>
      <c r="L244" s="122">
        <v>919.22248872428645</v>
      </c>
      <c r="M244" s="122">
        <v>962.85923349023813</v>
      </c>
      <c r="N244" s="122">
        <v>899.95948966094102</v>
      </c>
      <c r="O244" s="122">
        <v>874.8894310710823</v>
      </c>
      <c r="P244" s="122">
        <v>876.78530539474207</v>
      </c>
      <c r="Q244" s="122">
        <v>838.02632150372426</v>
      </c>
      <c r="R244" s="122">
        <v>862.80145104888459</v>
      </c>
      <c r="S244" s="122">
        <v>909.95111392405443</v>
      </c>
      <c r="T244" s="122">
        <v>917.56735774671995</v>
      </c>
      <c r="U244" s="122">
        <v>910.02403848428605</v>
      </c>
      <c r="V244" s="122">
        <v>970.9400251842975</v>
      </c>
      <c r="W244" s="122">
        <v>1023.2924610245927</v>
      </c>
      <c r="DA244" s="130" t="s">
        <v>2491</v>
      </c>
    </row>
    <row r="245" spans="1:105" ht="12" customHeight="1" x14ac:dyDescent="0.25">
      <c r="A245" s="97" t="s">
        <v>132</v>
      </c>
      <c r="B245" s="98">
        <v>648.72102078232206</v>
      </c>
      <c r="C245" s="98">
        <v>724.52478357183293</v>
      </c>
      <c r="D245" s="98">
        <v>707.90897202055305</v>
      </c>
      <c r="E245" s="98">
        <v>664.28687008358668</v>
      </c>
      <c r="F245" s="98">
        <v>742.88826961393602</v>
      </c>
      <c r="G245" s="98">
        <v>757.90722344799053</v>
      </c>
      <c r="H245" s="98">
        <v>749.08511667154607</v>
      </c>
      <c r="I245" s="98">
        <v>767.35016878175293</v>
      </c>
      <c r="J245" s="98">
        <v>838.51496471069447</v>
      </c>
      <c r="K245" s="98">
        <v>905.22726061352648</v>
      </c>
      <c r="L245" s="98">
        <v>921.36435116343773</v>
      </c>
      <c r="M245" s="98">
        <v>958.83816539856105</v>
      </c>
      <c r="N245" s="98">
        <v>973.33892209216981</v>
      </c>
      <c r="O245" s="98">
        <v>973.01348621887576</v>
      </c>
      <c r="P245" s="98">
        <v>972.00597658608365</v>
      </c>
      <c r="Q245" s="98">
        <v>765.37805144856895</v>
      </c>
      <c r="R245" s="98">
        <v>860.86794586916517</v>
      </c>
      <c r="S245" s="98">
        <v>914.12687386762093</v>
      </c>
      <c r="T245" s="98">
        <v>903.1260141387545</v>
      </c>
      <c r="U245" s="98">
        <v>884.85570227780499</v>
      </c>
      <c r="V245" s="98">
        <v>1071.4737044757549</v>
      </c>
      <c r="W245" s="98">
        <v>969.10501660006071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920.51827968406633</v>
      </c>
      <c r="M246" s="98">
        <v>958.10819858838579</v>
      </c>
      <c r="N246" s="98">
        <v>972.88959719676029</v>
      </c>
      <c r="O246" s="98">
        <v>972.81157153027709</v>
      </c>
      <c r="P246" s="98">
        <v>971.83822345992485</v>
      </c>
      <c r="Q246" s="98">
        <v>765.46837829811159</v>
      </c>
      <c r="R246" s="98">
        <v>861.21528126399676</v>
      </c>
      <c r="S246" s="98">
        <v>915.15214104751942</v>
      </c>
      <c r="T246" s="98">
        <v>904.76948241178627</v>
      </c>
      <c r="U246" s="98">
        <v>886.95993912247104</v>
      </c>
      <c r="V246" s="98">
        <v>1072.2251761178168</v>
      </c>
      <c r="W246" s="98">
        <v>970.04404871993086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318.63756435972135</v>
      </c>
      <c r="M247" s="101">
        <v>321.59790840800861</v>
      </c>
      <c r="N247" s="101">
        <v>305.7762348926604</v>
      </c>
      <c r="O247" s="101">
        <v>318.20239466819885</v>
      </c>
      <c r="P247" s="101">
        <v>326.49195961780606</v>
      </c>
      <c r="Q247" s="101">
        <v>236.80672772023991</v>
      </c>
      <c r="R247" s="101">
        <v>284.80749480598166</v>
      </c>
      <c r="S247" s="101">
        <v>320.33257877343993</v>
      </c>
      <c r="T247" s="101">
        <v>294.2785044958934</v>
      </c>
      <c r="U247" s="101">
        <v>285.9687651883674</v>
      </c>
      <c r="V247" s="101">
        <v>348.38081878007142</v>
      </c>
      <c r="W247" s="101">
        <v>318.33888461784562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601.88071532434481</v>
      </c>
      <c r="M248" s="104">
        <v>636.51029018037718</v>
      </c>
      <c r="N248" s="104">
        <v>667.11336230409984</v>
      </c>
      <c r="O248" s="104">
        <v>654.60917686207836</v>
      </c>
      <c r="P248" s="104">
        <v>645.34626384211879</v>
      </c>
      <c r="Q248" s="104">
        <v>528.6616505778718</v>
      </c>
      <c r="R248" s="104">
        <v>576.40778645801527</v>
      </c>
      <c r="S248" s="104">
        <v>594.81956227407966</v>
      </c>
      <c r="T248" s="104">
        <v>610.49097791589304</v>
      </c>
      <c r="U248" s="104">
        <v>600.99117393410381</v>
      </c>
      <c r="V248" s="104">
        <v>723.84435733774535</v>
      </c>
      <c r="W248" s="104">
        <v>651.70516410208529</v>
      </c>
      <c r="DA248" s="132" t="s">
        <v>2495</v>
      </c>
    </row>
    <row r="249" spans="1:105" ht="12" customHeight="1" x14ac:dyDescent="0.25">
      <c r="A249" s="106" t="s">
        <v>124</v>
      </c>
      <c r="B249" s="101">
        <v>692.46477473606785</v>
      </c>
      <c r="C249" s="101">
        <v>720.39587211627827</v>
      </c>
      <c r="D249" s="101">
        <v>686.87076276165476</v>
      </c>
      <c r="E249" s="101">
        <v>711.40257838601758</v>
      </c>
      <c r="F249" s="101">
        <v>724.03713667250724</v>
      </c>
      <c r="G249" s="101">
        <v>744.91164452006547</v>
      </c>
      <c r="H249" s="101">
        <v>770.08470566099982</v>
      </c>
      <c r="I249" s="101">
        <v>790.68264823140373</v>
      </c>
      <c r="J249" s="101">
        <v>830.09339372068996</v>
      </c>
      <c r="K249" s="101">
        <v>873.88996450012871</v>
      </c>
      <c r="L249" s="101">
        <v>905.32608064240355</v>
      </c>
      <c r="M249" s="101">
        <v>946.30693846458303</v>
      </c>
      <c r="N249" s="101">
        <v>910.22070592481043</v>
      </c>
      <c r="O249" s="101">
        <v>873.46560493339302</v>
      </c>
      <c r="P249" s="101">
        <v>888.00295722378848</v>
      </c>
      <c r="Q249" s="101">
        <v>892.60902854932749</v>
      </c>
      <c r="R249" s="101">
        <v>834.87099747412663</v>
      </c>
      <c r="S249" s="101">
        <v>869.68864140516496</v>
      </c>
      <c r="T249" s="101">
        <v>902.91638472562624</v>
      </c>
      <c r="U249" s="101">
        <v>888.72387767085638</v>
      </c>
      <c r="V249" s="101">
        <v>972.07393278475661</v>
      </c>
      <c r="W249" s="101">
        <v>1029.3625392426497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897.06402461239315</v>
      </c>
      <c r="M250" s="104">
        <v>941.8772828321072</v>
      </c>
      <c r="N250" s="104">
        <v>908.50343277492902</v>
      </c>
      <c r="O250" s="104">
        <v>873.36255861271695</v>
      </c>
      <c r="P250" s="104">
        <v>889.07542928136752</v>
      </c>
      <c r="Q250" s="104">
        <v>894.37615388330346</v>
      </c>
      <c r="R250" s="104">
        <v>837.13042473200881</v>
      </c>
      <c r="S250" s="104">
        <v>875.26868767650205</v>
      </c>
      <c r="T250" s="104">
        <v>950.06161053447454</v>
      </c>
      <c r="U250" s="104">
        <v>1877.8959838326516</v>
      </c>
      <c r="V250" s="104">
        <v>1977.0715004753135</v>
      </c>
      <c r="W250" s="104">
        <v>2079.5493627110891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306.6149623396783</v>
      </c>
      <c r="M251" s="98">
        <v>314.8160090175262</v>
      </c>
      <c r="N251" s="98">
        <v>285.49526534910348</v>
      </c>
      <c r="O251" s="98">
        <v>285.83766524102805</v>
      </c>
      <c r="P251" s="98">
        <v>299.11995526981525</v>
      </c>
      <c r="Q251" s="98">
        <v>275.10339606472155</v>
      </c>
      <c r="R251" s="98">
        <v>273.73067142826687</v>
      </c>
      <c r="S251" s="98">
        <v>255.15132136158718</v>
      </c>
      <c r="T251" s="98">
        <v>9.2293995715972628</v>
      </c>
      <c r="U251" s="98">
        <v>9.1227899487315192</v>
      </c>
      <c r="V251" s="98">
        <v>9.0224799559008382</v>
      </c>
      <c r="W251" s="98">
        <v>9.5861680531767774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590.44906227271497</v>
      </c>
      <c r="M252" s="98">
        <v>627.06127381458089</v>
      </c>
      <c r="N252" s="98">
        <v>623.0081674258256</v>
      </c>
      <c r="O252" s="98">
        <v>587.52489337168902</v>
      </c>
      <c r="P252" s="98">
        <v>589.95547401155227</v>
      </c>
      <c r="Q252" s="98">
        <v>619.27275781858191</v>
      </c>
      <c r="R252" s="98">
        <v>563.39975330374193</v>
      </c>
      <c r="S252" s="98">
        <v>620.11736631491488</v>
      </c>
      <c r="T252" s="98">
        <v>940.83221096287741</v>
      </c>
      <c r="U252" s="98">
        <v>1868.7731938839202</v>
      </c>
      <c r="V252" s="98">
        <v>1968.0490205194128</v>
      </c>
      <c r="W252" s="98">
        <v>2069.9631946579125</v>
      </c>
      <c r="DA252" s="63" t="s">
        <v>2499</v>
      </c>
    </row>
    <row r="253" spans="1:105" ht="12" customHeight="1" x14ac:dyDescent="0.25">
      <c r="A253" s="106" t="s">
        <v>122</v>
      </c>
      <c r="B253" s="101">
        <v>706.90203017094814</v>
      </c>
      <c r="C253" s="101">
        <v>661.66933837242505</v>
      </c>
      <c r="D253" s="101">
        <v>747.8880323540443</v>
      </c>
      <c r="E253" s="101">
        <v>726.96533895946038</v>
      </c>
      <c r="F253" s="101">
        <v>708.14792662465209</v>
      </c>
      <c r="G253" s="101">
        <v>749.54590271692518</v>
      </c>
      <c r="H253" s="101">
        <v>770.56395695175104</v>
      </c>
      <c r="I253" s="101">
        <v>758.27424483172263</v>
      </c>
      <c r="J253" s="101">
        <v>847.72224485160916</v>
      </c>
      <c r="K253" s="101">
        <v>880.29900724190486</v>
      </c>
      <c r="L253" s="101">
        <v>918.96668322892447</v>
      </c>
      <c r="M253" s="101">
        <v>963.5008102003693</v>
      </c>
      <c r="N253" s="101">
        <v>889.77906704189138</v>
      </c>
      <c r="O253" s="101">
        <v>861.89270539544771</v>
      </c>
      <c r="P253" s="101">
        <v>865.03241442467277</v>
      </c>
      <c r="Q253" s="101">
        <v>845.25667534560159</v>
      </c>
      <c r="R253" s="101">
        <v>862.96013318923065</v>
      </c>
      <c r="S253" s="101">
        <v>909.56195587020113</v>
      </c>
      <c r="T253" s="101">
        <v>918.862475804121</v>
      </c>
      <c r="U253" s="101">
        <v>912.29738176131127</v>
      </c>
      <c r="V253" s="101">
        <v>961.94174881478273</v>
      </c>
      <c r="W253" s="101">
        <v>1028.0985195732189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919.1704168901357</v>
      </c>
      <c r="M254" s="104">
        <v>963.74833918371007</v>
      </c>
      <c r="N254" s="104">
        <v>890.31579416535965</v>
      </c>
      <c r="O254" s="104">
        <v>862.2784482236849</v>
      </c>
      <c r="P254" s="104">
        <v>865.54565396609223</v>
      </c>
      <c r="Q254" s="104">
        <v>846.42286158950185</v>
      </c>
      <c r="R254" s="104">
        <v>864.1149513170227</v>
      </c>
      <c r="S254" s="104">
        <v>910.63791964731581</v>
      </c>
      <c r="T254" s="104">
        <v>919.33387191673671</v>
      </c>
      <c r="U254" s="104">
        <v>912.74628897605464</v>
      </c>
      <c r="V254" s="104">
        <v>962.30686209859493</v>
      </c>
      <c r="W254" s="104">
        <v>1028.3560399949079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318.24496814918859</v>
      </c>
      <c r="M255" s="98">
        <v>323.54221713564635</v>
      </c>
      <c r="N255" s="98">
        <v>279.35796730439273</v>
      </c>
      <c r="O255" s="98">
        <v>281.6706695608126</v>
      </c>
      <c r="P255" s="98">
        <v>290.51568836750067</v>
      </c>
      <c r="Q255" s="98">
        <v>261.46488041724695</v>
      </c>
      <c r="R255" s="98">
        <v>285.6664163226377</v>
      </c>
      <c r="S255" s="98">
        <v>319.44446880842605</v>
      </c>
      <c r="T255" s="98">
        <v>300.08679862487617</v>
      </c>
      <c r="U255" s="98">
        <v>293.46563240190352</v>
      </c>
      <c r="V255" s="98">
        <v>312.76332307273151</v>
      </c>
      <c r="W255" s="98">
        <v>337.04365574032954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600.9254487409471</v>
      </c>
      <c r="M256" s="98">
        <v>640.20612204806378</v>
      </c>
      <c r="N256" s="98">
        <v>610.95782686096697</v>
      </c>
      <c r="O256" s="98">
        <v>580.60777866287219</v>
      </c>
      <c r="P256" s="98">
        <v>575.02996559859162</v>
      </c>
      <c r="Q256" s="98">
        <v>584.9579811722549</v>
      </c>
      <c r="R256" s="98">
        <v>578.44853499438511</v>
      </c>
      <c r="S256" s="98">
        <v>591.1934508388897</v>
      </c>
      <c r="T256" s="98">
        <v>619.2470732918606</v>
      </c>
      <c r="U256" s="98">
        <v>619.28065657415107</v>
      </c>
      <c r="V256" s="98">
        <v>649.54353902586331</v>
      </c>
      <c r="W256" s="98">
        <v>691.31238425457855</v>
      </c>
      <c r="DA256" s="63" t="s">
        <v>2503</v>
      </c>
    </row>
    <row r="257" spans="1:105" ht="12" customHeight="1" x14ac:dyDescent="0.25">
      <c r="A257" s="121" t="s">
        <v>54</v>
      </c>
      <c r="B257" s="122">
        <v>450.80322528483077</v>
      </c>
      <c r="C257" s="122">
        <v>460.19429837869166</v>
      </c>
      <c r="D257" s="122">
        <v>456.50854528043891</v>
      </c>
      <c r="E257" s="122">
        <v>465.82198056598304</v>
      </c>
      <c r="F257" s="122">
        <v>495.97823311470034</v>
      </c>
      <c r="G257" s="122">
        <v>494.68006291026785</v>
      </c>
      <c r="H257" s="122">
        <v>504.14097976537391</v>
      </c>
      <c r="I257" s="122">
        <v>516.50164364765294</v>
      </c>
      <c r="J257" s="122">
        <v>523.36611089897951</v>
      </c>
      <c r="K257" s="122">
        <v>534.30777635364336</v>
      </c>
      <c r="L257" s="122">
        <v>523.81799971820351</v>
      </c>
      <c r="M257" s="122">
        <v>560.55075127064924</v>
      </c>
      <c r="N257" s="122">
        <v>524.42001704734753</v>
      </c>
      <c r="O257" s="122">
        <v>501.4108335726375</v>
      </c>
      <c r="P257" s="122">
        <v>485.89294474793508</v>
      </c>
      <c r="Q257" s="122">
        <v>559.44901111049307</v>
      </c>
      <c r="R257" s="122">
        <v>551.12652411382078</v>
      </c>
      <c r="S257" s="122">
        <v>562.23444564456429</v>
      </c>
      <c r="T257" s="122">
        <v>553.0662635994961</v>
      </c>
      <c r="U257" s="122">
        <v>545.58381338186462</v>
      </c>
      <c r="V257" s="122">
        <v>589.78535532408159</v>
      </c>
      <c r="W257" s="122">
        <v>609.16113034336536</v>
      </c>
      <c r="DA257" s="130" t="s">
        <v>2504</v>
      </c>
    </row>
    <row r="258" spans="1:105" ht="12" customHeight="1" x14ac:dyDescent="0.25">
      <c r="A258" s="97" t="s">
        <v>207</v>
      </c>
      <c r="B258" s="98">
        <v>438.17046540613921</v>
      </c>
      <c r="C258" s="98">
        <v>451.48556433324165</v>
      </c>
      <c r="D258" s="98">
        <v>477.12448479049272</v>
      </c>
      <c r="E258" s="98">
        <v>448.89895654364994</v>
      </c>
      <c r="F258" s="98">
        <v>517.47915025913619</v>
      </c>
      <c r="G258" s="98">
        <v>491.76671036863468</v>
      </c>
      <c r="H258" s="98">
        <v>495.26234261420393</v>
      </c>
      <c r="I258" s="98">
        <v>521.71761576488461</v>
      </c>
      <c r="J258" s="98">
        <v>527.32557521695685</v>
      </c>
      <c r="K258" s="98">
        <v>539.27470068770231</v>
      </c>
      <c r="L258" s="98">
        <v>527.52596155448543</v>
      </c>
      <c r="M258" s="98">
        <v>542.18581052650654</v>
      </c>
      <c r="N258" s="98">
        <v>531.94671220292696</v>
      </c>
      <c r="O258" s="98">
        <v>491.71594347033022</v>
      </c>
      <c r="P258" s="98">
        <v>436.28656407794608</v>
      </c>
      <c r="Q258" s="98">
        <v>592.69926984868812</v>
      </c>
      <c r="R258" s="98">
        <v>578.92073342071797</v>
      </c>
      <c r="S258" s="98">
        <v>565.16508549031948</v>
      </c>
      <c r="T258" s="98">
        <v>548.07398307513586</v>
      </c>
      <c r="U258" s="98">
        <v>532.27297333441322</v>
      </c>
      <c r="V258" s="98">
        <v>647.82370746249524</v>
      </c>
      <c r="W258" s="98">
        <v>577.88600155858421</v>
      </c>
      <c r="DA258" s="63" t="s">
        <v>2505</v>
      </c>
    </row>
    <row r="259" spans="1:105" ht="12" customHeight="1" x14ac:dyDescent="0.25">
      <c r="A259" s="97" t="s">
        <v>50</v>
      </c>
      <c r="B259" s="98">
        <v>425.58330528237502</v>
      </c>
      <c r="C259" s="98">
        <v>455.38834962950801</v>
      </c>
      <c r="D259" s="98">
        <v>438.87231073280793</v>
      </c>
      <c r="E259" s="98">
        <v>505.80134467572901</v>
      </c>
      <c r="F259" s="98">
        <v>521.91450345002238</v>
      </c>
      <c r="G259" s="98">
        <v>513.83807081769453</v>
      </c>
      <c r="H259" s="98">
        <v>543.35465853257517</v>
      </c>
      <c r="I259" s="98">
        <v>513.60352175530033</v>
      </c>
      <c r="J259" s="98">
        <v>476.59837731865287</v>
      </c>
      <c r="K259" s="98">
        <v>533.0197482771506</v>
      </c>
      <c r="L259" s="98">
        <v>465.40004007772109</v>
      </c>
      <c r="M259" s="98">
        <v>582.3080248210116</v>
      </c>
      <c r="N259" s="98">
        <v>525.11855787339778</v>
      </c>
      <c r="O259" s="98">
        <v>497.38537177551586</v>
      </c>
      <c r="P259" s="98">
        <v>459.30995261145745</v>
      </c>
      <c r="Q259" s="98">
        <v>658.18181595003739</v>
      </c>
      <c r="R259" s="98">
        <v>551.29121034203411</v>
      </c>
      <c r="S259" s="98">
        <v>540.09965642887971</v>
      </c>
      <c r="T259" s="98">
        <v>549.60787685301466</v>
      </c>
      <c r="U259" s="98">
        <v>530.32665237976903</v>
      </c>
      <c r="V259" s="98">
        <v>580.73787482474904</v>
      </c>
      <c r="W259" s="98">
        <v>610.55628650073209</v>
      </c>
      <c r="DA259" s="63" t="s">
        <v>2506</v>
      </c>
    </row>
    <row r="260" spans="1:105" ht="12" customHeight="1" x14ac:dyDescent="0.25">
      <c r="A260" s="109" t="s">
        <v>120</v>
      </c>
      <c r="B260" s="33">
        <v>454.7822073875821</v>
      </c>
      <c r="C260" s="33">
        <v>462.16100731379157</v>
      </c>
      <c r="D260" s="33">
        <v>455.13744892023715</v>
      </c>
      <c r="E260" s="33">
        <v>462.42621360249603</v>
      </c>
      <c r="F260" s="33">
        <v>487.33652135954674</v>
      </c>
      <c r="G260" s="33">
        <v>491.90733183178401</v>
      </c>
      <c r="H260" s="33">
        <v>499.23805034479005</v>
      </c>
      <c r="I260" s="33">
        <v>515.94031301571852</v>
      </c>
      <c r="J260" s="33">
        <v>529.79646011801901</v>
      </c>
      <c r="K260" s="33">
        <v>533.51063417242892</v>
      </c>
      <c r="L260" s="33">
        <v>531.71107079546994</v>
      </c>
      <c r="M260" s="33">
        <v>560.96676962427978</v>
      </c>
      <c r="N260" s="33">
        <v>522.90571691278774</v>
      </c>
      <c r="O260" s="33">
        <v>503.86444191822682</v>
      </c>
      <c r="P260" s="33">
        <v>499.98335572253228</v>
      </c>
      <c r="Q260" s="33">
        <v>537.7438582981174</v>
      </c>
      <c r="R260" s="33">
        <v>544.48329437222776</v>
      </c>
      <c r="S260" s="33">
        <v>564.37132056299617</v>
      </c>
      <c r="T260" s="33">
        <v>554.62758280450589</v>
      </c>
      <c r="U260" s="33">
        <v>550.24370250598122</v>
      </c>
      <c r="V260" s="33">
        <v>577.89411442150936</v>
      </c>
      <c r="W260" s="33">
        <v>615.96746094128775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11.959814526764649</v>
      </c>
      <c r="C262" s="117">
        <f t="shared" si="122"/>
        <v>14.440058494152058</v>
      </c>
      <c r="D262" s="117">
        <f t="shared" si="122"/>
        <v>19.849383045121481</v>
      </c>
      <c r="E262" s="117">
        <f t="shared" si="122"/>
        <v>26.050169747999863</v>
      </c>
      <c r="F262" s="117">
        <f t="shared" si="122"/>
        <v>27.962721572673665</v>
      </c>
      <c r="G262" s="117">
        <f t="shared" si="122"/>
        <v>27.603924117303521</v>
      </c>
      <c r="H262" s="117">
        <f t="shared" si="122"/>
        <v>28.436075333661559</v>
      </c>
      <c r="I262" s="117">
        <f t="shared" si="122"/>
        <v>25.298717966146963</v>
      </c>
      <c r="J262" s="117">
        <f t="shared" si="122"/>
        <v>23.067779468122886</v>
      </c>
      <c r="K262" s="117">
        <f t="shared" si="122"/>
        <v>25.2110792125697</v>
      </c>
      <c r="L262" s="117">
        <f t="shared" si="122"/>
        <v>21.631977463071578</v>
      </c>
      <c r="M262" s="117">
        <f t="shared" si="122"/>
        <v>27.004967647136407</v>
      </c>
      <c r="N262" s="117">
        <f t="shared" si="122"/>
        <v>23.751814455470353</v>
      </c>
      <c r="O262" s="117">
        <f t="shared" si="122"/>
        <v>22.842030385711684</v>
      </c>
      <c r="P262" s="117">
        <f t="shared" si="122"/>
        <v>21.23120027046518</v>
      </c>
      <c r="Q262" s="117">
        <f t="shared" si="122"/>
        <v>28.651369969015661</v>
      </c>
      <c r="R262" s="117">
        <f t="shared" ref="R262:V262" si="123">R263+R266+R268+R281</f>
        <v>22.935343156831756</v>
      </c>
      <c r="S262" s="117">
        <f t="shared" si="123"/>
        <v>20.542337327665312</v>
      </c>
      <c r="T262" s="117">
        <f t="shared" si="123"/>
        <v>18.647331885419433</v>
      </c>
      <c r="U262" s="117">
        <f t="shared" si="123"/>
        <v>16.771976239651071</v>
      </c>
      <c r="V262" s="117">
        <f t="shared" si="123"/>
        <v>17.276371566912914</v>
      </c>
      <c r="W262" s="117">
        <f t="shared" ref="W262" si="124">W263+W266+W268+W281</f>
        <v>17.867022906453922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2.1153601543456086</v>
      </c>
      <c r="C268" s="122">
        <v>2.0667710948377751</v>
      </c>
      <c r="D268" s="122">
        <v>1.7485469414560062</v>
      </c>
      <c r="E268" s="122">
        <v>1.7157722941005473</v>
      </c>
      <c r="F268" s="122">
        <v>1.6801680316141034</v>
      </c>
      <c r="G268" s="122">
        <v>1.6790390481525326</v>
      </c>
      <c r="H268" s="122">
        <v>1.6940131092861641</v>
      </c>
      <c r="I268" s="122">
        <v>1.6388668151465258</v>
      </c>
      <c r="J268" s="122">
        <v>1.6080321427490352</v>
      </c>
      <c r="K268" s="122">
        <v>1.5957734239558086</v>
      </c>
      <c r="L268" s="122">
        <v>1.5558457730041082</v>
      </c>
      <c r="M268" s="122">
        <v>1.5740292390010668</v>
      </c>
      <c r="N268" s="122">
        <v>1.4163754456422557</v>
      </c>
      <c r="O268" s="122">
        <v>1.2876294495683482</v>
      </c>
      <c r="P268" s="122">
        <v>1.1960117525597149</v>
      </c>
      <c r="Q268" s="122">
        <v>1.0014910311064511</v>
      </c>
      <c r="R268" s="122">
        <v>0.81306894673128172</v>
      </c>
      <c r="S268" s="122">
        <v>0.73795071897201203</v>
      </c>
      <c r="T268" s="122">
        <v>0.67963913252307662</v>
      </c>
      <c r="U268" s="122">
        <v>0.62025671875800825</v>
      </c>
      <c r="V268" s="122">
        <v>0.63932305373412146</v>
      </c>
      <c r="W268" s="122">
        <v>0.66392801862581308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318.13992813046514</v>
      </c>
      <c r="C273" s="101">
        <v>329.22497153505577</v>
      </c>
      <c r="D273" s="101">
        <v>312.21061184671692</v>
      </c>
      <c r="E273" s="101">
        <v>321.10433570877262</v>
      </c>
      <c r="F273" s="101">
        <v>324.39149712738441</v>
      </c>
      <c r="G273" s="101">
        <v>331.2367578849188</v>
      </c>
      <c r="H273" s="101">
        <v>339.28709835498535</v>
      </c>
      <c r="I273" s="101">
        <v>346.57251928669939</v>
      </c>
      <c r="J273" s="101">
        <v>362.92331652971245</v>
      </c>
      <c r="K273" s="101">
        <v>380.33911019065044</v>
      </c>
      <c r="L273" s="101">
        <v>391.69050975058929</v>
      </c>
      <c r="M273" s="101">
        <v>405.69099290565833</v>
      </c>
      <c r="N273" s="101">
        <v>384.02379342735031</v>
      </c>
      <c r="O273" s="101">
        <v>361.50254623252306</v>
      </c>
      <c r="P273" s="101">
        <v>360.9960339570635</v>
      </c>
      <c r="Q273" s="101">
        <v>357.70885788782698</v>
      </c>
      <c r="R273" s="101">
        <v>330.34358585399713</v>
      </c>
      <c r="S273" s="101">
        <v>335.74552093026824</v>
      </c>
      <c r="T273" s="101">
        <v>334.19116269126425</v>
      </c>
      <c r="U273" s="101">
        <v>313.0818268198127</v>
      </c>
      <c r="V273" s="101">
        <v>326.76848822985147</v>
      </c>
      <c r="W273" s="101">
        <v>336.16562155887493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129.84114277837671</v>
      </c>
      <c r="M274" s="104">
        <v>132.50757354371197</v>
      </c>
      <c r="N274" s="104">
        <v>118.93399935431324</v>
      </c>
      <c r="O274" s="104">
        <v>117.38663327688214</v>
      </c>
      <c r="P274" s="104">
        <v>122.84134935627526</v>
      </c>
      <c r="Q274" s="104">
        <v>112.97832789056463</v>
      </c>
      <c r="R274" s="104">
        <v>112.41458299937349</v>
      </c>
      <c r="S274" s="104">
        <v>102.64359990355889</v>
      </c>
      <c r="T274" s="104">
        <v>3.6501909949067413</v>
      </c>
      <c r="U274" s="104">
        <v>3.532482035798993</v>
      </c>
      <c r="V274" s="104">
        <v>2.8621469001703996</v>
      </c>
      <c r="W274" s="104">
        <v>3.0409622755624088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129.84114277837671</v>
      </c>
      <c r="M275" s="98">
        <v>132.50757354371197</v>
      </c>
      <c r="N275" s="98">
        <v>118.93399935431324</v>
      </c>
      <c r="O275" s="98">
        <v>117.38663327688214</v>
      </c>
      <c r="P275" s="98">
        <v>122.84134935627526</v>
      </c>
      <c r="Q275" s="98">
        <v>112.97832789056463</v>
      </c>
      <c r="R275" s="98">
        <v>112.41458299937349</v>
      </c>
      <c r="S275" s="98">
        <v>102.64359990355889</v>
      </c>
      <c r="T275" s="98">
        <v>3.6501909949067413</v>
      </c>
      <c r="U275" s="98">
        <v>3.532482035798993</v>
      </c>
      <c r="V275" s="98">
        <v>2.8621469001703996</v>
      </c>
      <c r="W275" s="98">
        <v>3.0409622755624088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9.8444543724190403</v>
      </c>
      <c r="C281" s="122">
        <v>12.373287399314284</v>
      </c>
      <c r="D281" s="122">
        <v>18.100836103665475</v>
      </c>
      <c r="E281" s="122">
        <v>24.334397453899317</v>
      </c>
      <c r="F281" s="122">
        <v>26.282553541059563</v>
      </c>
      <c r="G281" s="122">
        <v>25.924885069150989</v>
      </c>
      <c r="H281" s="122">
        <v>26.742062224375395</v>
      </c>
      <c r="I281" s="122">
        <v>23.659851151000439</v>
      </c>
      <c r="J281" s="122">
        <v>21.459747325373851</v>
      </c>
      <c r="K281" s="122">
        <v>23.615305788613892</v>
      </c>
      <c r="L281" s="122">
        <v>20.07613169006747</v>
      </c>
      <c r="M281" s="122">
        <v>25.43093840813534</v>
      </c>
      <c r="N281" s="122">
        <v>22.335439009828097</v>
      </c>
      <c r="O281" s="122">
        <v>21.554400936143335</v>
      </c>
      <c r="P281" s="122">
        <v>20.035188517905464</v>
      </c>
      <c r="Q281" s="122">
        <v>27.649878937909211</v>
      </c>
      <c r="R281" s="122">
        <v>22.122274210100475</v>
      </c>
      <c r="S281" s="122">
        <v>19.804386608693299</v>
      </c>
      <c r="T281" s="122">
        <v>17.967692752896358</v>
      </c>
      <c r="U281" s="122">
        <v>16.151719520893064</v>
      </c>
      <c r="V281" s="122">
        <v>16.637048513178794</v>
      </c>
      <c r="W281" s="122">
        <v>17.203094887828108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170.84567593399061</v>
      </c>
      <c r="C283" s="98">
        <v>182.12227588384252</v>
      </c>
      <c r="D283" s="98">
        <v>174.6745579491816</v>
      </c>
      <c r="E283" s="98">
        <v>200.88442927816249</v>
      </c>
      <c r="F283" s="98">
        <v>206.98513339546508</v>
      </c>
      <c r="G283" s="98">
        <v>203.54806896904378</v>
      </c>
      <c r="H283" s="98">
        <v>214.9394299499217</v>
      </c>
      <c r="I283" s="98">
        <v>202.94382024863194</v>
      </c>
      <c r="J283" s="98">
        <v>188.07043109185341</v>
      </c>
      <c r="K283" s="98">
        <v>209.92876852072106</v>
      </c>
      <c r="L283" s="98">
        <v>182.88481046511913</v>
      </c>
      <c r="M283" s="98">
        <v>228.48200282600791</v>
      </c>
      <c r="N283" s="98">
        <v>205.8338345176731</v>
      </c>
      <c r="O283" s="98">
        <v>194.8374682352686</v>
      </c>
      <c r="P283" s="98">
        <v>179.84753683404432</v>
      </c>
      <c r="Q283" s="98">
        <v>257.62942958092219</v>
      </c>
      <c r="R283" s="98">
        <v>215.63411110508923</v>
      </c>
      <c r="S283" s="98">
        <v>211.0086367052304</v>
      </c>
      <c r="T283" s="98">
        <v>214.22995596365593</v>
      </c>
      <c r="U283" s="98">
        <v>205.91088173616541</v>
      </c>
      <c r="V283" s="98">
        <v>224.09742681290231</v>
      </c>
      <c r="W283" s="98">
        <v>233.76205855433761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125.3041473103812</v>
      </c>
      <c r="C286" s="118">
        <f t="shared" si="129"/>
        <v>115.40875167465271</v>
      </c>
      <c r="D286" s="118">
        <f t="shared" si="129"/>
        <v>125.87583248325473</v>
      </c>
      <c r="E286" s="118">
        <f t="shared" si="129"/>
        <v>122.13754763315814</v>
      </c>
      <c r="F286" s="118">
        <f t="shared" si="129"/>
        <v>121.52605013853906</v>
      </c>
      <c r="G286" s="118">
        <f t="shared" si="129"/>
        <v>119.22278414509582</v>
      </c>
      <c r="H286" s="118">
        <f t="shared" si="129"/>
        <v>122.1774018875131</v>
      </c>
      <c r="I286" s="118">
        <f t="shared" si="129"/>
        <v>111.91516409840321</v>
      </c>
      <c r="J286" s="118">
        <f t="shared" si="129"/>
        <v>115.65497134793668</v>
      </c>
      <c r="K286" s="118">
        <f t="shared" si="129"/>
        <v>117.17963337279471</v>
      </c>
      <c r="L286" s="118">
        <f t="shared" si="129"/>
        <v>123.19403579643173</v>
      </c>
      <c r="M286" s="118">
        <f t="shared" si="129"/>
        <v>129.56674368442714</v>
      </c>
      <c r="N286" s="118">
        <f t="shared" si="129"/>
        <v>120.7546083953887</v>
      </c>
      <c r="O286" s="118">
        <f t="shared" si="129"/>
        <v>113.44208618202765</v>
      </c>
      <c r="P286" s="118">
        <f t="shared" si="129"/>
        <v>107.06887894160621</v>
      </c>
      <c r="Q286" s="118">
        <f t="shared" si="129"/>
        <v>99.24173062748514</v>
      </c>
      <c r="R286" s="118">
        <f t="shared" ref="R286:V286" si="130">R287+R290+R292+R305</f>
        <v>103.13263686184209</v>
      </c>
      <c r="S286" s="118">
        <f t="shared" si="130"/>
        <v>104.3057033886319</v>
      </c>
      <c r="T286" s="118">
        <f t="shared" si="130"/>
        <v>99.79711431592186</v>
      </c>
      <c r="U286" s="118">
        <f t="shared" si="130"/>
        <v>96.217579489482304</v>
      </c>
      <c r="V286" s="118">
        <f t="shared" si="130"/>
        <v>109.55943992266128</v>
      </c>
      <c r="W286" s="118">
        <f t="shared" ref="W286" si="131">W287+W290+W292+W305</f>
        <v>102.11133008984436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99.293642472715689</v>
      </c>
      <c r="C287" s="123">
        <f t="shared" si="132"/>
        <v>90.05723195860709</v>
      </c>
      <c r="D287" s="123">
        <f t="shared" si="132"/>
        <v>98.848450845080649</v>
      </c>
      <c r="E287" s="123">
        <f t="shared" si="132"/>
        <v>95.506819886239128</v>
      </c>
      <c r="F287" s="123">
        <f t="shared" si="132"/>
        <v>94.607904431929811</v>
      </c>
      <c r="G287" s="123">
        <f t="shared" si="132"/>
        <v>91.480879621135514</v>
      </c>
      <c r="H287" s="123">
        <f t="shared" si="132"/>
        <v>93.882857533743689</v>
      </c>
      <c r="I287" s="123">
        <f t="shared" si="132"/>
        <v>83.51921592098617</v>
      </c>
      <c r="J287" s="123">
        <f t="shared" si="132"/>
        <v>85.236243456872117</v>
      </c>
      <c r="K287" s="123">
        <f t="shared" si="132"/>
        <v>85.723013083489562</v>
      </c>
      <c r="L287" s="123">
        <f t="shared" si="132"/>
        <v>91.496358358466679</v>
      </c>
      <c r="M287" s="123">
        <f t="shared" si="132"/>
        <v>96.349560657943613</v>
      </c>
      <c r="N287" s="123">
        <f t="shared" si="132"/>
        <v>89.556828282340064</v>
      </c>
      <c r="O287" s="123">
        <f t="shared" si="132"/>
        <v>83.92530708592497</v>
      </c>
      <c r="P287" s="123">
        <f t="shared" si="132"/>
        <v>78.115554938607801</v>
      </c>
      <c r="Q287" s="123">
        <f t="shared" si="132"/>
        <v>69.668955093061115</v>
      </c>
      <c r="R287" s="123">
        <f t="shared" ref="R287:V287" si="133">SUM(R288:R289)</f>
        <v>73.473421338024238</v>
      </c>
      <c r="S287" s="123">
        <f t="shared" si="133"/>
        <v>73.806343814250383</v>
      </c>
      <c r="T287" s="123">
        <f t="shared" si="133"/>
        <v>69.905348991948202</v>
      </c>
      <c r="U287" s="123">
        <f t="shared" si="133"/>
        <v>67.08811163549791</v>
      </c>
      <c r="V287" s="123">
        <f t="shared" si="133"/>
        <v>78.86766035399036</v>
      </c>
      <c r="W287" s="123">
        <f t="shared" ref="W287" si="134">SUM(W288:W289)</f>
        <v>70.568817725021546</v>
      </c>
      <c r="DA287" s="130" t="s">
        <v>2822</v>
      </c>
    </row>
    <row r="288" spans="1:105" ht="12" customHeight="1" x14ac:dyDescent="0.25">
      <c r="A288" s="97" t="s">
        <v>204</v>
      </c>
      <c r="B288" s="99">
        <v>98.931200778091252</v>
      </c>
      <c r="C288" s="99">
        <v>89.727157524002394</v>
      </c>
      <c r="D288" s="99">
        <v>98.475742147684571</v>
      </c>
      <c r="E288" s="99">
        <v>95.141367094536974</v>
      </c>
      <c r="F288" s="99">
        <v>94.241333921625312</v>
      </c>
      <c r="G288" s="99">
        <v>91.126060564366753</v>
      </c>
      <c r="H288" s="99">
        <v>93.513333821814513</v>
      </c>
      <c r="I288" s="99">
        <v>83.187126335391639</v>
      </c>
      <c r="J288" s="99">
        <v>84.89034221028291</v>
      </c>
      <c r="K288" s="99">
        <v>85.370971982772801</v>
      </c>
      <c r="L288" s="99">
        <v>91.111176113910091</v>
      </c>
      <c r="M288" s="99">
        <v>95.935090424144931</v>
      </c>
      <c r="N288" s="99">
        <v>89.16878591600566</v>
      </c>
      <c r="O288" s="99">
        <v>83.550497687955414</v>
      </c>
      <c r="P288" s="99">
        <v>77.7679671325741</v>
      </c>
      <c r="Q288" s="99">
        <v>69.355507386080248</v>
      </c>
      <c r="R288" s="99">
        <v>73.141608490591977</v>
      </c>
      <c r="S288" s="99">
        <v>73.467941552507995</v>
      </c>
      <c r="T288" s="99">
        <v>69.581411093750447</v>
      </c>
      <c r="U288" s="99">
        <v>66.774569749981453</v>
      </c>
      <c r="V288" s="99">
        <v>78.492685930085614</v>
      </c>
      <c r="W288" s="99">
        <v>70.228701570405377</v>
      </c>
      <c r="DA288" s="63" t="s">
        <v>2823</v>
      </c>
    </row>
    <row r="289" spans="1:105" ht="12" customHeight="1" x14ac:dyDescent="0.25">
      <c r="A289" s="97" t="s">
        <v>53</v>
      </c>
      <c r="B289" s="99">
        <v>0.36244169462443881</v>
      </c>
      <c r="C289" s="99">
        <v>0.33007443460469571</v>
      </c>
      <c r="D289" s="99">
        <v>0.37270869739608342</v>
      </c>
      <c r="E289" s="99">
        <v>0.36545279170214856</v>
      </c>
      <c r="F289" s="99">
        <v>0.36657051030449794</v>
      </c>
      <c r="G289" s="99">
        <v>0.35481905676876418</v>
      </c>
      <c r="H289" s="99">
        <v>0.36952371192917721</v>
      </c>
      <c r="I289" s="99">
        <v>0.33208958559453366</v>
      </c>
      <c r="J289" s="99">
        <v>0.34590124658921084</v>
      </c>
      <c r="K289" s="99">
        <v>0.35204110071676653</v>
      </c>
      <c r="L289" s="99">
        <v>0.38518224455658701</v>
      </c>
      <c r="M289" s="99">
        <v>0.41447023379868259</v>
      </c>
      <c r="N289" s="99">
        <v>0.38804236633439759</v>
      </c>
      <c r="O289" s="99">
        <v>0.37480939796955881</v>
      </c>
      <c r="P289" s="99">
        <v>0.34758780603370132</v>
      </c>
      <c r="Q289" s="99">
        <v>0.31344770698087343</v>
      </c>
      <c r="R289" s="99">
        <v>0.3318128474322628</v>
      </c>
      <c r="S289" s="99">
        <v>0.33840226174239302</v>
      </c>
      <c r="T289" s="99">
        <v>0.32393789819775293</v>
      </c>
      <c r="U289" s="99">
        <v>0.31354188551645462</v>
      </c>
      <c r="V289" s="99">
        <v>0.37497442390474856</v>
      </c>
      <c r="W289" s="99">
        <v>0.34011615461617528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6.3774426837117343E-2</v>
      </c>
      <c r="C290" s="123">
        <f t="shared" si="135"/>
        <v>8.1832995993926821E-2</v>
      </c>
      <c r="D290" s="123">
        <f t="shared" si="135"/>
        <v>7.0540504612159119E-2</v>
      </c>
      <c r="E290" s="123">
        <f t="shared" si="135"/>
        <v>0.11864041239751834</v>
      </c>
      <c r="F290" s="123">
        <f t="shared" si="135"/>
        <v>8.1001199397684215E-2</v>
      </c>
      <c r="G290" s="123">
        <f t="shared" si="135"/>
        <v>9.7056706746662724E-2</v>
      </c>
      <c r="H290" s="123">
        <f t="shared" si="135"/>
        <v>0.15232871034661735</v>
      </c>
      <c r="I290" s="123">
        <f t="shared" si="135"/>
        <v>0.33246525679411376</v>
      </c>
      <c r="J290" s="123">
        <f t="shared" si="135"/>
        <v>0.24242258695018004</v>
      </c>
      <c r="K290" s="123">
        <f t="shared" si="135"/>
        <v>0.2320351487674209</v>
      </c>
      <c r="L290" s="123">
        <f t="shared" si="135"/>
        <v>0.32949826178982344</v>
      </c>
      <c r="M290" s="123">
        <f t="shared" si="135"/>
        <v>0.24619183180310164</v>
      </c>
      <c r="N290" s="123">
        <f t="shared" si="135"/>
        <v>0.68282727792448661</v>
      </c>
      <c r="O290" s="123">
        <f t="shared" si="135"/>
        <v>0.32160607930486806</v>
      </c>
      <c r="P290" s="123">
        <f t="shared" si="135"/>
        <v>0.30279831756171094</v>
      </c>
      <c r="Q290" s="123">
        <f t="shared" si="135"/>
        <v>0.5233826695192203</v>
      </c>
      <c r="R290" s="123">
        <f t="shared" si="135"/>
        <v>0.55282523331135369</v>
      </c>
      <c r="S290" s="123">
        <f t="shared" si="135"/>
        <v>0.57854188377006077</v>
      </c>
      <c r="T290" s="123">
        <f t="shared" si="135"/>
        <v>0.50146818474211674</v>
      </c>
      <c r="U290" s="123">
        <f t="shared" si="135"/>
        <v>0.54507919217469181</v>
      </c>
      <c r="V290" s="123">
        <f t="shared" si="135"/>
        <v>0.55036502441489099</v>
      </c>
      <c r="W290" s="123">
        <f t="shared" si="135"/>
        <v>0.57031192274690534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6.3774426837117343E-2</v>
      </c>
      <c r="C291" s="99">
        <f>RES_hhdet_fecs!C86</f>
        <v>8.1832995993926821E-2</v>
      </c>
      <c r="D291" s="99">
        <f>RES_hhdet_fecs!D86</f>
        <v>7.0540504612159119E-2</v>
      </c>
      <c r="E291" s="99">
        <f>RES_hhdet_fecs!E86</f>
        <v>0.11864041239751834</v>
      </c>
      <c r="F291" s="99">
        <f>RES_hhdet_fecs!F86</f>
        <v>8.1001199397684215E-2</v>
      </c>
      <c r="G291" s="99">
        <f>RES_hhdet_fecs!G86</f>
        <v>9.7056706746662724E-2</v>
      </c>
      <c r="H291" s="99">
        <f>RES_hhdet_fecs!H86</f>
        <v>0.15232871034661735</v>
      </c>
      <c r="I291" s="99">
        <f>RES_hhdet_fecs!I86</f>
        <v>0.33246525679411376</v>
      </c>
      <c r="J291" s="99">
        <f>RES_hhdet_fecs!J86</f>
        <v>0.24242258695018004</v>
      </c>
      <c r="K291" s="99">
        <f>RES_hhdet_fecs!K86</f>
        <v>0.2320351487674209</v>
      </c>
      <c r="L291" s="99">
        <f>RES_hhdet_fecs!L86</f>
        <v>0.32949826178982344</v>
      </c>
      <c r="M291" s="99">
        <f>RES_hhdet_fecs!M86</f>
        <v>0.24619183180310164</v>
      </c>
      <c r="N291" s="99">
        <f>RES_hhdet_fecs!N86</f>
        <v>0.68282727792448661</v>
      </c>
      <c r="O291" s="99">
        <f>RES_hhdet_fecs!O86</f>
        <v>0.32160607930486806</v>
      </c>
      <c r="P291" s="99">
        <f>RES_hhdet_fecs!P86</f>
        <v>0.30279831756171094</v>
      </c>
      <c r="Q291" s="99">
        <f>RES_hhdet_fecs!Q86</f>
        <v>0.5233826695192203</v>
      </c>
      <c r="R291" s="99">
        <f>RES_hhdet_fecs!R86</f>
        <v>0.55282523331135369</v>
      </c>
      <c r="S291" s="99">
        <f>RES_hhdet_fecs!S86</f>
        <v>0.57854188377006077</v>
      </c>
      <c r="T291" s="99">
        <f>RES_hhdet_fecs!T86</f>
        <v>0.50146818474211674</v>
      </c>
      <c r="U291" s="99">
        <f>RES_hhdet_fecs!U86</f>
        <v>0.54507919217469181</v>
      </c>
      <c r="V291" s="99">
        <f>RES_hhdet_fecs!V86</f>
        <v>0.55036502441489099</v>
      </c>
      <c r="W291" s="99">
        <f>RES_hhdet_fecs!W86</f>
        <v>0.57031192274690534</v>
      </c>
      <c r="DA291" s="63" t="s">
        <v>2826</v>
      </c>
    </row>
    <row r="292" spans="1:105" ht="12" customHeight="1" x14ac:dyDescent="0.25">
      <c r="A292" s="121" t="s">
        <v>55</v>
      </c>
      <c r="B292" s="123">
        <v>17.268791669935414</v>
      </c>
      <c r="C292" s="123">
        <v>16.377065756675247</v>
      </c>
      <c r="D292" s="123">
        <v>18.05179543821372</v>
      </c>
      <c r="E292" s="123">
        <v>17.384466658736748</v>
      </c>
      <c r="F292" s="123">
        <v>17.078754349707062</v>
      </c>
      <c r="G292" s="123">
        <v>17.923537208279427</v>
      </c>
      <c r="H292" s="123">
        <v>18.237217232190179</v>
      </c>
      <c r="I292" s="123">
        <v>17.957888945606982</v>
      </c>
      <c r="J292" s="123">
        <v>19.95307359343413</v>
      </c>
      <c r="K292" s="123">
        <v>20.747974467247111</v>
      </c>
      <c r="L292" s="123">
        <v>21.137714817428318</v>
      </c>
      <c r="M292" s="123">
        <v>21.973418844575146</v>
      </c>
      <c r="N292" s="123">
        <v>20.28423642200897</v>
      </c>
      <c r="O292" s="123">
        <v>19.450340730710089</v>
      </c>
      <c r="P292" s="123">
        <v>19.268399077732948</v>
      </c>
      <c r="Q292" s="123">
        <v>18.126359045342184</v>
      </c>
      <c r="R292" s="123">
        <v>18.430612103202598</v>
      </c>
      <c r="S292" s="123">
        <v>19.153850363204096</v>
      </c>
      <c r="T292" s="123">
        <v>18.954095212931403</v>
      </c>
      <c r="U292" s="123">
        <v>18.444324259847729</v>
      </c>
      <c r="V292" s="123">
        <v>19.28838542709536</v>
      </c>
      <c r="W292" s="123">
        <v>19.999514357122255</v>
      </c>
      <c r="DA292" s="130" t="s">
        <v>2827</v>
      </c>
    </row>
    <row r="293" spans="1:105" ht="12" customHeight="1" x14ac:dyDescent="0.25">
      <c r="A293" s="97" t="s">
        <v>132</v>
      </c>
      <c r="B293" s="99">
        <v>20.736049861778906</v>
      </c>
      <c r="C293" s="99">
        <v>22.503388351466008</v>
      </c>
      <c r="D293" s="99">
        <v>21.405146821614156</v>
      </c>
      <c r="E293" s="99">
        <v>19.500441129548033</v>
      </c>
      <c r="F293" s="99">
        <v>21.062639759355754</v>
      </c>
      <c r="G293" s="99">
        <v>20.857182769180564</v>
      </c>
      <c r="H293" s="99">
        <v>20.012210114790754</v>
      </c>
      <c r="I293" s="99">
        <v>19.913109536266653</v>
      </c>
      <c r="J293" s="99">
        <v>21.011419276840474</v>
      </c>
      <c r="K293" s="99">
        <v>22.076423212159742</v>
      </c>
      <c r="L293" s="99">
        <v>21.878793110489688</v>
      </c>
      <c r="M293" s="99">
        <v>22.191078886496591</v>
      </c>
      <c r="N293" s="99">
        <v>21.762660373740239</v>
      </c>
      <c r="O293" s="99">
        <v>21.121795887692304</v>
      </c>
      <c r="P293" s="99">
        <v>21.027239636456738</v>
      </c>
      <c r="Q293" s="99">
        <v>16.445191658887737</v>
      </c>
      <c r="R293" s="99">
        <v>18.372013005162614</v>
      </c>
      <c r="S293" s="99">
        <v>19.200055204586885</v>
      </c>
      <c r="T293" s="99">
        <v>18.600070943686358</v>
      </c>
      <c r="U293" s="99">
        <v>17.886600264874705</v>
      </c>
      <c r="V293" s="99">
        <v>21.271693507934089</v>
      </c>
      <c r="W293" s="99">
        <v>18.97521536248064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15.014729119154223</v>
      </c>
      <c r="M294" s="99">
        <v>15.571676813203515</v>
      </c>
      <c r="N294" s="99">
        <v>15.617558457652162</v>
      </c>
      <c r="O294" s="99">
        <v>15.665563636743208</v>
      </c>
      <c r="P294" s="99">
        <v>15.705239808135254</v>
      </c>
      <c r="Q294" s="99">
        <v>12.211360358879277</v>
      </c>
      <c r="R294" s="99">
        <v>13.86897475900655</v>
      </c>
      <c r="S294" s="99">
        <v>14.85735238017625</v>
      </c>
      <c r="T294" s="99">
        <v>14.505858840903988</v>
      </c>
      <c r="U294" s="99">
        <v>14.172752962052948</v>
      </c>
      <c r="V294" s="99">
        <v>16.901351012387064</v>
      </c>
      <c r="W294" s="99">
        <v>15.242524421419802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6.7964816994827464</v>
      </c>
      <c r="M295" s="102">
        <v>6.8573394331746762</v>
      </c>
      <c r="N295" s="102">
        <v>6.4879036152945337</v>
      </c>
      <c r="O295" s="102">
        <v>6.7103714104897474</v>
      </c>
      <c r="P295" s="102">
        <v>6.8806185000148412</v>
      </c>
      <c r="Q295" s="102">
        <v>4.9862707721362982</v>
      </c>
      <c r="R295" s="102">
        <v>5.9942789064287885</v>
      </c>
      <c r="S295" s="102">
        <v>6.7345727298308589</v>
      </c>
      <c r="T295" s="102">
        <v>6.1737070042430684</v>
      </c>
      <c r="U295" s="102">
        <v>5.9768692387515525</v>
      </c>
      <c r="V295" s="102">
        <v>7.0406765023496192</v>
      </c>
      <c r="W295" s="102">
        <v>6.3782834943350002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8.2182474196714761</v>
      </c>
      <c r="M296" s="105">
        <v>8.7143373800288391</v>
      </c>
      <c r="N296" s="105">
        <v>9.1296548423576329</v>
      </c>
      <c r="O296" s="105">
        <v>8.9551922262534571</v>
      </c>
      <c r="P296" s="105">
        <v>8.824621308120415</v>
      </c>
      <c r="Q296" s="105">
        <v>7.2250895867429801</v>
      </c>
      <c r="R296" s="105">
        <v>7.8746958525777604</v>
      </c>
      <c r="S296" s="105">
        <v>8.1227796503453931</v>
      </c>
      <c r="T296" s="105">
        <v>8.3321518366609197</v>
      </c>
      <c r="U296" s="105">
        <v>8.1958837233013977</v>
      </c>
      <c r="V296" s="105">
        <v>9.8606745100374429</v>
      </c>
      <c r="W296" s="105">
        <v>8.8642409270848042</v>
      </c>
      <c r="DA296" s="132" t="s">
        <v>2831</v>
      </c>
    </row>
    <row r="297" spans="1:105" ht="12" customHeight="1" x14ac:dyDescent="0.25">
      <c r="A297" s="106" t="s">
        <v>124</v>
      </c>
      <c r="B297" s="102">
        <v>18.594689593324375</v>
      </c>
      <c r="C297" s="102">
        <v>19.295598357930714</v>
      </c>
      <c r="D297" s="102">
        <v>18.349487507199559</v>
      </c>
      <c r="E297" s="102">
        <v>18.925314104059613</v>
      </c>
      <c r="F297" s="102">
        <v>19.17304877938912</v>
      </c>
      <c r="G297" s="102">
        <v>19.633017756264721</v>
      </c>
      <c r="H297" s="102">
        <v>20.167102294663852</v>
      </c>
      <c r="I297" s="102">
        <v>20.658368782990316</v>
      </c>
      <c r="J297" s="102">
        <v>21.693944124164165</v>
      </c>
      <c r="K297" s="102">
        <v>22.798645129514906</v>
      </c>
      <c r="L297" s="102">
        <v>23.543985019775</v>
      </c>
      <c r="M297" s="102">
        <v>24.450764708248094</v>
      </c>
      <c r="N297" s="102">
        <v>23.135612009665017</v>
      </c>
      <c r="O297" s="102">
        <v>21.770696518300923</v>
      </c>
      <c r="P297" s="102">
        <v>21.730706593576361</v>
      </c>
      <c r="Q297" s="102">
        <v>21.521040436878657</v>
      </c>
      <c r="R297" s="102">
        <v>19.867259693643096</v>
      </c>
      <c r="S297" s="102">
        <v>20.18356123795569</v>
      </c>
      <c r="T297" s="102">
        <v>20.078951310867609</v>
      </c>
      <c r="U297" s="102">
        <v>18.795491784126156</v>
      </c>
      <c r="V297" s="102">
        <v>19.596104154318464</v>
      </c>
      <c r="W297" s="102">
        <v>20.128519227804478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15.866731334393167</v>
      </c>
      <c r="M298" s="105">
        <v>16.571128618639083</v>
      </c>
      <c r="N298" s="105">
        <v>15.691270787293236</v>
      </c>
      <c r="O298" s="105">
        <v>15.106817071270523</v>
      </c>
      <c r="P298" s="105">
        <v>15.461816508823283</v>
      </c>
      <c r="Q298" s="105">
        <v>15.260628519203561</v>
      </c>
      <c r="R298" s="105">
        <v>14.457732259725402</v>
      </c>
      <c r="S298" s="105">
        <v>14.63873025373524</v>
      </c>
      <c r="T298" s="105">
        <v>13.060053124399168</v>
      </c>
      <c r="U298" s="105">
        <v>25.697047911499567</v>
      </c>
      <c r="V298" s="105">
        <v>26.981673770696567</v>
      </c>
      <c r="W298" s="105">
        <v>28.336919761280736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7.8045748988687853</v>
      </c>
      <c r="M299" s="99">
        <v>7.9861558660031911</v>
      </c>
      <c r="N299" s="99">
        <v>7.1652093201347222</v>
      </c>
      <c r="O299" s="99">
        <v>7.0693520557730682</v>
      </c>
      <c r="P299" s="99">
        <v>7.3946222931017775</v>
      </c>
      <c r="Q299" s="99">
        <v>6.7971790728935151</v>
      </c>
      <c r="R299" s="99">
        <v>6.7607479286376648</v>
      </c>
      <c r="S299" s="99">
        <v>6.1704870361263362</v>
      </c>
      <c r="T299" s="99">
        <v>0.21931162593251818</v>
      </c>
      <c r="U299" s="99">
        <v>0.21206832014444979</v>
      </c>
      <c r="V299" s="99">
        <v>0.17164117955354039</v>
      </c>
      <c r="W299" s="99">
        <v>0.18208306771775548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8.0621564355243773</v>
      </c>
      <c r="M300" s="99">
        <v>8.5849727526358901</v>
      </c>
      <c r="N300" s="99">
        <v>8.5260614671585149</v>
      </c>
      <c r="O300" s="99">
        <v>8.037465015497455</v>
      </c>
      <c r="P300" s="99">
        <v>8.0671942157215035</v>
      </c>
      <c r="Q300" s="99">
        <v>8.4634494463100456</v>
      </c>
      <c r="R300" s="99">
        <v>7.6969843310877373</v>
      </c>
      <c r="S300" s="99">
        <v>8.4682432176089009</v>
      </c>
      <c r="T300" s="99">
        <v>12.840741498466647</v>
      </c>
      <c r="U300" s="99">
        <v>25.484979591355117</v>
      </c>
      <c r="V300" s="99">
        <v>26.810032591143024</v>
      </c>
      <c r="W300" s="99">
        <v>28.154836693562981</v>
      </c>
      <c r="DA300" s="63" t="s">
        <v>2835</v>
      </c>
    </row>
    <row r="301" spans="1:105" ht="12" customHeight="1" x14ac:dyDescent="0.25">
      <c r="A301" s="106" t="s">
        <v>122</v>
      </c>
      <c r="B301" s="102">
        <v>16.943564638051438</v>
      </c>
      <c r="C301" s="102">
        <v>15.788607693441445</v>
      </c>
      <c r="D301" s="102">
        <v>17.750464270430339</v>
      </c>
      <c r="E301" s="102">
        <v>17.184231279859141</v>
      </c>
      <c r="F301" s="102">
        <v>16.681243025898461</v>
      </c>
      <c r="G301" s="102">
        <v>17.602839178721773</v>
      </c>
      <c r="H301" s="102">
        <v>18.02454336858445</v>
      </c>
      <c r="I301" s="102">
        <v>17.713306895036148</v>
      </c>
      <c r="J301" s="102">
        <v>19.810858420723889</v>
      </c>
      <c r="K301" s="102">
        <v>20.557838600474291</v>
      </c>
      <c r="L301" s="102">
        <v>21.449916460594821</v>
      </c>
      <c r="M301" s="102">
        <v>22.446483177741051</v>
      </c>
      <c r="N301" s="102">
        <v>20.545187169856106</v>
      </c>
      <c r="O301" s="102">
        <v>19.706705568472596</v>
      </c>
      <c r="P301" s="102">
        <v>19.530383570035738</v>
      </c>
      <c r="Q301" s="102">
        <v>18.722995828360741</v>
      </c>
      <c r="R301" s="102">
        <v>18.850969614092037</v>
      </c>
      <c r="S301" s="102">
        <v>19.569014715401519</v>
      </c>
      <c r="T301" s="102">
        <v>19.423432922796529</v>
      </c>
      <c r="U301" s="102">
        <v>18.92734571978454</v>
      </c>
      <c r="V301" s="102">
        <v>19.529536439581527</v>
      </c>
      <c r="W301" s="102">
        <v>20.515617613356387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15.545829395078094</v>
      </c>
      <c r="M302" s="105">
        <v>16.239302234736073</v>
      </c>
      <c r="N302" s="105">
        <v>14.797475401849404</v>
      </c>
      <c r="O302" s="105">
        <v>14.385615921574411</v>
      </c>
      <c r="P302" s="105">
        <v>14.44866613281236</v>
      </c>
      <c r="Q302" s="105">
        <v>13.866533335062595</v>
      </c>
      <c r="R302" s="105">
        <v>14.222476067079796</v>
      </c>
      <c r="S302" s="105">
        <v>14.973181161343849</v>
      </c>
      <c r="T302" s="105">
        <v>14.697943727407633</v>
      </c>
      <c r="U302" s="105">
        <v>14.464777606028832</v>
      </c>
      <c r="V302" s="105">
        <v>15.17795714515983</v>
      </c>
      <c r="W302" s="105">
        <v>16.123475122075387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7.3406254521856926</v>
      </c>
      <c r="M303" s="99">
        <v>7.4743659464228829</v>
      </c>
      <c r="N303" s="99">
        <v>6.4363266111662112</v>
      </c>
      <c r="O303" s="99">
        <v>6.4427785007670195</v>
      </c>
      <c r="P303" s="99">
        <v>6.5855669385625628</v>
      </c>
      <c r="Q303" s="99">
        <v>5.8720555555034508</v>
      </c>
      <c r="R303" s="99">
        <v>6.3199001712183458</v>
      </c>
      <c r="S303" s="99">
        <v>6.899919223669233</v>
      </c>
      <c r="T303" s="99">
        <v>6.2462862488813622</v>
      </c>
      <c r="U303" s="99">
        <v>6.0194751232206576</v>
      </c>
      <c r="V303" s="99">
        <v>6.329456285128531</v>
      </c>
      <c r="W303" s="99">
        <v>6.7205121451699164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8.2052039428923997</v>
      </c>
      <c r="M304" s="99">
        <v>8.7649362883131907</v>
      </c>
      <c r="N304" s="99">
        <v>8.3611487906831936</v>
      </c>
      <c r="O304" s="99">
        <v>7.9428374208073933</v>
      </c>
      <c r="P304" s="99">
        <v>7.8630991942497968</v>
      </c>
      <c r="Q304" s="99">
        <v>7.9944777795591415</v>
      </c>
      <c r="R304" s="99">
        <v>7.9025758958614505</v>
      </c>
      <c r="S304" s="99">
        <v>8.0732619376746158</v>
      </c>
      <c r="T304" s="99">
        <v>8.4516574785262737</v>
      </c>
      <c r="U304" s="99">
        <v>8.4453024828081773</v>
      </c>
      <c r="V304" s="99">
        <v>8.8485008600312973</v>
      </c>
      <c r="W304" s="99">
        <v>9.402962976905469</v>
      </c>
      <c r="DA304" s="63" t="s">
        <v>2839</v>
      </c>
    </row>
    <row r="305" spans="1:105" ht="12" customHeight="1" x14ac:dyDescent="0.25">
      <c r="A305" s="121" t="s">
        <v>54</v>
      </c>
      <c r="B305" s="123">
        <v>8.6779387408929818</v>
      </c>
      <c r="C305" s="123">
        <v>8.8926209633764426</v>
      </c>
      <c r="D305" s="123">
        <v>8.9050456953482069</v>
      </c>
      <c r="E305" s="123">
        <v>9.1276206757847334</v>
      </c>
      <c r="F305" s="123">
        <v>9.7583901575044862</v>
      </c>
      <c r="G305" s="123">
        <v>9.7213106089342176</v>
      </c>
      <c r="H305" s="123">
        <v>9.9049984112326044</v>
      </c>
      <c r="I305" s="123">
        <v>10.105593975015957</v>
      </c>
      <c r="J305" s="123">
        <v>10.223231710680253</v>
      </c>
      <c r="K305" s="123">
        <v>10.476610673290621</v>
      </c>
      <c r="L305" s="123">
        <v>10.230464358746918</v>
      </c>
      <c r="M305" s="123">
        <v>10.997572350105278</v>
      </c>
      <c r="N305" s="123">
        <v>10.230716413115173</v>
      </c>
      <c r="O305" s="123">
        <v>9.744832286087723</v>
      </c>
      <c r="P305" s="123">
        <v>9.3821266077037553</v>
      </c>
      <c r="Q305" s="123">
        <v>10.923033819562622</v>
      </c>
      <c r="R305" s="123">
        <v>10.675778187303912</v>
      </c>
      <c r="S305" s="123">
        <v>10.766967327407361</v>
      </c>
      <c r="T305" s="123">
        <v>10.436201926300134</v>
      </c>
      <c r="U305" s="123">
        <v>10.140064401961967</v>
      </c>
      <c r="V305" s="123">
        <v>10.853029117160679</v>
      </c>
      <c r="W305" s="123">
        <v>10.972686084953645</v>
      </c>
      <c r="DA305" s="130" t="s">
        <v>2840</v>
      </c>
    </row>
    <row r="306" spans="1:105" ht="12" customHeight="1" x14ac:dyDescent="0.25">
      <c r="A306" s="97" t="s">
        <v>207</v>
      </c>
      <c r="B306" s="99">
        <v>10.241357358857595</v>
      </c>
      <c r="C306" s="99">
        <v>10.556689928087474</v>
      </c>
      <c r="D306" s="99">
        <v>11.16224816151966</v>
      </c>
      <c r="E306" s="99">
        <v>10.511160822483705</v>
      </c>
      <c r="F306" s="99">
        <v>12.127518909844108</v>
      </c>
      <c r="G306" s="99">
        <v>11.53751339067356</v>
      </c>
      <c r="H306" s="99">
        <v>11.631817002803176</v>
      </c>
      <c r="I306" s="99">
        <v>12.276343536353483</v>
      </c>
      <c r="J306" s="99">
        <v>12.436518385433104</v>
      </c>
      <c r="K306" s="99">
        <v>12.74559305620523</v>
      </c>
      <c r="L306" s="99">
        <v>12.49450992410881</v>
      </c>
      <c r="M306" s="99">
        <v>12.868753675811318</v>
      </c>
      <c r="N306" s="99">
        <v>12.614175632813859</v>
      </c>
      <c r="O306" s="99">
        <v>11.651221340290554</v>
      </c>
      <c r="P306" s="99">
        <v>10.331192250103845</v>
      </c>
      <c r="Q306" s="99">
        <v>14.025235132288076</v>
      </c>
      <c r="R306" s="99">
        <v>13.687824279462859</v>
      </c>
      <c r="S306" s="99">
        <v>13.34591519168324</v>
      </c>
      <c r="T306" s="99">
        <v>12.91889220240683</v>
      </c>
      <c r="U306" s="99">
        <v>12.514936546660872</v>
      </c>
      <c r="V306" s="99">
        <v>15.181644257507315</v>
      </c>
      <c r="W306" s="99">
        <v>13.482604836773646</v>
      </c>
      <c r="DA306" s="63" t="s">
        <v>2841</v>
      </c>
    </row>
    <row r="307" spans="1:105" ht="12" customHeight="1" x14ac:dyDescent="0.25">
      <c r="A307" s="97" t="s">
        <v>50</v>
      </c>
      <c r="B307" s="99">
        <v>9.9856133463746453</v>
      </c>
      <c r="C307" s="99">
        <v>10.674033233571683</v>
      </c>
      <c r="D307" s="99">
        <v>10.266110430889949</v>
      </c>
      <c r="E307" s="99">
        <v>11.839768261964666</v>
      </c>
      <c r="F307" s="99">
        <v>12.233785701359562</v>
      </c>
      <c r="G307" s="99">
        <v>12.064672042560712</v>
      </c>
      <c r="H307" s="99">
        <v>12.775921902051053</v>
      </c>
      <c r="I307" s="99">
        <v>12.097001486309226</v>
      </c>
      <c r="J307" s="99">
        <v>11.242015152201191</v>
      </c>
      <c r="K307" s="99">
        <v>12.583747944251384</v>
      </c>
      <c r="L307" s="99">
        <v>10.992957783625949</v>
      </c>
      <c r="M307" s="99">
        <v>13.770479968400791</v>
      </c>
      <c r="N307" s="99">
        <v>12.400512195771988</v>
      </c>
      <c r="O307" s="99">
        <v>11.733658408634785</v>
      </c>
      <c r="P307" s="99">
        <v>10.826196652849855</v>
      </c>
      <c r="Q307" s="99">
        <v>15.499905158847593</v>
      </c>
      <c r="R307" s="99">
        <v>12.968494221123262</v>
      </c>
      <c r="S307" s="99">
        <v>12.684921987573153</v>
      </c>
      <c r="T307" s="99">
        <v>12.87141413460243</v>
      </c>
      <c r="U307" s="99">
        <v>12.361612698017368</v>
      </c>
      <c r="V307" s="99">
        <v>13.438984096445134</v>
      </c>
      <c r="W307" s="99">
        <v>13.996922316216299</v>
      </c>
      <c r="DA307" s="63" t="s">
        <v>2842</v>
      </c>
    </row>
    <row r="308" spans="1:105" ht="12" customHeight="1" x14ac:dyDescent="0.25">
      <c r="A308" s="109" t="s">
        <v>120</v>
      </c>
      <c r="B308" s="110">
        <v>8.3154552483110837</v>
      </c>
      <c r="C308" s="110">
        <v>8.4426839592491909</v>
      </c>
      <c r="D308" s="110">
        <v>8.3044920522609988</v>
      </c>
      <c r="E308" s="110">
        <v>8.4281647562541586</v>
      </c>
      <c r="F308" s="110">
        <v>8.8725268959180283</v>
      </c>
      <c r="G308" s="110">
        <v>8.9470325013621448</v>
      </c>
      <c r="H308" s="110">
        <v>9.0650222132873104</v>
      </c>
      <c r="I308" s="110">
        <v>9.3676150845317228</v>
      </c>
      <c r="J308" s="110">
        <v>9.6302380201705216</v>
      </c>
      <c r="K308" s="110">
        <v>9.7024934122966151</v>
      </c>
      <c r="L308" s="110">
        <v>9.6713308890337846</v>
      </c>
      <c r="M308" s="110">
        <v>10.204744823976245</v>
      </c>
      <c r="N308" s="110">
        <v>9.4694678494344746</v>
      </c>
      <c r="O308" s="110">
        <v>9.0849068744446342</v>
      </c>
      <c r="P308" s="110">
        <v>8.9714384565063288</v>
      </c>
      <c r="Q308" s="110">
        <v>9.5766557833269115</v>
      </c>
      <c r="R308" s="110">
        <v>9.6338504710411392</v>
      </c>
      <c r="S308" s="110">
        <v>9.8900736562626204</v>
      </c>
      <c r="T308" s="110">
        <v>9.5789059088960435</v>
      </c>
      <c r="U308" s="110">
        <v>9.3610744538767587</v>
      </c>
      <c r="V308" s="110">
        <v>9.6471016158670171</v>
      </c>
      <c r="W308" s="110">
        <v>10.122026338038427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54.899157525809891</v>
      </c>
      <c r="C310" s="118">
        <f t="shared" si="136"/>
        <v>51.944009485571883</v>
      </c>
      <c r="D310" s="118">
        <f t="shared" si="136"/>
        <v>57.944652662343458</v>
      </c>
      <c r="E310" s="118">
        <f t="shared" si="136"/>
        <v>57.656494934584046</v>
      </c>
      <c r="F310" s="118">
        <f t="shared" si="136"/>
        <v>58.559933314324226</v>
      </c>
      <c r="G310" s="118">
        <f t="shared" si="136"/>
        <v>58.545123315473958</v>
      </c>
      <c r="H310" s="118">
        <f t="shared" si="136"/>
        <v>61.222167029825208</v>
      </c>
      <c r="I310" s="118">
        <f t="shared" si="136"/>
        <v>58.086761571678224</v>
      </c>
      <c r="J310" s="118">
        <f t="shared" si="136"/>
        <v>61.070241312912707</v>
      </c>
      <c r="K310" s="118">
        <f t="shared" si="136"/>
        <v>63.01073581408297</v>
      </c>
      <c r="L310" s="118">
        <f t="shared" si="136"/>
        <v>67.823799589195886</v>
      </c>
      <c r="M310" s="118">
        <f t="shared" si="136"/>
        <v>72.576711610026891</v>
      </c>
      <c r="N310" s="118">
        <f t="shared" si="136"/>
        <v>70.549566191725816</v>
      </c>
      <c r="O310" s="118">
        <f t="shared" si="136"/>
        <v>67.174049075917125</v>
      </c>
      <c r="P310" s="118">
        <f t="shared" si="136"/>
        <v>64.116930611381093</v>
      </c>
      <c r="Q310" s="118">
        <f t="shared" si="136"/>
        <v>60.990297854607817</v>
      </c>
      <c r="R310" s="118">
        <f t="shared" ref="R310:V310" si="137">R311+R314+R316+R329</f>
        <v>64.019863112131205</v>
      </c>
      <c r="S310" s="118">
        <f t="shared" si="137"/>
        <v>65.733847955902732</v>
      </c>
      <c r="T310" s="118">
        <f t="shared" si="137"/>
        <v>63.86055868458498</v>
      </c>
      <c r="U310" s="118">
        <f t="shared" si="137"/>
        <v>62.649067074651498</v>
      </c>
      <c r="V310" s="118">
        <f t="shared" si="137"/>
        <v>71.953374509435946</v>
      </c>
      <c r="W310" s="118">
        <f t="shared" ref="W310" si="138">W311+W314+W316+W329</f>
        <v>68.320400719088468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39.489679384834879</v>
      </c>
      <c r="C311" s="123">
        <f t="shared" si="139"/>
        <v>36.784954375654024</v>
      </c>
      <c r="D311" s="123">
        <f t="shared" si="139"/>
        <v>41.774154895875967</v>
      </c>
      <c r="E311" s="123">
        <f t="shared" si="139"/>
        <v>41.511601294748978</v>
      </c>
      <c r="F311" s="123">
        <f t="shared" si="139"/>
        <v>42.177172380351934</v>
      </c>
      <c r="G311" s="123">
        <f t="shared" si="139"/>
        <v>41.568447025701985</v>
      </c>
      <c r="H311" s="123">
        <f t="shared" si="139"/>
        <v>43.696527156405665</v>
      </c>
      <c r="I311" s="123">
        <f t="shared" si="139"/>
        <v>40.046197935320308</v>
      </c>
      <c r="J311" s="123">
        <f t="shared" si="139"/>
        <v>41.894950121548874</v>
      </c>
      <c r="K311" s="123">
        <f t="shared" si="139"/>
        <v>43.139515717913866</v>
      </c>
      <c r="L311" s="123">
        <f t="shared" si="139"/>
        <v>47.290822727618469</v>
      </c>
      <c r="M311" s="123">
        <f t="shared" si="139"/>
        <v>51.084617454612861</v>
      </c>
      <c r="N311" s="123">
        <f t="shared" si="139"/>
        <v>49.233613880490168</v>
      </c>
      <c r="O311" s="123">
        <f t="shared" si="139"/>
        <v>47.457972161368374</v>
      </c>
      <c r="P311" s="123">
        <f t="shared" si="139"/>
        <v>44.616529737142891</v>
      </c>
      <c r="Q311" s="123">
        <f t="shared" si="139"/>
        <v>40.346496501833784</v>
      </c>
      <c r="R311" s="123">
        <f t="shared" ref="R311:V311" si="140">SUM(R312:R313)</f>
        <v>43.015443961833789</v>
      </c>
      <c r="S311" s="123">
        <f t="shared" si="140"/>
        <v>43.816504324568712</v>
      </c>
      <c r="T311" s="123">
        <f t="shared" si="140"/>
        <v>42.182619738030255</v>
      </c>
      <c r="U311" s="123">
        <f t="shared" si="140"/>
        <v>41.014174571144082</v>
      </c>
      <c r="V311" s="123">
        <f t="shared" si="140"/>
        <v>48.853781351110158</v>
      </c>
      <c r="W311" s="123">
        <f t="shared" ref="W311" si="141">SUM(W312:W313)</f>
        <v>44.176664536503495</v>
      </c>
      <c r="DA311" s="130" t="s">
        <v>2990</v>
      </c>
    </row>
    <row r="312" spans="1:105" ht="12" customHeight="1" x14ac:dyDescent="0.25">
      <c r="A312" s="97" t="s">
        <v>204</v>
      </c>
      <c r="B312" s="99">
        <v>39.127237690210443</v>
      </c>
      <c r="C312" s="99">
        <v>36.454879941049327</v>
      </c>
      <c r="D312" s="99">
        <v>41.401446198479881</v>
      </c>
      <c r="E312" s="99">
        <v>41.146148503046831</v>
      </c>
      <c r="F312" s="99">
        <v>41.810601870047435</v>
      </c>
      <c r="G312" s="99">
        <v>41.213627968933224</v>
      </c>
      <c r="H312" s="99">
        <v>43.327003444476489</v>
      </c>
      <c r="I312" s="99">
        <v>39.714108349725777</v>
      </c>
      <c r="J312" s="99">
        <v>41.549048874959659</v>
      </c>
      <c r="K312" s="99">
        <v>42.787474617197098</v>
      </c>
      <c r="L312" s="99">
        <v>46.90564048306188</v>
      </c>
      <c r="M312" s="99">
        <v>50.670147220814179</v>
      </c>
      <c r="N312" s="99">
        <v>48.845571514155772</v>
      </c>
      <c r="O312" s="99">
        <v>47.083162763398818</v>
      </c>
      <c r="P312" s="99">
        <v>44.26894193110919</v>
      </c>
      <c r="Q312" s="99">
        <v>40.03304879485291</v>
      </c>
      <c r="R312" s="99">
        <v>42.683631114401528</v>
      </c>
      <c r="S312" s="99">
        <v>43.478102062826316</v>
      </c>
      <c r="T312" s="99">
        <v>41.858681839832499</v>
      </c>
      <c r="U312" s="99">
        <v>40.700632685627625</v>
      </c>
      <c r="V312" s="99">
        <v>48.478806927205412</v>
      </c>
      <c r="W312" s="99">
        <v>43.836548381887319</v>
      </c>
      <c r="DA312" s="63" t="s">
        <v>2991</v>
      </c>
    </row>
    <row r="313" spans="1:105" ht="12" customHeight="1" x14ac:dyDescent="0.25">
      <c r="A313" s="97" t="s">
        <v>53</v>
      </c>
      <c r="B313" s="99">
        <v>0.36244169462443881</v>
      </c>
      <c r="C313" s="99">
        <v>0.33007443460469571</v>
      </c>
      <c r="D313" s="99">
        <v>0.37270869739608342</v>
      </c>
      <c r="E313" s="99">
        <v>0.36545279170214856</v>
      </c>
      <c r="F313" s="99">
        <v>0.36657051030449794</v>
      </c>
      <c r="G313" s="99">
        <v>0.35481905676876418</v>
      </c>
      <c r="H313" s="99">
        <v>0.36952371192917721</v>
      </c>
      <c r="I313" s="99">
        <v>0.33208958559453366</v>
      </c>
      <c r="J313" s="99">
        <v>0.34590124658921084</v>
      </c>
      <c r="K313" s="99">
        <v>0.35204110071676653</v>
      </c>
      <c r="L313" s="99">
        <v>0.38518224455658701</v>
      </c>
      <c r="M313" s="99">
        <v>0.41447023379868259</v>
      </c>
      <c r="N313" s="99">
        <v>0.38804236633439759</v>
      </c>
      <c r="O313" s="99">
        <v>0.37480939796955881</v>
      </c>
      <c r="P313" s="99">
        <v>0.34758780603370132</v>
      </c>
      <c r="Q313" s="99">
        <v>0.31344770698087343</v>
      </c>
      <c r="R313" s="99">
        <v>0.3318128474322628</v>
      </c>
      <c r="S313" s="99">
        <v>0.33840226174239302</v>
      </c>
      <c r="T313" s="99">
        <v>0.32393789819775293</v>
      </c>
      <c r="U313" s="99">
        <v>0.31354188551645462</v>
      </c>
      <c r="V313" s="99">
        <v>0.37497442390474856</v>
      </c>
      <c r="W313" s="99">
        <v>0.34011615461617528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0.10381372404005264</v>
      </c>
      <c r="C314" s="123">
        <f t="shared" si="142"/>
        <v>0.14744651342717507</v>
      </c>
      <c r="D314" s="123">
        <f t="shared" si="142"/>
        <v>0.13888927465052214</v>
      </c>
      <c r="E314" s="123">
        <f t="shared" si="142"/>
        <v>0.24566415453151932</v>
      </c>
      <c r="F314" s="123">
        <f t="shared" si="142"/>
        <v>0.17385612306658005</v>
      </c>
      <c r="G314" s="123">
        <f t="shared" si="142"/>
        <v>0.21375349794457416</v>
      </c>
      <c r="H314" s="123">
        <f t="shared" si="142"/>
        <v>0.34368301906560295</v>
      </c>
      <c r="I314" s="123">
        <f t="shared" si="142"/>
        <v>0.76453732266601315</v>
      </c>
      <c r="J314" s="123">
        <f t="shared" si="142"/>
        <v>0.57281046042506878</v>
      </c>
      <c r="K314" s="123">
        <f t="shared" si="142"/>
        <v>0.56899854387017024</v>
      </c>
      <c r="L314" s="123">
        <f t="shared" si="142"/>
        <v>0.82929892560438367</v>
      </c>
      <c r="M314" s="123">
        <f t="shared" si="142"/>
        <v>0.63538723312862488</v>
      </c>
      <c r="N314" s="123">
        <f t="shared" si="142"/>
        <v>1.8228736298848367</v>
      </c>
      <c r="O314" s="123">
        <f t="shared" si="142"/>
        <v>0.8879977085573828</v>
      </c>
      <c r="P314" s="123">
        <f t="shared" si="142"/>
        <v>0.86680803257699646</v>
      </c>
      <c r="Q314" s="123">
        <f t="shared" si="142"/>
        <v>1.5448474900067624</v>
      </c>
      <c r="R314" s="123">
        <f t="shared" si="142"/>
        <v>1.6877946642254789</v>
      </c>
      <c r="S314" s="123">
        <f t="shared" si="142"/>
        <v>1.8133664536529805</v>
      </c>
      <c r="T314" s="123">
        <f t="shared" si="142"/>
        <v>1.6063194264979654</v>
      </c>
      <c r="U314" s="123">
        <f t="shared" si="142"/>
        <v>1.7843635472742363</v>
      </c>
      <c r="V314" s="123">
        <f t="shared" si="142"/>
        <v>1.8383857996745345</v>
      </c>
      <c r="W314" s="123">
        <f t="shared" si="142"/>
        <v>1.9397354576440733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0.10381372404005264</v>
      </c>
      <c r="C315" s="99">
        <f>RES_hhdet_tess!C86</f>
        <v>0.14744651342717507</v>
      </c>
      <c r="D315" s="99">
        <f>RES_hhdet_tess!D86</f>
        <v>0.13888927465052214</v>
      </c>
      <c r="E315" s="99">
        <f>RES_hhdet_tess!E86</f>
        <v>0.24566415453151932</v>
      </c>
      <c r="F315" s="99">
        <f>RES_hhdet_tess!F86</f>
        <v>0.17385612306658005</v>
      </c>
      <c r="G315" s="99">
        <f>RES_hhdet_tess!G86</f>
        <v>0.21375349794457416</v>
      </c>
      <c r="H315" s="99">
        <f>RES_hhdet_tess!H86</f>
        <v>0.34368301906560295</v>
      </c>
      <c r="I315" s="99">
        <f>RES_hhdet_tess!I86</f>
        <v>0.76453732266601315</v>
      </c>
      <c r="J315" s="99">
        <f>RES_hhdet_tess!J86</f>
        <v>0.57281046042506878</v>
      </c>
      <c r="K315" s="99">
        <f>RES_hhdet_tess!K86</f>
        <v>0.56899854387017024</v>
      </c>
      <c r="L315" s="99">
        <f>RES_hhdet_tess!L86</f>
        <v>0.82929892560438367</v>
      </c>
      <c r="M315" s="99">
        <f>RES_hhdet_tess!M86</f>
        <v>0.63538723312862488</v>
      </c>
      <c r="N315" s="99">
        <f>RES_hhdet_tess!N86</f>
        <v>1.8228736298848367</v>
      </c>
      <c r="O315" s="99">
        <f>RES_hhdet_tess!O86</f>
        <v>0.8879977085573828</v>
      </c>
      <c r="P315" s="99">
        <f>RES_hhdet_tess!P86</f>
        <v>0.86680803257699646</v>
      </c>
      <c r="Q315" s="99">
        <f>RES_hhdet_tess!Q86</f>
        <v>1.5448474900067624</v>
      </c>
      <c r="R315" s="99">
        <f>RES_hhdet_tess!R86</f>
        <v>1.6877946642254789</v>
      </c>
      <c r="S315" s="99">
        <f>RES_hhdet_tess!S86</f>
        <v>1.8133664536529805</v>
      </c>
      <c r="T315" s="99">
        <f>RES_hhdet_tess!T86</f>
        <v>1.6063194264979654</v>
      </c>
      <c r="U315" s="99">
        <f>RES_hhdet_tess!U86</f>
        <v>1.7843635472742363</v>
      </c>
      <c r="V315" s="99">
        <f>RES_hhdet_tess!V86</f>
        <v>1.8383857996745345</v>
      </c>
      <c r="W315" s="99">
        <f>RES_hhdet_tess!W86</f>
        <v>1.9397354576440733</v>
      </c>
      <c r="DA315" s="63" t="s">
        <v>2994</v>
      </c>
    </row>
    <row r="316" spans="1:105" ht="12" customHeight="1" x14ac:dyDescent="0.25">
      <c r="A316" s="121" t="s">
        <v>55</v>
      </c>
      <c r="B316" s="123">
        <v>9.3203133481319878</v>
      </c>
      <c r="C316" s="123">
        <v>8.884739867442029</v>
      </c>
      <c r="D316" s="123">
        <v>9.9368422952996536</v>
      </c>
      <c r="E316" s="123">
        <v>9.6626169376343576</v>
      </c>
      <c r="F316" s="123">
        <v>9.5497947600859678</v>
      </c>
      <c r="G316" s="123">
        <v>10.102453941010284</v>
      </c>
      <c r="H316" s="123">
        <v>10.374889988653463</v>
      </c>
      <c r="I316" s="123">
        <v>10.282350926599062</v>
      </c>
      <c r="J316" s="123">
        <v>11.495893291355211</v>
      </c>
      <c r="K316" s="123">
        <v>12.02674563423906</v>
      </c>
      <c r="L316" s="123">
        <v>12.551320641651401</v>
      </c>
      <c r="M316" s="123">
        <v>13.182316671945884</v>
      </c>
      <c r="N316" s="123">
        <v>12.316226861849833</v>
      </c>
      <c r="O316" s="123">
        <v>11.968672772838023</v>
      </c>
      <c r="P316" s="123">
        <v>11.989374886233483</v>
      </c>
      <c r="Q316" s="123">
        <v>11.453100943286994</v>
      </c>
      <c r="R316" s="123">
        <v>11.787313023516228</v>
      </c>
      <c r="S316" s="123">
        <v>12.426175700633177</v>
      </c>
      <c r="T316" s="123">
        <v>12.523216266371637</v>
      </c>
      <c r="U316" s="123">
        <v>12.410250812841644</v>
      </c>
      <c r="V316" s="123">
        <v>13.226771004091194</v>
      </c>
      <c r="W316" s="123">
        <v>13.918427247525477</v>
      </c>
      <c r="DA316" s="130" t="s">
        <v>2995</v>
      </c>
    </row>
    <row r="317" spans="1:105" ht="12" customHeight="1" x14ac:dyDescent="0.25">
      <c r="A317" s="97" t="s">
        <v>132</v>
      </c>
      <c r="B317" s="99">
        <v>8.6131217287568074</v>
      </c>
      <c r="C317" s="99">
        <v>9.6460739638154305</v>
      </c>
      <c r="D317" s="99">
        <v>9.451169572809885</v>
      </c>
      <c r="E317" s="99">
        <v>8.8937405319119769</v>
      </c>
      <c r="F317" s="99">
        <v>9.9741771161118891</v>
      </c>
      <c r="G317" s="99">
        <v>10.204610680864077</v>
      </c>
      <c r="H317" s="99">
        <v>10.114378084593229</v>
      </c>
      <c r="I317" s="99">
        <v>10.390282498987482</v>
      </c>
      <c r="J317" s="99">
        <v>11.38587270368004</v>
      </c>
      <c r="K317" s="99">
        <v>12.326152503170681</v>
      </c>
      <c r="L317" s="99">
        <v>12.580566229715076</v>
      </c>
      <c r="M317" s="99">
        <v>13.127265018391292</v>
      </c>
      <c r="N317" s="99">
        <v>13.320447326436838</v>
      </c>
      <c r="O317" s="99">
        <v>13.311030636014031</v>
      </c>
      <c r="P317" s="99">
        <v>13.291445435098105</v>
      </c>
      <c r="Q317" s="99">
        <v>10.460234789866098</v>
      </c>
      <c r="R317" s="99">
        <v>11.760898104118219</v>
      </c>
      <c r="S317" s="99">
        <v>12.483199342835954</v>
      </c>
      <c r="T317" s="99">
        <v>12.326116764462965</v>
      </c>
      <c r="U317" s="99">
        <v>12.067023214827213</v>
      </c>
      <c r="V317" s="99">
        <v>14.59630559911878</v>
      </c>
      <c r="W317" s="99">
        <v>13.181390641004388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12.56901373338953</v>
      </c>
      <c r="M318" s="99">
        <v>13.117271186149729</v>
      </c>
      <c r="N318" s="99">
        <v>13.314298174824886</v>
      </c>
      <c r="O318" s="99">
        <v>13.30826840029596</v>
      </c>
      <c r="P318" s="99">
        <v>13.289151538170909</v>
      </c>
      <c r="Q318" s="99">
        <v>10.461469264845169</v>
      </c>
      <c r="R318" s="99">
        <v>11.765643287402332</v>
      </c>
      <c r="S318" s="99">
        <v>12.497200259942996</v>
      </c>
      <c r="T318" s="99">
        <v>12.348547279712156</v>
      </c>
      <c r="U318" s="99">
        <v>12.095719277686634</v>
      </c>
      <c r="V318" s="99">
        <v>14.606542630313097</v>
      </c>
      <c r="W318" s="99">
        <v>13.194162991765593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4.3507663137180517</v>
      </c>
      <c r="M319" s="102">
        <v>4.40293380612089</v>
      </c>
      <c r="N319" s="102">
        <v>4.1846433324672523</v>
      </c>
      <c r="O319" s="102">
        <v>4.3530761740425046</v>
      </c>
      <c r="P319" s="102">
        <v>4.4645302300504941</v>
      </c>
      <c r="Q319" s="102">
        <v>3.2363796781021907</v>
      </c>
      <c r="R319" s="102">
        <v>3.8909474348245747</v>
      </c>
      <c r="S319" s="102">
        <v>4.3744206095976059</v>
      </c>
      <c r="T319" s="102">
        <v>4.0163954430512385</v>
      </c>
      <c r="U319" s="102">
        <v>3.8998355543852368</v>
      </c>
      <c r="V319" s="102">
        <v>4.7458681202756532</v>
      </c>
      <c r="W319" s="102">
        <v>4.3299220646807903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8.2182474196714761</v>
      </c>
      <c r="M320" s="105">
        <v>8.7143373800288391</v>
      </c>
      <c r="N320" s="105">
        <v>9.1296548423576329</v>
      </c>
      <c r="O320" s="105">
        <v>8.9551922262534571</v>
      </c>
      <c r="P320" s="105">
        <v>8.824621308120415</v>
      </c>
      <c r="Q320" s="105">
        <v>7.2250895867429801</v>
      </c>
      <c r="R320" s="105">
        <v>7.8746958525777604</v>
      </c>
      <c r="S320" s="105">
        <v>8.1227796503453931</v>
      </c>
      <c r="T320" s="105">
        <v>8.3321518366609197</v>
      </c>
      <c r="U320" s="105">
        <v>8.1958837233013977</v>
      </c>
      <c r="V320" s="105">
        <v>9.8606745100374429</v>
      </c>
      <c r="W320" s="105">
        <v>8.8642409270848042</v>
      </c>
      <c r="DA320" s="132" t="s">
        <v>2999</v>
      </c>
    </row>
    <row r="321" spans="1:105" ht="12" customHeight="1" x14ac:dyDescent="0.25">
      <c r="A321" s="106" t="s">
        <v>124</v>
      </c>
      <c r="B321" s="102">
        <v>9.1939111060179837</v>
      </c>
      <c r="C321" s="102">
        <v>9.5911030557203638</v>
      </c>
      <c r="D321" s="102">
        <v>9.1702920997548691</v>
      </c>
      <c r="E321" s="102">
        <v>9.5245446370214815</v>
      </c>
      <c r="F321" s="102">
        <v>9.721077765256755</v>
      </c>
      <c r="G321" s="102">
        <v>10.029635671484163</v>
      </c>
      <c r="H321" s="102">
        <v>10.397921006396501</v>
      </c>
      <c r="I321" s="102">
        <v>10.706215254001501</v>
      </c>
      <c r="J321" s="102">
        <v>11.271519425214366</v>
      </c>
      <c r="K321" s="102">
        <v>11.899443865751872</v>
      </c>
      <c r="L321" s="102">
        <v>12.361575203803151</v>
      </c>
      <c r="M321" s="102">
        <v>12.955702451417798</v>
      </c>
      <c r="N321" s="102">
        <v>12.456654813147876</v>
      </c>
      <c r="O321" s="102">
        <v>11.949194529619843</v>
      </c>
      <c r="P321" s="102">
        <v>12.142767777622248</v>
      </c>
      <c r="Q321" s="102">
        <v>12.199069461828781</v>
      </c>
      <c r="R321" s="102">
        <v>11.405736243859414</v>
      </c>
      <c r="S321" s="102">
        <v>11.87635654001463</v>
      </c>
      <c r="T321" s="102">
        <v>12.323255683525165</v>
      </c>
      <c r="U321" s="102">
        <v>12.119774598071755</v>
      </c>
      <c r="V321" s="102">
        <v>13.24221782447356</v>
      </c>
      <c r="W321" s="102">
        <v>14.000990097622331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12.248762782801716</v>
      </c>
      <c r="M322" s="105">
        <v>12.895056906083724</v>
      </c>
      <c r="N322" s="105">
        <v>12.433153393427672</v>
      </c>
      <c r="O322" s="105">
        <v>11.9477848341214</v>
      </c>
      <c r="P322" s="105">
        <v>12.157433020611849</v>
      </c>
      <c r="Q322" s="105">
        <v>12.223220331926932</v>
      </c>
      <c r="R322" s="105">
        <v>11.436603804768295</v>
      </c>
      <c r="S322" s="105">
        <v>11.952556936194469</v>
      </c>
      <c r="T322" s="105">
        <v>12.966706928544395</v>
      </c>
      <c r="U322" s="105">
        <v>25.609389614155393</v>
      </c>
      <c r="V322" s="105">
        <v>26.93294263004378</v>
      </c>
      <c r="W322" s="105">
        <v>28.285224034145067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4.1866063472773405</v>
      </c>
      <c r="M323" s="99">
        <v>4.310084153447832</v>
      </c>
      <c r="N323" s="99">
        <v>3.9070919262691577</v>
      </c>
      <c r="O323" s="99">
        <v>3.9103198186239458</v>
      </c>
      <c r="P323" s="99">
        <v>4.0902388048903449</v>
      </c>
      <c r="Q323" s="99">
        <v>3.7597708856168857</v>
      </c>
      <c r="R323" s="99">
        <v>3.7396194736805581</v>
      </c>
      <c r="S323" s="99">
        <v>3.4843137185855677</v>
      </c>
      <c r="T323" s="99">
        <v>0.12596543007774999</v>
      </c>
      <c r="U323" s="99">
        <v>0.1244100228002756</v>
      </c>
      <c r="V323" s="99">
        <v>0.12291003890075619</v>
      </c>
      <c r="W323" s="99">
        <v>0.1303873405820854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8.0621564355243773</v>
      </c>
      <c r="M324" s="99">
        <v>8.5849727526358901</v>
      </c>
      <c r="N324" s="99">
        <v>8.5260614671585149</v>
      </c>
      <c r="O324" s="99">
        <v>8.037465015497455</v>
      </c>
      <c r="P324" s="99">
        <v>8.0671942157215035</v>
      </c>
      <c r="Q324" s="99">
        <v>8.4634494463100456</v>
      </c>
      <c r="R324" s="99">
        <v>7.6969843310877373</v>
      </c>
      <c r="S324" s="99">
        <v>8.4682432176089009</v>
      </c>
      <c r="T324" s="99">
        <v>12.840741498466647</v>
      </c>
      <c r="U324" s="99">
        <v>25.484979591355117</v>
      </c>
      <c r="V324" s="99">
        <v>26.810032591143024</v>
      </c>
      <c r="W324" s="99">
        <v>28.154836693562981</v>
      </c>
      <c r="DA324" s="63" t="s">
        <v>3003</v>
      </c>
    </row>
    <row r="325" spans="1:105" ht="12" customHeight="1" x14ac:dyDescent="0.25">
      <c r="A325" s="106" t="s">
        <v>122</v>
      </c>
      <c r="B325" s="102">
        <v>9.3855957200602749</v>
      </c>
      <c r="C325" s="102">
        <v>8.8092381685883865</v>
      </c>
      <c r="D325" s="102">
        <v>9.9849230545533718</v>
      </c>
      <c r="E325" s="102">
        <v>9.7329051522354195</v>
      </c>
      <c r="F325" s="102">
        <v>9.5077458259399954</v>
      </c>
      <c r="G325" s="102">
        <v>10.092032227725459</v>
      </c>
      <c r="H325" s="102">
        <v>10.404392005011086</v>
      </c>
      <c r="I325" s="102">
        <v>10.267390216406955</v>
      </c>
      <c r="J325" s="102">
        <v>11.510894824982007</v>
      </c>
      <c r="K325" s="102">
        <v>11.986713484853851</v>
      </c>
      <c r="L325" s="102">
        <v>12.547827801959629</v>
      </c>
      <c r="M325" s="102">
        <v>13.191100372686476</v>
      </c>
      <c r="N325" s="102">
        <v>12.176904596829925</v>
      </c>
      <c r="O325" s="102">
        <v>11.790874812083626</v>
      </c>
      <c r="P325" s="102">
        <v>11.828663005034985</v>
      </c>
      <c r="Q325" s="102">
        <v>11.551916422326022</v>
      </c>
      <c r="R325" s="102">
        <v>11.789480887347736</v>
      </c>
      <c r="S325" s="102">
        <v>12.420861408163503</v>
      </c>
      <c r="T325" s="102">
        <v>12.540892400321242</v>
      </c>
      <c r="U325" s="102">
        <v>12.441253027133214</v>
      </c>
      <c r="V325" s="102">
        <v>13.104190682048641</v>
      </c>
      <c r="W325" s="102">
        <v>13.983797392234081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12.550609638281877</v>
      </c>
      <c r="M326" s="105">
        <v>13.194489243385732</v>
      </c>
      <c r="N326" s="105">
        <v>12.184249875246882</v>
      </c>
      <c r="O326" s="105">
        <v>11.79615185569814</v>
      </c>
      <c r="P326" s="105">
        <v>11.835681166984843</v>
      </c>
      <c r="Q326" s="105">
        <v>11.567854404734613</v>
      </c>
      <c r="R326" s="105">
        <v>11.8052576373068</v>
      </c>
      <c r="S326" s="105">
        <v>12.435554631499741</v>
      </c>
      <c r="T326" s="105">
        <v>12.5473261464823</v>
      </c>
      <c r="U326" s="105">
        <v>12.44737489962346</v>
      </c>
      <c r="V326" s="105">
        <v>13.10916449059528</v>
      </c>
      <c r="W326" s="105">
        <v>13.987300085149888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4.3454056953894762</v>
      </c>
      <c r="M327" s="99">
        <v>4.4295529550725412</v>
      </c>
      <c r="N327" s="99">
        <v>3.8231010845636906</v>
      </c>
      <c r="O327" s="99">
        <v>3.8533144348907453</v>
      </c>
      <c r="P327" s="99">
        <v>3.9725819727350475</v>
      </c>
      <c r="Q327" s="99">
        <v>3.5733766251754711</v>
      </c>
      <c r="R327" s="99">
        <v>3.9026817414453507</v>
      </c>
      <c r="S327" s="99">
        <v>4.3622926938251254</v>
      </c>
      <c r="T327" s="99">
        <v>4.0956686679560264</v>
      </c>
      <c r="U327" s="99">
        <v>4.0020724168152819</v>
      </c>
      <c r="V327" s="99">
        <v>4.2606636305639807</v>
      </c>
      <c r="W327" s="99">
        <v>4.584337108244422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8.2052039428923997</v>
      </c>
      <c r="M328" s="99">
        <v>8.7649362883131907</v>
      </c>
      <c r="N328" s="99">
        <v>8.3611487906831936</v>
      </c>
      <c r="O328" s="99">
        <v>7.9428374208073933</v>
      </c>
      <c r="P328" s="99">
        <v>7.8630991942497968</v>
      </c>
      <c r="Q328" s="99">
        <v>7.9944777795591415</v>
      </c>
      <c r="R328" s="99">
        <v>7.9025758958614505</v>
      </c>
      <c r="S328" s="99">
        <v>8.0732619376746158</v>
      </c>
      <c r="T328" s="99">
        <v>8.4516574785262737</v>
      </c>
      <c r="U328" s="99">
        <v>8.4453024828081773</v>
      </c>
      <c r="V328" s="99">
        <v>8.8485008600312973</v>
      </c>
      <c r="W328" s="99">
        <v>9.402962976905469</v>
      </c>
      <c r="DA328" s="63" t="s">
        <v>3007</v>
      </c>
    </row>
    <row r="329" spans="1:105" ht="12" customHeight="1" x14ac:dyDescent="0.25">
      <c r="A329" s="121" t="s">
        <v>54</v>
      </c>
      <c r="B329" s="123">
        <v>5.9853510688029719</v>
      </c>
      <c r="C329" s="123">
        <v>6.1268687290486534</v>
      </c>
      <c r="D329" s="123">
        <v>6.0947661965173143</v>
      </c>
      <c r="E329" s="123">
        <v>6.2366125476691998</v>
      </c>
      <c r="F329" s="123">
        <v>6.6591100508197485</v>
      </c>
      <c r="G329" s="123">
        <v>6.6604688508171215</v>
      </c>
      <c r="H329" s="123">
        <v>6.8070668657004756</v>
      </c>
      <c r="I329" s="123">
        <v>6.9936753870928339</v>
      </c>
      <c r="J329" s="123">
        <v>7.1065874395835573</v>
      </c>
      <c r="K329" s="123">
        <v>7.2754759180598736</v>
      </c>
      <c r="L329" s="123">
        <v>7.1523572943216331</v>
      </c>
      <c r="M329" s="123">
        <v>7.6743902503395232</v>
      </c>
      <c r="N329" s="123">
        <v>7.1768518195009703</v>
      </c>
      <c r="O329" s="123">
        <v>6.8594064331533353</v>
      </c>
      <c r="P329" s="123">
        <v>6.6442179554277248</v>
      </c>
      <c r="Q329" s="123">
        <v>7.6458529194802738</v>
      </c>
      <c r="R329" s="123">
        <v>7.5293114625557154</v>
      </c>
      <c r="S329" s="123">
        <v>7.6778014770478586</v>
      </c>
      <c r="T329" s="123">
        <v>7.5484032536851133</v>
      </c>
      <c r="U329" s="123">
        <v>7.4402781433915335</v>
      </c>
      <c r="V329" s="123">
        <v>8.0344363545600643</v>
      </c>
      <c r="W329" s="123">
        <v>8.2855734774154168</v>
      </c>
      <c r="DA329" s="130" t="s">
        <v>3008</v>
      </c>
    </row>
    <row r="330" spans="1:105" ht="12" customHeight="1" x14ac:dyDescent="0.25">
      <c r="A330" s="97" t="s">
        <v>207</v>
      </c>
      <c r="B330" s="99">
        <v>5.8176248889512543</v>
      </c>
      <c r="C330" s="99">
        <v>6.0109236369850372</v>
      </c>
      <c r="D330" s="99">
        <v>6.3700060195925508</v>
      </c>
      <c r="E330" s="99">
        <v>6.0100402767901961</v>
      </c>
      <c r="F330" s="99">
        <v>6.9477859722593172</v>
      </c>
      <c r="G330" s="99">
        <v>6.621242903968084</v>
      </c>
      <c r="H330" s="99">
        <v>6.6871847708300409</v>
      </c>
      <c r="I330" s="99">
        <v>7.0643021048674832</v>
      </c>
      <c r="J330" s="99">
        <v>7.1603514850646155</v>
      </c>
      <c r="K330" s="99">
        <v>7.343108731914624</v>
      </c>
      <c r="L330" s="99">
        <v>7.2029868410364548</v>
      </c>
      <c r="M330" s="99">
        <v>7.4229594532610577</v>
      </c>
      <c r="N330" s="99">
        <v>7.2798569948683935</v>
      </c>
      <c r="O330" s="99">
        <v>6.7267782825753972</v>
      </c>
      <c r="P330" s="99">
        <v>5.965888276608645</v>
      </c>
      <c r="Q330" s="99">
        <v>8.1002760801223292</v>
      </c>
      <c r="R330" s="99">
        <v>7.909026917302862</v>
      </c>
      <c r="S330" s="99">
        <v>7.7178219188951012</v>
      </c>
      <c r="T330" s="99">
        <v>7.4802672109835857</v>
      </c>
      <c r="U330" s="99">
        <v>7.2587545170556549</v>
      </c>
      <c r="V330" s="99">
        <v>8.8250722056713542</v>
      </c>
      <c r="W330" s="99">
        <v>7.8601813034008519</v>
      </c>
      <c r="DA330" s="63" t="s">
        <v>3009</v>
      </c>
    </row>
    <row r="331" spans="1:105" ht="12" customHeight="1" x14ac:dyDescent="0.25">
      <c r="A331" s="97" t="s">
        <v>50</v>
      </c>
      <c r="B331" s="99">
        <v>5.6505041407526031</v>
      </c>
      <c r="C331" s="99">
        <v>6.0628839791103717</v>
      </c>
      <c r="D331" s="99">
        <v>5.8593078961941067</v>
      </c>
      <c r="E331" s="99">
        <v>6.7718723985498501</v>
      </c>
      <c r="F331" s="99">
        <v>7.0073359747400419</v>
      </c>
      <c r="G331" s="99">
        <v>6.9184160059145556</v>
      </c>
      <c r="H331" s="99">
        <v>7.3365420405665747</v>
      </c>
      <c r="I331" s="99">
        <v>6.9544334524414735</v>
      </c>
      <c r="J331" s="99">
        <v>6.4715463447964865</v>
      </c>
      <c r="K331" s="99">
        <v>7.25793730517226</v>
      </c>
      <c r="L331" s="99">
        <v>6.3547021545998827</v>
      </c>
      <c r="M331" s="99">
        <v>7.9722648096552975</v>
      </c>
      <c r="N331" s="99">
        <v>7.186411569006073</v>
      </c>
      <c r="O331" s="99">
        <v>6.804337262926504</v>
      </c>
      <c r="P331" s="99">
        <v>6.2807156745831145</v>
      </c>
      <c r="Q331" s="99">
        <v>8.9952100353905404</v>
      </c>
      <c r="R331" s="99">
        <v>7.5315613522844043</v>
      </c>
      <c r="S331" s="99">
        <v>7.3755316345456023</v>
      </c>
      <c r="T331" s="99">
        <v>7.5012022228362207</v>
      </c>
      <c r="U331" s="99">
        <v>7.2322119970913965</v>
      </c>
      <c r="V331" s="99">
        <v>7.9111857421384189</v>
      </c>
      <c r="W331" s="99">
        <v>8.3045498504611075</v>
      </c>
      <c r="DA331" s="63" t="s">
        <v>3010</v>
      </c>
    </row>
    <row r="332" spans="1:105" ht="12" customHeight="1" x14ac:dyDescent="0.25">
      <c r="A332" s="109" t="s">
        <v>120</v>
      </c>
      <c r="B332" s="110">
        <v>6.0381803376406191</v>
      </c>
      <c r="C332" s="110">
        <v>6.153052815892095</v>
      </c>
      <c r="D332" s="110">
        <v>6.0764609274599906</v>
      </c>
      <c r="E332" s="110">
        <v>6.1911486500065953</v>
      </c>
      <c r="F332" s="110">
        <v>6.5430845767910881</v>
      </c>
      <c r="G332" s="110">
        <v>6.6231362587751335</v>
      </c>
      <c r="H332" s="110">
        <v>6.7408660017690076</v>
      </c>
      <c r="I332" s="110">
        <v>6.9860747061020501</v>
      </c>
      <c r="J332" s="110">
        <v>7.1939026822798553</v>
      </c>
      <c r="K332" s="110">
        <v>7.2646215210262497</v>
      </c>
      <c r="L332" s="110">
        <v>7.2601314917040369</v>
      </c>
      <c r="M332" s="110">
        <v>7.6800858759181656</v>
      </c>
      <c r="N332" s="110">
        <v>7.1561281489264257</v>
      </c>
      <c r="O332" s="110">
        <v>6.8929723151472588</v>
      </c>
      <c r="P332" s="110">
        <v>6.8368936520162835</v>
      </c>
      <c r="Q332" s="110">
        <v>7.3492139001908265</v>
      </c>
      <c r="R332" s="110">
        <v>7.4385538168006047</v>
      </c>
      <c r="S332" s="110">
        <v>7.7069823668565469</v>
      </c>
      <c r="T332" s="110">
        <v>7.5697125754478156</v>
      </c>
      <c r="U332" s="110">
        <v>7.503826346894642</v>
      </c>
      <c r="V332" s="110">
        <v>7.8724462045063044</v>
      </c>
      <c r="W332" s="110">
        <v>8.3781505468828641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0.15879142970910959</v>
      </c>
      <c r="C334" s="118">
        <f t="shared" si="143"/>
        <v>0.1922499760321893</v>
      </c>
      <c r="D334" s="118">
        <f t="shared" si="143"/>
        <v>0.26500566102396267</v>
      </c>
      <c r="E334" s="118">
        <f t="shared" si="143"/>
        <v>0.34877017894666662</v>
      </c>
      <c r="F334" s="118">
        <f t="shared" si="143"/>
        <v>0.37543349252144109</v>
      </c>
      <c r="G334" s="118">
        <f t="shared" si="143"/>
        <v>0.37166461826251102</v>
      </c>
      <c r="H334" s="118">
        <f t="shared" si="143"/>
        <v>0.38395265206255502</v>
      </c>
      <c r="I334" s="118">
        <f t="shared" si="143"/>
        <v>0.34255655009211178</v>
      </c>
      <c r="J334" s="118">
        <f t="shared" si="143"/>
        <v>0.3132285190297468</v>
      </c>
      <c r="K334" s="118">
        <f t="shared" si="143"/>
        <v>0.34329015559367126</v>
      </c>
      <c r="L334" s="118">
        <f t="shared" si="143"/>
        <v>0.29536906307502825</v>
      </c>
      <c r="M334" s="118">
        <f t="shared" si="143"/>
        <v>0.36971970861181408</v>
      </c>
      <c r="N334" s="118">
        <f t="shared" si="143"/>
        <v>0.32505100348944438</v>
      </c>
      <c r="O334" s="118">
        <f t="shared" si="143"/>
        <v>0.31248381503375838</v>
      </c>
      <c r="P334" s="118">
        <f t="shared" si="143"/>
        <v>0.29032058106027114</v>
      </c>
      <c r="Q334" s="118">
        <f t="shared" si="143"/>
        <v>0.3915712716872457</v>
      </c>
      <c r="R334" s="118">
        <f t="shared" ref="R334:V334" si="144">R335+R338+R340+R353</f>
        <v>0.31333520448149954</v>
      </c>
      <c r="S334" s="118">
        <f t="shared" si="144"/>
        <v>0.28052352376871659</v>
      </c>
      <c r="T334" s="118">
        <f t="shared" si="144"/>
        <v>0.25450400782061816</v>
      </c>
      <c r="U334" s="118">
        <f t="shared" si="144"/>
        <v>0.2287241028355369</v>
      </c>
      <c r="V334" s="118">
        <f t="shared" si="144"/>
        <v>0.23534987184586909</v>
      </c>
      <c r="W334" s="118">
        <f t="shared" ref="W334" si="145">W335+W338+W340+W353</f>
        <v>0.24302031718708572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2.8085808731106585E-2</v>
      </c>
      <c r="C340" s="123">
        <v>2.7516280048830652E-2</v>
      </c>
      <c r="D340" s="123">
        <v>2.3344546125118177E-2</v>
      </c>
      <c r="E340" s="123">
        <v>2.2971451465920931E-2</v>
      </c>
      <c r="F340" s="123">
        <v>2.2558296069013304E-2</v>
      </c>
      <c r="G340" s="123">
        <v>2.2606909228832493E-2</v>
      </c>
      <c r="H340" s="123">
        <v>2.2873087031430591E-2</v>
      </c>
      <c r="I340" s="123">
        <v>2.2191028138590824E-2</v>
      </c>
      <c r="J340" s="123">
        <v>2.1834850958304969E-2</v>
      </c>
      <c r="K340" s="123">
        <v>2.172907007998718E-2</v>
      </c>
      <c r="L340" s="123">
        <v>2.1243952803019148E-2</v>
      </c>
      <c r="M340" s="123">
        <v>2.1549725191085702E-2</v>
      </c>
      <c r="N340" s="123">
        <v>1.9383540604317469E-2</v>
      </c>
      <c r="O340" s="123">
        <v>1.7615043669788007E-2</v>
      </c>
      <c r="P340" s="123">
        <v>1.6354554737118582E-2</v>
      </c>
      <c r="Q340" s="123">
        <v>1.3687133182734745E-2</v>
      </c>
      <c r="R340" s="123">
        <v>1.1107883712030586E-2</v>
      </c>
      <c r="S340" s="123">
        <v>1.0077360368086905E-2</v>
      </c>
      <c r="T340" s="123">
        <v>9.2759052159145181E-3</v>
      </c>
      <c r="U340" s="123">
        <v>8.4586133141690417E-3</v>
      </c>
      <c r="V340" s="123">
        <v>8.7092708200719373E-3</v>
      </c>
      <c r="W340" s="123">
        <v>9.0304914545979772E-3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4.2239696880195652</v>
      </c>
      <c r="C345" s="102">
        <v>4.3831881229875425</v>
      </c>
      <c r="D345" s="102">
        <v>4.1682695821354523</v>
      </c>
      <c r="E345" s="102">
        <v>4.2990743518781818</v>
      </c>
      <c r="F345" s="102">
        <v>4.3553497607260336</v>
      </c>
      <c r="G345" s="102">
        <v>4.4598363135130938</v>
      </c>
      <c r="H345" s="102">
        <v>4.581158957255842</v>
      </c>
      <c r="I345" s="102">
        <v>4.6927550527440802</v>
      </c>
      <c r="J345" s="102">
        <v>4.9279963472451334</v>
      </c>
      <c r="K345" s="102">
        <v>5.1789402276206067</v>
      </c>
      <c r="L345" s="102">
        <v>5.3482516370920905</v>
      </c>
      <c r="M345" s="102">
        <v>5.5542357111256377</v>
      </c>
      <c r="N345" s="102">
        <v>5.2554856241155061</v>
      </c>
      <c r="O345" s="102">
        <v>4.945431421097239</v>
      </c>
      <c r="P345" s="102">
        <v>4.9363473097968074</v>
      </c>
      <c r="Q345" s="102">
        <v>4.888719545641357</v>
      </c>
      <c r="R345" s="102">
        <v>4.5130467120079674</v>
      </c>
      <c r="S345" s="102">
        <v>4.5848977708140151</v>
      </c>
      <c r="T345" s="102">
        <v>4.5611345797766871</v>
      </c>
      <c r="U345" s="102">
        <v>4.2695839136820997</v>
      </c>
      <c r="V345" s="102">
        <v>4.4514510196949839</v>
      </c>
      <c r="W345" s="102">
        <v>4.5723944277880646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1.7728872340270336</v>
      </c>
      <c r="M346" s="105">
        <v>1.8141351665212846</v>
      </c>
      <c r="N346" s="105">
        <v>1.6276489491618034</v>
      </c>
      <c r="O346" s="105">
        <v>1.6058740129894102</v>
      </c>
      <c r="P346" s="105">
        <v>1.6797624001010001</v>
      </c>
      <c r="Q346" s="105">
        <v>1.5440471981984909</v>
      </c>
      <c r="R346" s="105">
        <v>1.5357714994693323</v>
      </c>
      <c r="S346" s="105">
        <v>1.4016878351264588</v>
      </c>
      <c r="T346" s="105">
        <v>4.9818828946830832E-2</v>
      </c>
      <c r="U346" s="105">
        <v>4.817343960401322E-2</v>
      </c>
      <c r="V346" s="105">
        <v>3.8990010347382247E-2</v>
      </c>
      <c r="W346" s="105">
        <v>4.1361989662765337E-2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1.7728872340270336</v>
      </c>
      <c r="M347" s="99">
        <v>1.8141351665212846</v>
      </c>
      <c r="N347" s="99">
        <v>1.6276489491618034</v>
      </c>
      <c r="O347" s="99">
        <v>1.6058740129894102</v>
      </c>
      <c r="P347" s="99">
        <v>1.6797624001010001</v>
      </c>
      <c r="Q347" s="99">
        <v>1.5440471981984909</v>
      </c>
      <c r="R347" s="99">
        <v>1.5357714994693323</v>
      </c>
      <c r="S347" s="99">
        <v>1.4016878351264588</v>
      </c>
      <c r="T347" s="99">
        <v>4.9818828946830832E-2</v>
      </c>
      <c r="U347" s="99">
        <v>4.817343960401322E-2</v>
      </c>
      <c r="V347" s="99">
        <v>3.8990010347382247E-2</v>
      </c>
      <c r="W347" s="99">
        <v>4.1361989662765337E-2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0.13070562097800301</v>
      </c>
      <c r="C353" s="123">
        <v>0.16473369598335866</v>
      </c>
      <c r="D353" s="123">
        <v>0.24166111489884451</v>
      </c>
      <c r="E353" s="123">
        <v>0.32579872748074568</v>
      </c>
      <c r="F353" s="123">
        <v>0.35287519645242776</v>
      </c>
      <c r="G353" s="123">
        <v>0.3490577090336785</v>
      </c>
      <c r="H353" s="123">
        <v>0.36107956503112443</v>
      </c>
      <c r="I353" s="123">
        <v>0.32036552195352097</v>
      </c>
      <c r="J353" s="123">
        <v>0.29139366807144185</v>
      </c>
      <c r="K353" s="123">
        <v>0.32156108551368406</v>
      </c>
      <c r="L353" s="123">
        <v>0.27412511027200909</v>
      </c>
      <c r="M353" s="123">
        <v>0.34816998342072836</v>
      </c>
      <c r="N353" s="123">
        <v>0.30566746288512692</v>
      </c>
      <c r="O353" s="123">
        <v>0.29486877136397038</v>
      </c>
      <c r="P353" s="123">
        <v>0.27396602632315253</v>
      </c>
      <c r="Q353" s="123">
        <v>0.37788413850451097</v>
      </c>
      <c r="R353" s="123">
        <v>0.30222732076946895</v>
      </c>
      <c r="S353" s="123">
        <v>0.27044616340062966</v>
      </c>
      <c r="T353" s="123">
        <v>0.24522810260470365</v>
      </c>
      <c r="U353" s="123">
        <v>0.22026548952136787</v>
      </c>
      <c r="V353" s="123">
        <v>0.22664060102579714</v>
      </c>
      <c r="W353" s="123">
        <v>0.23398982573248775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2.268331927762465</v>
      </c>
      <c r="C355" s="99">
        <v>2.4247133893381436</v>
      </c>
      <c r="D355" s="99">
        <v>2.3320496454809607</v>
      </c>
      <c r="E355" s="99">
        <v>2.6895217583878939</v>
      </c>
      <c r="F355" s="99">
        <v>2.7790267599208383</v>
      </c>
      <c r="G355" s="99">
        <v>2.7406109011880919</v>
      </c>
      <c r="H355" s="99">
        <v>2.9021784192699176</v>
      </c>
      <c r="I355" s="99">
        <v>2.7479548576300044</v>
      </c>
      <c r="J355" s="99">
        <v>2.553736161974022</v>
      </c>
      <c r="K355" s="99">
        <v>2.8585241830161454</v>
      </c>
      <c r="L355" s="99">
        <v>2.4971602901284706</v>
      </c>
      <c r="M355" s="99">
        <v>3.1281022296219239</v>
      </c>
      <c r="N355" s="99">
        <v>2.8169003503915651</v>
      </c>
      <c r="O355" s="99">
        <v>2.6654178441054781</v>
      </c>
      <c r="P355" s="99">
        <v>2.4592788316613743</v>
      </c>
      <c r="Q355" s="99">
        <v>3.5209584558838198</v>
      </c>
      <c r="R355" s="99">
        <v>2.9459231472703604</v>
      </c>
      <c r="S355" s="99">
        <v>2.8815068786971185</v>
      </c>
      <c r="T355" s="99">
        <v>2.9238704348162892</v>
      </c>
      <c r="U355" s="99">
        <v>2.8080639404816252</v>
      </c>
      <c r="V355" s="99">
        <v>3.0527996273484774</v>
      </c>
      <c r="W355" s="99">
        <v>3.1795408733516948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20.283802005536625</v>
      </c>
      <c r="D360" s="117">
        <f t="shared" si="150"/>
        <v>35.946247268286029</v>
      </c>
      <c r="E360" s="117">
        <f t="shared" si="150"/>
        <v>29.495795717825878</v>
      </c>
      <c r="F360" s="117">
        <f t="shared" si="150"/>
        <v>20.803287982513673</v>
      </c>
      <c r="G360" s="117">
        <f t="shared" si="150"/>
        <v>14.941786883166113</v>
      </c>
      <c r="H360" s="117">
        <f t="shared" si="150"/>
        <v>21.144281462121562</v>
      </c>
      <c r="I360" s="117">
        <f t="shared" si="150"/>
        <v>27.984191508387518</v>
      </c>
      <c r="J360" s="117">
        <f t="shared" si="150"/>
        <v>19.214853921485552</v>
      </c>
      <c r="K360" s="117">
        <f t="shared" si="150"/>
        <v>15.771068284485818</v>
      </c>
      <c r="L360" s="117">
        <f t="shared" si="150"/>
        <v>17.122036642276196</v>
      </c>
      <c r="M360" s="117">
        <f t="shared" si="150"/>
        <v>14.878875950716324</v>
      </c>
      <c r="N360" s="117">
        <f t="shared" si="150"/>
        <v>52.539230916931871</v>
      </c>
      <c r="O360" s="117">
        <f t="shared" si="150"/>
        <v>36.435150728579409</v>
      </c>
      <c r="P360" s="117">
        <f t="shared" si="150"/>
        <v>46.328471926340526</v>
      </c>
      <c r="Q360" s="117">
        <f t="shared" si="150"/>
        <v>73.829018509393123</v>
      </c>
      <c r="R360" s="117">
        <f t="shared" ref="R360:V360" si="151">R361+R364+R366+R379</f>
        <v>22.969662879122563</v>
      </c>
      <c r="S360" s="117">
        <f t="shared" si="151"/>
        <v>20.283746438218962</v>
      </c>
      <c r="T360" s="117">
        <f t="shared" si="151"/>
        <v>28.505182018324991</v>
      </c>
      <c r="U360" s="117">
        <f t="shared" si="151"/>
        <v>17.36837294508474</v>
      </c>
      <c r="V360" s="117">
        <f t="shared" si="151"/>
        <v>23.031391348578794</v>
      </c>
      <c r="W360" s="117">
        <f t="shared" ref="W360" si="152">W361+W364+W366+W379</f>
        <v>12.790203043454175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14.83753207759198</v>
      </c>
      <c r="D361" s="122">
        <f t="shared" si="153"/>
        <v>26.498749989939025</v>
      </c>
      <c r="E361" s="122">
        <f t="shared" si="153"/>
        <v>21.578524763903026</v>
      </c>
      <c r="F361" s="122">
        <f t="shared" si="153"/>
        <v>15.198955648079522</v>
      </c>
      <c r="G361" s="122">
        <f t="shared" si="153"/>
        <v>10.695124351070241</v>
      </c>
      <c r="H361" s="122">
        <f t="shared" si="153"/>
        <v>15.136309882048126</v>
      </c>
      <c r="I361" s="122">
        <f t="shared" si="153"/>
        <v>19.43303077167349</v>
      </c>
      <c r="J361" s="122">
        <f t="shared" si="153"/>
        <v>12.987734995957066</v>
      </c>
      <c r="K361" s="122">
        <f t="shared" si="153"/>
        <v>10.511827235877893</v>
      </c>
      <c r="L361" s="122">
        <f t="shared" si="153"/>
        <v>11.799234444819069</v>
      </c>
      <c r="M361" s="122">
        <f t="shared" si="153"/>
        <v>10.085770287789822</v>
      </c>
      <c r="N361" s="122">
        <f t="shared" si="153"/>
        <v>36.251433922557617</v>
      </c>
      <c r="O361" s="122">
        <f t="shared" si="153"/>
        <v>25.230563917085071</v>
      </c>
      <c r="P361" s="122">
        <f t="shared" si="153"/>
        <v>31.370721937478837</v>
      </c>
      <c r="Q361" s="122">
        <f t="shared" si="153"/>
        <v>47.569741103042638</v>
      </c>
      <c r="R361" s="122">
        <f t="shared" ref="R361:V361" si="154">SUM(R362:R363)</f>
        <v>14.875743921939824</v>
      </c>
      <c r="S361" s="122">
        <f t="shared" si="154"/>
        <v>12.945899752875917</v>
      </c>
      <c r="T361" s="122">
        <f t="shared" si="154"/>
        <v>17.755225251836382</v>
      </c>
      <c r="U361" s="122">
        <f t="shared" si="154"/>
        <v>10.511784487549139</v>
      </c>
      <c r="V361" s="122">
        <f t="shared" si="154"/>
        <v>14.21381133510233</v>
      </c>
      <c r="W361" s="122">
        <f t="shared" ref="W361" si="155">SUM(W362:W363)</f>
        <v>7.1159328752550737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14.770736927757961</v>
      </c>
      <c r="D362" s="98">
        <v>26.377854184282803</v>
      </c>
      <c r="E362" s="98">
        <v>21.479533683701025</v>
      </c>
      <c r="F362" s="98">
        <v>15.128824531603145</v>
      </c>
      <c r="G362" s="98">
        <v>10.645755757179542</v>
      </c>
      <c r="H362" s="98">
        <v>15.065814612675144</v>
      </c>
      <c r="I362" s="98">
        <v>19.34267015354412</v>
      </c>
      <c r="J362" s="98">
        <v>12.926532909614252</v>
      </c>
      <c r="K362" s="98">
        <v>10.462010993482291</v>
      </c>
      <c r="L362" s="98">
        <v>11.742468338391287</v>
      </c>
      <c r="M362" s="98">
        <v>10.036686978106276</v>
      </c>
      <c r="N362" s="98">
        <v>36.077787625960553</v>
      </c>
      <c r="O362" s="98">
        <v>25.108146558439632</v>
      </c>
      <c r="P362" s="98">
        <v>31.219171979444567</v>
      </c>
      <c r="Q362" s="98">
        <v>47.338033633269639</v>
      </c>
      <c r="R362" s="98">
        <v>14.80263725958908</v>
      </c>
      <c r="S362" s="98">
        <v>12.88106365370702</v>
      </c>
      <c r="T362" s="98">
        <v>17.665251320484202</v>
      </c>
      <c r="U362" s="98">
        <v>10.45791272912785</v>
      </c>
      <c r="V362" s="98">
        <v>14.13971215910771</v>
      </c>
      <c r="W362" s="98">
        <v>7.0783337897679663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6.6795149834019546E-2</v>
      </c>
      <c r="D363" s="98">
        <v>0.12089580565622234</v>
      </c>
      <c r="E363" s="98">
        <v>9.8991080201999732E-2</v>
      </c>
      <c r="F363" s="98">
        <v>7.0131116476377806E-2</v>
      </c>
      <c r="G363" s="98">
        <v>4.9368593890700391E-2</v>
      </c>
      <c r="H363" s="98">
        <v>7.0495269372981464E-2</v>
      </c>
      <c r="I363" s="98">
        <v>9.0360618129368839E-2</v>
      </c>
      <c r="J363" s="98">
        <v>6.1202086342813863E-2</v>
      </c>
      <c r="K363" s="98">
        <v>4.9816242395601819E-2</v>
      </c>
      <c r="L363" s="98">
        <v>5.676610642778112E-2</v>
      </c>
      <c r="M363" s="98">
        <v>4.9083309683546732E-2</v>
      </c>
      <c r="N363" s="98">
        <v>0.17364629659706035</v>
      </c>
      <c r="O363" s="98">
        <v>0.12241735864544064</v>
      </c>
      <c r="P363" s="98">
        <v>0.15154995803426954</v>
      </c>
      <c r="Q363" s="98">
        <v>0.23170746977299578</v>
      </c>
      <c r="R363" s="98">
        <v>7.3106662350743701E-2</v>
      </c>
      <c r="S363" s="98">
        <v>6.4836099168897182E-2</v>
      </c>
      <c r="T363" s="98">
        <v>8.9973931352181444E-2</v>
      </c>
      <c r="U363" s="98">
        <v>5.3871758421289447E-2</v>
      </c>
      <c r="V363" s="98">
        <v>7.4099175994619473E-2</v>
      </c>
      <c r="W363" s="98">
        <v>3.7599085487107171E-2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9.4702753686691704E-2</v>
      </c>
      <c r="D364" s="122">
        <f t="shared" si="156"/>
        <v>0.1291991318291858</v>
      </c>
      <c r="E364" s="122">
        <f t="shared" si="156"/>
        <v>0.12044616686306291</v>
      </c>
      <c r="F364" s="122">
        <f t="shared" si="156"/>
        <v>5.4062499121266205E-2</v>
      </c>
      <c r="G364" s="122">
        <f t="shared" si="156"/>
        <v>4.0363868715007467E-2</v>
      </c>
      <c r="H364" s="122">
        <f t="shared" si="156"/>
        <v>5.9261892910143353E-2</v>
      </c>
      <c r="I364" s="122">
        <f t="shared" si="156"/>
        <v>0.1153882321457031</v>
      </c>
      <c r="J364" s="122">
        <f t="shared" si="156"/>
        <v>9.8879247080680813E-2</v>
      </c>
      <c r="K364" s="122">
        <f t="shared" si="156"/>
        <v>0.10601982661056616</v>
      </c>
      <c r="L364" s="122">
        <f t="shared" si="156"/>
        <v>0.11534245536922821</v>
      </c>
      <c r="M364" s="122">
        <f t="shared" si="156"/>
        <v>6.167993103577922E-2</v>
      </c>
      <c r="N364" s="122">
        <f t="shared" si="156"/>
        <v>0.63546368690165667</v>
      </c>
      <c r="O364" s="122">
        <f t="shared" si="156"/>
        <v>0.14502256149143261</v>
      </c>
      <c r="P364" s="122">
        <f t="shared" si="156"/>
        <v>0.2876711452078245</v>
      </c>
      <c r="Q364" s="122">
        <f t="shared" si="156"/>
        <v>0.25512460048806251</v>
      </c>
      <c r="R364" s="122">
        <f t="shared" si="156"/>
        <v>0.28337504982712464</v>
      </c>
      <c r="S364" s="122">
        <f t="shared" si="156"/>
        <v>0.21456239786593403</v>
      </c>
      <c r="T364" s="122">
        <f t="shared" si="156"/>
        <v>0.19087900479340669</v>
      </c>
      <c r="U364" s="122">
        <f t="shared" si="156"/>
        <v>0.14477778478931672</v>
      </c>
      <c r="V364" s="122">
        <f t="shared" si="156"/>
        <v>0.13790305179403403</v>
      </c>
      <c r="W364" s="122">
        <f t="shared" si="156"/>
        <v>6.9466353680552068E-2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9.4702753686691704E-2</v>
      </c>
      <c r="D365" s="98">
        <v>0.1291991318291858</v>
      </c>
      <c r="E365" s="98">
        <v>0.12044616686306291</v>
      </c>
      <c r="F365" s="98">
        <v>5.4062499121266205E-2</v>
      </c>
      <c r="G365" s="98">
        <v>4.0363868715007467E-2</v>
      </c>
      <c r="H365" s="98">
        <v>5.9261892910143353E-2</v>
      </c>
      <c r="I365" s="98">
        <v>0.1153882321457031</v>
      </c>
      <c r="J365" s="98">
        <v>9.8879247080680813E-2</v>
      </c>
      <c r="K365" s="98">
        <v>0.10601982661056616</v>
      </c>
      <c r="L365" s="98">
        <v>0.11534245536922821</v>
      </c>
      <c r="M365" s="98">
        <v>6.167993103577922E-2</v>
      </c>
      <c r="N365" s="98">
        <v>0.63546368690165667</v>
      </c>
      <c r="O365" s="98">
        <v>0.14502256149143261</v>
      </c>
      <c r="P365" s="98">
        <v>0.2876711452078245</v>
      </c>
      <c r="Q365" s="98">
        <v>0.25512460048806251</v>
      </c>
      <c r="R365" s="98">
        <v>0.28337504982712464</v>
      </c>
      <c r="S365" s="98">
        <v>0.21456239786593403</v>
      </c>
      <c r="T365" s="98">
        <v>0.19087900479340669</v>
      </c>
      <c r="U365" s="98">
        <v>0.14477778478931672</v>
      </c>
      <c r="V365" s="98">
        <v>0.13790305179403403</v>
      </c>
      <c r="W365" s="98">
        <v>6.9466353680552068E-2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3.4226202744453533</v>
      </c>
      <c r="D366" s="122">
        <v>6.1722616119664773</v>
      </c>
      <c r="E366" s="122">
        <v>5.0595386871780832</v>
      </c>
      <c r="F366" s="122">
        <v>3.5198546508563489</v>
      </c>
      <c r="G366" s="122">
        <v>2.7301131782572505</v>
      </c>
      <c r="H366" s="122">
        <v>3.8711890733312293</v>
      </c>
      <c r="I366" s="122">
        <v>5.4128903809842521</v>
      </c>
      <c r="J366" s="122">
        <v>4.0185939492000031</v>
      </c>
      <c r="K366" s="122">
        <v>3.3908082308246263</v>
      </c>
      <c r="L366" s="122">
        <v>3.380197082915287</v>
      </c>
      <c r="M366" s="122">
        <v>3.1140963397430452</v>
      </c>
      <c r="N366" s="122">
        <v>10.335716808224895</v>
      </c>
      <c r="O366" s="122">
        <v>7.2262677889557256</v>
      </c>
      <c r="P366" s="122">
        <v>9.6211767329480118</v>
      </c>
      <c r="Q366" s="122">
        <v>16.023805701706223</v>
      </c>
      <c r="R366" s="122">
        <v>4.8212492833276253</v>
      </c>
      <c r="S366" s="122">
        <v>4.4697230486162089</v>
      </c>
      <c r="T366" s="122">
        <v>6.7014920544200329</v>
      </c>
      <c r="U366" s="122">
        <v>4.2676935407886916</v>
      </c>
      <c r="V366" s="122">
        <v>5.507361034560307</v>
      </c>
      <c r="W366" s="122">
        <v>3.5267139334716777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5.0409172358369357E-2</v>
      </c>
      <c r="D367" s="98">
        <v>9.8183679504702859E-2</v>
      </c>
      <c r="E367" s="98">
        <v>9.6118976933207881E-2</v>
      </c>
      <c r="F367" s="98">
        <v>0.10056293839082443</v>
      </c>
      <c r="G367" s="98">
        <v>6.8902730689125002E-2</v>
      </c>
      <c r="H367" s="98">
        <v>7.8912459189031892E-2</v>
      </c>
      <c r="I367" s="98">
        <v>0.12329107786382616</v>
      </c>
      <c r="J367" s="98">
        <v>0.27605783547730844</v>
      </c>
      <c r="K367" s="98">
        <v>0.1693680690328101</v>
      </c>
      <c r="L367" s="98">
        <v>0.17057524213924924</v>
      </c>
      <c r="M367" s="98">
        <v>0.15561233436588495</v>
      </c>
      <c r="N367" s="98">
        <v>0.51814571002728071</v>
      </c>
      <c r="O367" s="98">
        <v>0.44641562833128368</v>
      </c>
      <c r="P367" s="98">
        <v>7.5099271086426542E-2</v>
      </c>
      <c r="Q367" s="98">
        <v>0.18040093604511739</v>
      </c>
      <c r="R367" s="98">
        <v>7.6320625270147116E-2</v>
      </c>
      <c r="S367" s="98">
        <v>0.10635110082294949</v>
      </c>
      <c r="T367" s="98">
        <v>0.15310412912006546</v>
      </c>
      <c r="U367" s="98">
        <v>0.10358828083017442</v>
      </c>
      <c r="V367" s="98">
        <v>0.12509054145955922</v>
      </c>
      <c r="W367" s="98">
        <v>6.1856658425456228E-2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7.362206775994634E-4</v>
      </c>
      <c r="M368" s="98">
        <v>1.8822884800547495E-4</v>
      </c>
      <c r="N368" s="98">
        <v>3.7442270614946769E-4</v>
      </c>
      <c r="O368" s="98">
        <v>3.7262311343373971E-4</v>
      </c>
      <c r="P368" s="98">
        <v>9.2411628895337384E-5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3.7407628614173578E-4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3.3325345548207934E-4</v>
      </c>
      <c r="M369" s="101">
        <v>8.2193324030484862E-5</v>
      </c>
      <c r="N369" s="101">
        <v>1.5318549469656051E-4</v>
      </c>
      <c r="O369" s="101">
        <v>1.5662221046477663E-4</v>
      </c>
      <c r="P369" s="101">
        <v>3.9498293701799548E-5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1.4585219045459589E-4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4.0296722211738412E-4</v>
      </c>
      <c r="M370" s="104">
        <v>1.0603552397499008E-4</v>
      </c>
      <c r="N370" s="104">
        <v>2.2123721145290718E-4</v>
      </c>
      <c r="O370" s="104">
        <v>2.1600090296896308E-4</v>
      </c>
      <c r="P370" s="104">
        <v>5.2913335193537836E-5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2.282240956871399E-4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2.1874099676367643E-2</v>
      </c>
      <c r="D371" s="101">
        <v>2.3840152242477982E-2</v>
      </c>
      <c r="E371" s="101">
        <v>2.9383263333756633E-2</v>
      </c>
      <c r="F371" s="101">
        <v>2.3034736975486605E-2</v>
      </c>
      <c r="G371" s="101">
        <v>1.8778547451118968E-2</v>
      </c>
      <c r="H371" s="101">
        <v>2.6275885940784373E-2</v>
      </c>
      <c r="I371" s="101">
        <v>2.5484237073343807E-2</v>
      </c>
      <c r="J371" s="101">
        <v>1.2718473606420243E-2</v>
      </c>
      <c r="K371" s="101">
        <v>1.3102874054497195E-2</v>
      </c>
      <c r="L371" s="101">
        <v>1.4389923868916629E-2</v>
      </c>
      <c r="M371" s="101">
        <v>1.6007583980552784E-2</v>
      </c>
      <c r="N371" s="101">
        <v>4.3507958264049129E-2</v>
      </c>
      <c r="O371" s="101">
        <v>2.9051406521671506E-2</v>
      </c>
      <c r="P371" s="101">
        <v>2.564564654777261E-2</v>
      </c>
      <c r="Q371" s="101">
        <v>1.4004274138028518E-2</v>
      </c>
      <c r="R371" s="101">
        <v>3.0893400464482978E-3</v>
      </c>
      <c r="S371" s="101">
        <v>6.9642612191307711E-3</v>
      </c>
      <c r="T371" s="101">
        <v>1.5750848119210899E-2</v>
      </c>
      <c r="U371" s="101">
        <v>1.2920265787446568E-2</v>
      </c>
      <c r="V371" s="101">
        <v>1.4625614224700312E-2</v>
      </c>
      <c r="W371" s="101">
        <v>8.7983170188957894E-3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9.8293136353928896E-5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1.7030513468007603E-4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4.8348719629234219E-5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1.0833788314592823E-6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4.9944416724694677E-5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1.6922175584861674E-4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3.3503370024106163</v>
      </c>
      <c r="D375" s="101">
        <v>6.0502377802192964</v>
      </c>
      <c r="E375" s="101">
        <v>4.9340364469111186</v>
      </c>
      <c r="F375" s="101">
        <v>3.3962569754900378</v>
      </c>
      <c r="G375" s="101">
        <v>2.6424319001170065</v>
      </c>
      <c r="H375" s="101">
        <v>3.766000728201413</v>
      </c>
      <c r="I375" s="101">
        <v>5.2641150660470819</v>
      </c>
      <c r="J375" s="101">
        <v>3.7298176401162744</v>
      </c>
      <c r="K375" s="101">
        <v>3.2083372877373191</v>
      </c>
      <c r="L375" s="101">
        <v>2.1638663013571193</v>
      </c>
      <c r="M375" s="101">
        <v>2.7871365076486558</v>
      </c>
      <c r="N375" s="101">
        <v>9.4935945712052732</v>
      </c>
      <c r="O375" s="101">
        <v>6.2992758678685377</v>
      </c>
      <c r="P375" s="101">
        <v>8.9246294480930413</v>
      </c>
      <c r="Q375" s="101">
        <v>15.286928376512366</v>
      </c>
      <c r="R375" s="101">
        <v>4.3637541315851536</v>
      </c>
      <c r="S375" s="101">
        <v>3.8794667704410721</v>
      </c>
      <c r="T375" s="101">
        <v>5.6975354254595256</v>
      </c>
      <c r="U375" s="101">
        <v>3.8369219287314205</v>
      </c>
      <c r="V375" s="101">
        <v>5.087818655147168</v>
      </c>
      <c r="W375" s="101">
        <v>3.2114661772142883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1.0305311017360483</v>
      </c>
      <c r="M376" s="104">
        <v>0.15515168489994605</v>
      </c>
      <c r="N376" s="104">
        <v>0.28009414602214161</v>
      </c>
      <c r="O376" s="104">
        <v>0.4511522631207992</v>
      </c>
      <c r="P376" s="104">
        <v>0.59570995559187434</v>
      </c>
      <c r="Q376" s="104">
        <v>0.54247211501071191</v>
      </c>
      <c r="R376" s="104">
        <v>0.3780851864258763</v>
      </c>
      <c r="S376" s="104">
        <v>0.47694091613305617</v>
      </c>
      <c r="T376" s="104">
        <v>0.83510165172123108</v>
      </c>
      <c r="U376" s="104">
        <v>0.31426306543965049</v>
      </c>
      <c r="V376" s="104">
        <v>0.27928184230805797</v>
      </c>
      <c r="W376" s="104">
        <v>0.24459278081303704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0.48660915043025271</v>
      </c>
      <c r="M377" s="98">
        <v>7.1124493656794338E-2</v>
      </c>
      <c r="N377" s="98">
        <v>0.12053667699201188</v>
      </c>
      <c r="O377" s="98">
        <v>0.1984577549226722</v>
      </c>
      <c r="P377" s="98">
        <v>0.26420714073880786</v>
      </c>
      <c r="Q377" s="98">
        <v>0.22108110692153229</v>
      </c>
      <c r="R377" s="98">
        <v>0.16165657292182972</v>
      </c>
      <c r="S377" s="98">
        <v>0.21249350537338474</v>
      </c>
      <c r="T377" s="98">
        <v>0.34648842599766344</v>
      </c>
      <c r="U377" s="98">
        <v>0.12755526564744418</v>
      </c>
      <c r="V377" s="98">
        <v>0.11355303793654237</v>
      </c>
      <c r="W377" s="98">
        <v>9.9583398373343943E-2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0.54392195130579568</v>
      </c>
      <c r="M378" s="98">
        <v>8.4027191243151708E-2</v>
      </c>
      <c r="N378" s="98">
        <v>0.15955746903012974</v>
      </c>
      <c r="O378" s="98">
        <v>0.252694508198127</v>
      </c>
      <c r="P378" s="98">
        <v>0.33150281485306654</v>
      </c>
      <c r="Q378" s="98">
        <v>0.32139100808917964</v>
      </c>
      <c r="R378" s="98">
        <v>0.21642861350404655</v>
      </c>
      <c r="S378" s="98">
        <v>0.26444741075967143</v>
      </c>
      <c r="T378" s="98">
        <v>0.48861322572356763</v>
      </c>
      <c r="U378" s="98">
        <v>0.18670779979220631</v>
      </c>
      <c r="V378" s="98">
        <v>0.1657288043715156</v>
      </c>
      <c r="W378" s="98">
        <v>0.14500938243969308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1.9289468998126003</v>
      </c>
      <c r="D379" s="122">
        <v>3.1460365345513419</v>
      </c>
      <c r="E379" s="122">
        <v>2.737286099881707</v>
      </c>
      <c r="F379" s="122">
        <v>2.030415184456535</v>
      </c>
      <c r="G379" s="122">
        <v>1.4761854851236142</v>
      </c>
      <c r="H379" s="122">
        <v>2.0775206138320641</v>
      </c>
      <c r="I379" s="122">
        <v>3.0228821235840715</v>
      </c>
      <c r="J379" s="122">
        <v>2.109645729247803</v>
      </c>
      <c r="K379" s="122">
        <v>1.7624129911727318</v>
      </c>
      <c r="L379" s="122">
        <v>1.8272626591726124</v>
      </c>
      <c r="M379" s="122">
        <v>1.6173293921476781</v>
      </c>
      <c r="N379" s="122">
        <v>5.3166164992476999</v>
      </c>
      <c r="O379" s="122">
        <v>3.833296461047178</v>
      </c>
      <c r="P379" s="122">
        <v>5.0489021107058516</v>
      </c>
      <c r="Q379" s="122">
        <v>9.9803471041562002</v>
      </c>
      <c r="R379" s="122">
        <v>2.9892946240279872</v>
      </c>
      <c r="S379" s="122">
        <v>2.653561238860902</v>
      </c>
      <c r="T379" s="122">
        <v>3.8575857072751707</v>
      </c>
      <c r="U379" s="122">
        <v>2.4441171319575909</v>
      </c>
      <c r="V379" s="122">
        <v>3.1723159271221251</v>
      </c>
      <c r="W379" s="122">
        <v>2.0780898810468731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7.2749719699093357E-2</v>
      </c>
      <c r="D380" s="98">
        <v>0.18150580928070714</v>
      </c>
      <c r="E380" s="98">
        <v>0.16937976648634065</v>
      </c>
      <c r="F380" s="98">
        <v>0.16488794096593454</v>
      </c>
      <c r="G380" s="98">
        <v>0.10451773535730546</v>
      </c>
      <c r="H380" s="98">
        <v>0.12507840302015968</v>
      </c>
      <c r="I380" s="98">
        <v>0.14342754025352855</v>
      </c>
      <c r="J380" s="98">
        <v>0.25194818319901019</v>
      </c>
      <c r="K380" s="98">
        <v>0.18013288482361281</v>
      </c>
      <c r="L380" s="98">
        <v>0.16330509076425409</v>
      </c>
      <c r="M380" s="98">
        <v>0.17352246395143284</v>
      </c>
      <c r="N380" s="98">
        <v>0.49410792215372856</v>
      </c>
      <c r="O380" s="98">
        <v>0.46845012864178565</v>
      </c>
      <c r="P380" s="98">
        <v>0.56501527587179268</v>
      </c>
      <c r="Q380" s="98">
        <v>1.3961986358181</v>
      </c>
      <c r="R380" s="98">
        <v>0.53275129684939493</v>
      </c>
      <c r="S380" s="98">
        <v>0.34502911257449298</v>
      </c>
      <c r="T380" s="98">
        <v>0.34809718535051704</v>
      </c>
      <c r="U380" s="98">
        <v>0.23506585687183942</v>
      </c>
      <c r="V380" s="98">
        <v>0.29487478159485314</v>
      </c>
      <c r="W380" s="98">
        <v>0.25333413327890725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0.29109856887680424</v>
      </c>
      <c r="D381" s="98">
        <v>0.87155678136535031</v>
      </c>
      <c r="E381" s="98">
        <v>0.6376590260772208</v>
      </c>
      <c r="F381" s="98">
        <v>0.33058408654917215</v>
      </c>
      <c r="G381" s="98">
        <v>0.17057789188432368</v>
      </c>
      <c r="H381" s="98">
        <v>0.23703599118066476</v>
      </c>
      <c r="I381" s="98">
        <v>0.3104033471792062</v>
      </c>
      <c r="J381" s="98">
        <v>0.30696042879783725</v>
      </c>
      <c r="K381" s="98">
        <v>0.30944482281594149</v>
      </c>
      <c r="L381" s="98">
        <v>0.28721334522621716</v>
      </c>
      <c r="M381" s="98">
        <v>0.28097195636165451</v>
      </c>
      <c r="N381" s="98">
        <v>0.61827774683859693</v>
      </c>
      <c r="O381" s="98">
        <v>0.53428109344987329</v>
      </c>
      <c r="P381" s="98">
        <v>0.70425702912847088</v>
      </c>
      <c r="Q381" s="98">
        <v>1.4666485502810365</v>
      </c>
      <c r="R381" s="98">
        <v>0.37235519103733655</v>
      </c>
      <c r="S381" s="98">
        <v>0.21107775765620013</v>
      </c>
      <c r="T381" s="98">
        <v>0.28462871201987083</v>
      </c>
      <c r="U381" s="98">
        <v>0.22778960249112878</v>
      </c>
      <c r="V381" s="98">
        <v>0.31261936773167087</v>
      </c>
      <c r="W381" s="98">
        <v>0.27773097919973505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1.5650986112367027</v>
      </c>
      <c r="D382" s="33">
        <v>2.0929739439052844</v>
      </c>
      <c r="E382" s="33">
        <v>1.9302473073181456</v>
      </c>
      <c r="F382" s="33">
        <v>1.5349431569414285</v>
      </c>
      <c r="G382" s="33">
        <v>1.2010898578819851</v>
      </c>
      <c r="H382" s="33">
        <v>1.7154062196312394</v>
      </c>
      <c r="I382" s="33">
        <v>2.5690512361513367</v>
      </c>
      <c r="J382" s="33">
        <v>1.5507371172509556</v>
      </c>
      <c r="K382" s="33">
        <v>1.2728352835331775</v>
      </c>
      <c r="L382" s="33">
        <v>1.3767442231821412</v>
      </c>
      <c r="M382" s="33">
        <v>1.1628349718345907</v>
      </c>
      <c r="N382" s="33">
        <v>4.2042308302553746</v>
      </c>
      <c r="O382" s="33">
        <v>2.8305652389555194</v>
      </c>
      <c r="P382" s="33">
        <v>3.7796298057055875</v>
      </c>
      <c r="Q382" s="33">
        <v>7.1174999180570637</v>
      </c>
      <c r="R382" s="33">
        <v>2.0841881361412558</v>
      </c>
      <c r="S382" s="33">
        <v>2.097454368630209</v>
      </c>
      <c r="T382" s="33">
        <v>3.2248598099047827</v>
      </c>
      <c r="U382" s="33">
        <v>1.9812616725946228</v>
      </c>
      <c r="V382" s="33">
        <v>2.5648217777956011</v>
      </c>
      <c r="W382" s="33">
        <v>1.5470247685682306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10.969971664336073</v>
      </c>
      <c r="D384" s="117">
        <f t="shared" si="157"/>
        <v>19.532897825819319</v>
      </c>
      <c r="E384" s="117">
        <f t="shared" si="157"/>
        <v>16.326124350066422</v>
      </c>
      <c r="F384" s="117">
        <f t="shared" si="157"/>
        <v>11.65578265891541</v>
      </c>
      <c r="G384" s="117">
        <f t="shared" si="157"/>
        <v>8.5174365150039577</v>
      </c>
      <c r="H384" s="117">
        <f t="shared" si="157"/>
        <v>12.225397368656063</v>
      </c>
      <c r="I384" s="117">
        <f t="shared" si="157"/>
        <v>16.535440123205426</v>
      </c>
      <c r="J384" s="117">
        <f t="shared" si="157"/>
        <v>11.517605808709812</v>
      </c>
      <c r="K384" s="117">
        <f t="shared" si="157"/>
        <v>9.6276573951605666</v>
      </c>
      <c r="L384" s="117">
        <f t="shared" si="157"/>
        <v>10.811131601483675</v>
      </c>
      <c r="M384" s="117">
        <f t="shared" si="157"/>
        <v>9.2671064916738004</v>
      </c>
      <c r="N384" s="117">
        <f t="shared" si="157"/>
        <v>34.052599513830941</v>
      </c>
      <c r="O384" s="117">
        <f t="shared" si="157"/>
        <v>23.272139963250311</v>
      </c>
      <c r="P384" s="117">
        <f t="shared" si="157"/>
        <v>30.238955860896333</v>
      </c>
      <c r="Q384" s="117">
        <f t="shared" si="157"/>
        <v>48.418911777480595</v>
      </c>
      <c r="R384" s="117">
        <f t="shared" ref="R384:V384" si="158">R385+R388+R390+R403</f>
        <v>15.863028877076861</v>
      </c>
      <c r="S384" s="117">
        <f t="shared" si="158"/>
        <v>14.238880686236456</v>
      </c>
      <c r="T384" s="117">
        <f t="shared" si="158"/>
        <v>20.147548266697481</v>
      </c>
      <c r="U384" s="117">
        <f t="shared" si="158"/>
        <v>12.51256867617739</v>
      </c>
      <c r="V384" s="117">
        <f t="shared" si="158"/>
        <v>16.617947553064912</v>
      </c>
      <c r="W384" s="117">
        <f t="shared" ref="W384" si="159">W385+W388+W390+W403</f>
        <v>9.3345615221677658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7.4439468240004958</v>
      </c>
      <c r="D385" s="122">
        <f t="shared" si="160"/>
        <v>13.55031462112003</v>
      </c>
      <c r="E385" s="122">
        <f t="shared" si="160"/>
        <v>11.244347686995035</v>
      </c>
      <c r="F385" s="122">
        <f t="shared" si="160"/>
        <v>8.0692038931164145</v>
      </c>
      <c r="G385" s="122">
        <f t="shared" si="160"/>
        <v>5.783724804883799</v>
      </c>
      <c r="H385" s="122">
        <f t="shared" si="160"/>
        <v>8.3361320345932395</v>
      </c>
      <c r="I385" s="122">
        <f t="shared" si="160"/>
        <v>10.896454921006596</v>
      </c>
      <c r="J385" s="122">
        <f t="shared" si="160"/>
        <v>7.4126889681665826</v>
      </c>
      <c r="K385" s="122">
        <f t="shared" si="160"/>
        <v>6.1045388378145136</v>
      </c>
      <c r="L385" s="122">
        <f t="shared" si="160"/>
        <v>6.9694694237624359</v>
      </c>
      <c r="M385" s="122">
        <f t="shared" si="160"/>
        <v>6.0496554254561552</v>
      </c>
      <c r="N385" s="122">
        <f t="shared" si="160"/>
        <v>22.031704422370701</v>
      </c>
      <c r="O385" s="122">
        <f t="shared" si="160"/>
        <v>15.500357328647931</v>
      </c>
      <c r="P385" s="122">
        <f t="shared" si="160"/>
        <v>19.453021918275077</v>
      </c>
      <c r="Q385" s="122">
        <f t="shared" si="160"/>
        <v>29.825021560024972</v>
      </c>
      <c r="R385" s="122">
        <f t="shared" ref="R385:V385" si="161">SUM(R386:R387)</f>
        <v>9.4773772683021029</v>
      </c>
      <c r="S385" s="122">
        <f t="shared" si="161"/>
        <v>8.395012506697606</v>
      </c>
      <c r="T385" s="122">
        <f t="shared" si="161"/>
        <v>11.716246088155419</v>
      </c>
      <c r="U385" s="122">
        <f t="shared" si="161"/>
        <v>7.046923573562907</v>
      </c>
      <c r="V385" s="122">
        <f t="shared" si="161"/>
        <v>9.654058281207293</v>
      </c>
      <c r="W385" s="122">
        <f t="shared" ref="W385" si="162">SUM(W386:W387)</f>
        <v>4.8836321471342909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7.377151674166476</v>
      </c>
      <c r="D386" s="98">
        <v>13.429418815463809</v>
      </c>
      <c r="E386" s="98">
        <v>11.145356606793035</v>
      </c>
      <c r="F386" s="98">
        <v>7.9990727766400376</v>
      </c>
      <c r="G386" s="98">
        <v>5.7343562109930986</v>
      </c>
      <c r="H386" s="98">
        <v>8.2656367652202576</v>
      </c>
      <c r="I386" s="98">
        <v>10.806094302877227</v>
      </c>
      <c r="J386" s="98">
        <v>7.3514868818237691</v>
      </c>
      <c r="K386" s="98">
        <v>6.0547225954189114</v>
      </c>
      <c r="L386" s="98">
        <v>6.912703317334655</v>
      </c>
      <c r="M386" s="98">
        <v>6.0005721157726084</v>
      </c>
      <c r="N386" s="98">
        <v>21.858058125773642</v>
      </c>
      <c r="O386" s="98">
        <v>15.37793997000249</v>
      </c>
      <c r="P386" s="98">
        <v>19.301471960240807</v>
      </c>
      <c r="Q386" s="98">
        <v>29.593314090251976</v>
      </c>
      <c r="R386" s="98">
        <v>9.4042706059513588</v>
      </c>
      <c r="S386" s="98">
        <v>8.3301764075287092</v>
      </c>
      <c r="T386" s="98">
        <v>11.626272156803237</v>
      </c>
      <c r="U386" s="98">
        <v>6.9930518151416177</v>
      </c>
      <c r="V386" s="98">
        <v>9.5799591052126729</v>
      </c>
      <c r="W386" s="98">
        <v>4.8460330616471836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6.6795149834019546E-2</v>
      </c>
      <c r="D387" s="98">
        <v>0.12089580565622234</v>
      </c>
      <c r="E387" s="98">
        <v>9.8991080201999732E-2</v>
      </c>
      <c r="F387" s="98">
        <v>7.0131116476377806E-2</v>
      </c>
      <c r="G387" s="98">
        <v>4.9368593890700391E-2</v>
      </c>
      <c r="H387" s="98">
        <v>7.0495269372981464E-2</v>
      </c>
      <c r="I387" s="98">
        <v>9.0360618129368839E-2</v>
      </c>
      <c r="J387" s="98">
        <v>6.1202086342813863E-2</v>
      </c>
      <c r="K387" s="98">
        <v>4.9816242395601819E-2</v>
      </c>
      <c r="L387" s="98">
        <v>5.676610642778112E-2</v>
      </c>
      <c r="M387" s="98">
        <v>4.9083309683546732E-2</v>
      </c>
      <c r="N387" s="98">
        <v>0.17364629659706035</v>
      </c>
      <c r="O387" s="98">
        <v>0.12241735864544064</v>
      </c>
      <c r="P387" s="98">
        <v>0.15154995803426954</v>
      </c>
      <c r="Q387" s="98">
        <v>0.23170746977299578</v>
      </c>
      <c r="R387" s="98">
        <v>7.3106662350743701E-2</v>
      </c>
      <c r="S387" s="98">
        <v>6.4836099168897182E-2</v>
      </c>
      <c r="T387" s="98">
        <v>8.9973931352181444E-2</v>
      </c>
      <c r="U387" s="98">
        <v>5.3871758421289447E-2</v>
      </c>
      <c r="V387" s="98">
        <v>7.4099175994619473E-2</v>
      </c>
      <c r="W387" s="98">
        <v>3.7599085487107171E-2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0.19746766921239306</v>
      </c>
      <c r="D388" s="122">
        <f t="shared" si="163"/>
        <v>0.27761714751804789</v>
      </c>
      <c r="E388" s="122">
        <f t="shared" si="163"/>
        <v>0.26655320655504716</v>
      </c>
      <c r="F388" s="122">
        <f t="shared" si="163"/>
        <v>0.12312258645377774</v>
      </c>
      <c r="G388" s="122">
        <f t="shared" si="163"/>
        <v>9.4547809993848222E-2</v>
      </c>
      <c r="H388" s="122">
        <f t="shared" si="163"/>
        <v>0.14269695325141898</v>
      </c>
      <c r="I388" s="122">
        <f t="shared" si="163"/>
        <v>0.28548117550397706</v>
      </c>
      <c r="J388" s="122">
        <f t="shared" si="163"/>
        <v>0.25130098776383458</v>
      </c>
      <c r="K388" s="122">
        <f t="shared" si="163"/>
        <v>0.27677134506495643</v>
      </c>
      <c r="L388" s="122">
        <f t="shared" si="163"/>
        <v>0.30928044212430883</v>
      </c>
      <c r="M388" s="122">
        <f t="shared" si="163"/>
        <v>0.17060864119150645</v>
      </c>
      <c r="N388" s="122">
        <f t="shared" si="163"/>
        <v>1.8227331167139948</v>
      </c>
      <c r="O388" s="122">
        <f t="shared" si="163"/>
        <v>0.433695663870936</v>
      </c>
      <c r="P388" s="122">
        <f t="shared" si="163"/>
        <v>0.89841120669370667</v>
      </c>
      <c r="Q388" s="122">
        <f t="shared" si="163"/>
        <v>0.82581957968232655</v>
      </c>
      <c r="R388" s="122">
        <f t="shared" si="163"/>
        <v>0.93750900674265869</v>
      </c>
      <c r="S388" s="122">
        <f t="shared" si="163"/>
        <v>0.72205231321753627</v>
      </c>
      <c r="T388" s="122">
        <f t="shared" si="163"/>
        <v>0.65142125926690053</v>
      </c>
      <c r="U388" s="122">
        <f t="shared" si="163"/>
        <v>0.50035175073399973</v>
      </c>
      <c r="V388" s="122">
        <f t="shared" si="163"/>
        <v>0.48267446832346816</v>
      </c>
      <c r="W388" s="122">
        <f t="shared" si="163"/>
        <v>0.2461384859400397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0.19746766921239306</v>
      </c>
      <c r="D389" s="98">
        <v>0.27761714751804789</v>
      </c>
      <c r="E389" s="98">
        <v>0.26655320655504716</v>
      </c>
      <c r="F389" s="98">
        <v>0.12312258645377774</v>
      </c>
      <c r="G389" s="98">
        <v>9.4547809993848222E-2</v>
      </c>
      <c r="H389" s="98">
        <v>0.14269695325141898</v>
      </c>
      <c r="I389" s="98">
        <v>0.28548117550397706</v>
      </c>
      <c r="J389" s="98">
        <v>0.25130098776383458</v>
      </c>
      <c r="K389" s="98">
        <v>0.27677134506495643</v>
      </c>
      <c r="L389" s="98">
        <v>0.30928044212430883</v>
      </c>
      <c r="M389" s="98">
        <v>0.17060864119150645</v>
      </c>
      <c r="N389" s="98">
        <v>1.8227331167139948</v>
      </c>
      <c r="O389" s="98">
        <v>0.433695663870936</v>
      </c>
      <c r="P389" s="98">
        <v>0.89841120669370667</v>
      </c>
      <c r="Q389" s="98">
        <v>0.82581957968232655</v>
      </c>
      <c r="R389" s="98">
        <v>0.93750900674265869</v>
      </c>
      <c r="S389" s="98">
        <v>0.72205231321753627</v>
      </c>
      <c r="T389" s="98">
        <v>0.65142125926690053</v>
      </c>
      <c r="U389" s="98">
        <v>0.50035175073399973</v>
      </c>
      <c r="V389" s="98">
        <v>0.48267446832346816</v>
      </c>
      <c r="W389" s="98">
        <v>0.2461384859400397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1.961554982689879</v>
      </c>
      <c r="D390" s="122">
        <v>3.5483840000070654</v>
      </c>
      <c r="E390" s="122">
        <v>2.9167319185957776</v>
      </c>
      <c r="F390" s="122">
        <v>2.034948558463797</v>
      </c>
      <c r="G390" s="122">
        <v>1.5839636294598778</v>
      </c>
      <c r="H390" s="122">
        <v>2.2540836321666347</v>
      </c>
      <c r="I390" s="122">
        <v>3.1644955276263489</v>
      </c>
      <c r="J390" s="122">
        <v>2.3646342684706823</v>
      </c>
      <c r="K390" s="122">
        <v>2.0034636275472115</v>
      </c>
      <c r="L390" s="122">
        <v>2.2305201792059872</v>
      </c>
      <c r="M390" s="122">
        <v>1.9008898035227912</v>
      </c>
      <c r="N390" s="122">
        <v>6.3464855835599536</v>
      </c>
      <c r="O390" s="122">
        <v>4.5830607319211154</v>
      </c>
      <c r="P390" s="122">
        <v>6.2230949638708593</v>
      </c>
      <c r="Q390" s="122">
        <v>10.531134438059286</v>
      </c>
      <c r="R390" s="122">
        <v>3.2639342463147463</v>
      </c>
      <c r="S390" s="122">
        <v>3.0967287976929296</v>
      </c>
      <c r="T390" s="122">
        <v>4.7414063796269268</v>
      </c>
      <c r="U390" s="122">
        <v>3.0226045809212261</v>
      </c>
      <c r="V390" s="122">
        <v>3.9262307656749864</v>
      </c>
      <c r="W390" s="122">
        <v>2.5491357339218954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2.6548350975388619E-2</v>
      </c>
      <c r="D391" s="98">
        <v>5.2916914101083248E-2</v>
      </c>
      <c r="E391" s="98">
        <v>5.2997744756340719E-2</v>
      </c>
      <c r="F391" s="98">
        <v>5.6707405227627933E-2</v>
      </c>
      <c r="G391" s="98">
        <v>3.972352184455466E-2</v>
      </c>
      <c r="H391" s="98">
        <v>4.6496105844319041E-2</v>
      </c>
      <c r="I391" s="98">
        <v>7.4217148620237747E-2</v>
      </c>
      <c r="J391" s="98">
        <v>0.16970460022263714</v>
      </c>
      <c r="K391" s="98">
        <v>0.10627613214413539</v>
      </c>
      <c r="L391" s="98">
        <v>0.10919370495917408</v>
      </c>
      <c r="M391" s="98">
        <v>0.10143005163065663</v>
      </c>
      <c r="N391" s="98">
        <v>0.34300190200735586</v>
      </c>
      <c r="O391" s="98">
        <v>0.29926984738742568</v>
      </c>
      <c r="P391" s="98">
        <v>5.0898175388852891E-2</v>
      </c>
      <c r="Q391" s="98">
        <v>0.12384689121921387</v>
      </c>
      <c r="R391" s="98">
        <v>5.3381026025312722E-2</v>
      </c>
      <c r="S391" s="98">
        <v>7.5925524929379637E-2</v>
      </c>
      <c r="T391" s="98">
        <v>0.11153127132588996</v>
      </c>
      <c r="U391" s="98">
        <v>7.6849241723299919E-2</v>
      </c>
      <c r="V391" s="98">
        <v>9.4206756981642423E-2</v>
      </c>
      <c r="W391" s="98">
        <v>4.714385641797867E-2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6.1629935073209295E-4</v>
      </c>
      <c r="M392" s="98">
        <v>1.5961015309471794E-4</v>
      </c>
      <c r="N392" s="98">
        <v>3.2264288754755546E-4</v>
      </c>
      <c r="O392" s="98">
        <v>3.2099791035081752E-4</v>
      </c>
      <c r="P392" s="98">
        <v>7.9683116728181458E-5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3.3806662815262175E-4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2.1333212861470886E-4</v>
      </c>
      <c r="M393" s="101">
        <v>5.357462911972787E-5</v>
      </c>
      <c r="N393" s="101">
        <v>1.0140567609464828E-4</v>
      </c>
      <c r="O393" s="101">
        <v>1.0499700738185443E-4</v>
      </c>
      <c r="P393" s="101">
        <v>2.6769781534643622E-5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1.0984253246548189E-4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4.0296722211738412E-4</v>
      </c>
      <c r="M394" s="104">
        <v>1.0603552397499008E-4</v>
      </c>
      <c r="N394" s="104">
        <v>2.2123721145290718E-4</v>
      </c>
      <c r="O394" s="104">
        <v>2.1600090296896308E-4</v>
      </c>
      <c r="P394" s="104">
        <v>5.2913335193537836E-5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2.282240956871399E-4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1.1190063048806556E-2</v>
      </c>
      <c r="D395" s="101">
        <v>1.2235567501249812E-2</v>
      </c>
      <c r="E395" s="101">
        <v>1.5137562834667799E-2</v>
      </c>
      <c r="F395" s="101">
        <v>1.1912569605172063E-2</v>
      </c>
      <c r="G395" s="101">
        <v>9.7534130752901602E-3</v>
      </c>
      <c r="H395" s="101">
        <v>1.3712159343968562E-2</v>
      </c>
      <c r="I395" s="101">
        <v>1.3368940081475718E-2</v>
      </c>
      <c r="J395" s="101">
        <v>6.7133065976143977E-3</v>
      </c>
      <c r="K395" s="101">
        <v>6.9676745882046066E-3</v>
      </c>
      <c r="L395" s="101">
        <v>7.7191836053974068E-3</v>
      </c>
      <c r="M395" s="101">
        <v>8.7439332175788653E-3</v>
      </c>
      <c r="N395" s="101">
        <v>2.4477046135340234E-2</v>
      </c>
      <c r="O395" s="101">
        <v>1.7043027196515566E-2</v>
      </c>
      <c r="P395" s="101">
        <v>1.5796954228425669E-2</v>
      </c>
      <c r="Q395" s="101">
        <v>8.9990196292823472E-3</v>
      </c>
      <c r="R395" s="101">
        <v>2.0406841778827919E-3</v>
      </c>
      <c r="S395" s="101">
        <v>4.7208575343328282E-3</v>
      </c>
      <c r="T395" s="101">
        <v>1.0923973845052025E-2</v>
      </c>
      <c r="U395" s="101">
        <v>9.1296443508650169E-3</v>
      </c>
      <c r="V395" s="101">
        <v>1.0473214050271825E-2</v>
      </c>
      <c r="W395" s="101">
        <v>6.3395660746705098E-3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7.5880109456892469E-5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1.699975494819702E-4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2.5935692732197795E-5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7.7579363335346837E-7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4.9944416724694677E-5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1.6922175584861674E-4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1.9238165686656838</v>
      </c>
      <c r="D399" s="101">
        <v>3.4832315184047324</v>
      </c>
      <c r="E399" s="101">
        <v>2.8485966110047691</v>
      </c>
      <c r="F399" s="101">
        <v>1.9663285836309972</v>
      </c>
      <c r="G399" s="101">
        <v>1.5344866945400331</v>
      </c>
      <c r="H399" s="101">
        <v>2.1938753669783471</v>
      </c>
      <c r="I399" s="101">
        <v>3.0769094389246354</v>
      </c>
      <c r="J399" s="101">
        <v>2.1882163616504307</v>
      </c>
      <c r="K399" s="101">
        <v>1.8902198208148717</v>
      </c>
      <c r="L399" s="101">
        <v>1.2809367554884379</v>
      </c>
      <c r="M399" s="101">
        <v>1.6640640316772355</v>
      </c>
      <c r="N399" s="101">
        <v>5.7461695234305168</v>
      </c>
      <c r="O399" s="101">
        <v>3.8911424825872101</v>
      </c>
      <c r="P399" s="101">
        <v>5.6573360323267829</v>
      </c>
      <c r="Q399" s="101">
        <v>9.9332419674376844</v>
      </c>
      <c r="R399" s="101">
        <v>2.8852007987527979</v>
      </c>
      <c r="S399" s="101">
        <v>2.6087439380377084</v>
      </c>
      <c r="T399" s="101">
        <v>3.8935562023713248</v>
      </c>
      <c r="U399" s="101">
        <v>2.6614405270655204</v>
      </c>
      <c r="V399" s="101">
        <v>3.5755134377974143</v>
      </c>
      <c r="W399" s="101">
        <v>2.2799447996238804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0.83197835569278866</v>
      </c>
      <c r="M400" s="104">
        <v>0.12649217684422545</v>
      </c>
      <c r="N400" s="104">
        <v>0.23251446909919354</v>
      </c>
      <c r="O400" s="104">
        <v>0.37528437683961363</v>
      </c>
      <c r="P400" s="104">
        <v>0.49898411881006965</v>
      </c>
      <c r="Q400" s="104">
        <v>0.46504655977310538</v>
      </c>
      <c r="R400" s="104">
        <v>0.32331173735875302</v>
      </c>
      <c r="S400" s="104">
        <v>0.40733847719150873</v>
      </c>
      <c r="T400" s="104">
        <v>0.72539493208466022</v>
      </c>
      <c r="U400" s="104">
        <v>0.27518516778154062</v>
      </c>
      <c r="V400" s="104">
        <v>0.24552929266802365</v>
      </c>
      <c r="W400" s="104">
        <v>0.21570751180536596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0.28805640438699293</v>
      </c>
      <c r="M401" s="98">
        <v>4.246498560107375E-2</v>
      </c>
      <c r="N401" s="98">
        <v>7.2957000069063818E-2</v>
      </c>
      <c r="O401" s="98">
        <v>0.12258986864148665</v>
      </c>
      <c r="P401" s="98">
        <v>0.16748130395700309</v>
      </c>
      <c r="Q401" s="98">
        <v>0.14365555168392571</v>
      </c>
      <c r="R401" s="98">
        <v>0.10688312385470645</v>
      </c>
      <c r="S401" s="98">
        <v>0.14289106643183733</v>
      </c>
      <c r="T401" s="98">
        <v>0.23678170636109261</v>
      </c>
      <c r="U401" s="98">
        <v>8.8477367989334324E-2</v>
      </c>
      <c r="V401" s="98">
        <v>7.9800488296508029E-2</v>
      </c>
      <c r="W401" s="98">
        <v>7.0698129365672879E-2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0.54392195130579568</v>
      </c>
      <c r="M402" s="98">
        <v>8.4027191243151708E-2</v>
      </c>
      <c r="N402" s="98">
        <v>0.15955746903012974</v>
      </c>
      <c r="O402" s="98">
        <v>0.252694508198127</v>
      </c>
      <c r="P402" s="98">
        <v>0.33150281485306654</v>
      </c>
      <c r="Q402" s="98">
        <v>0.32139100808917964</v>
      </c>
      <c r="R402" s="98">
        <v>0.21642861350404655</v>
      </c>
      <c r="S402" s="98">
        <v>0.26444741075967143</v>
      </c>
      <c r="T402" s="98">
        <v>0.48861322572356763</v>
      </c>
      <c r="U402" s="98">
        <v>0.18670779979220631</v>
      </c>
      <c r="V402" s="98">
        <v>0.1657288043715156</v>
      </c>
      <c r="W402" s="98">
        <v>0.14500938243969308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1.3670021884333057</v>
      </c>
      <c r="D403" s="122">
        <v>2.1565820571741749</v>
      </c>
      <c r="E403" s="122">
        <v>1.8984915379205629</v>
      </c>
      <c r="F403" s="122">
        <v>1.428507620881418</v>
      </c>
      <c r="G403" s="122">
        <v>1.0552002706664321</v>
      </c>
      <c r="H403" s="122">
        <v>1.4924847486447705</v>
      </c>
      <c r="I403" s="122">
        <v>2.189008499068505</v>
      </c>
      <c r="J403" s="122">
        <v>1.4889815843087117</v>
      </c>
      <c r="K403" s="122">
        <v>1.2428835847338853</v>
      </c>
      <c r="L403" s="122">
        <v>1.3018615563909428</v>
      </c>
      <c r="M403" s="122">
        <v>1.1459526215033471</v>
      </c>
      <c r="N403" s="122">
        <v>3.8516763911862939</v>
      </c>
      <c r="O403" s="122">
        <v>2.7550262388103297</v>
      </c>
      <c r="P403" s="122">
        <v>3.6644277720566887</v>
      </c>
      <c r="Q403" s="122">
        <v>7.2369361997140089</v>
      </c>
      <c r="R403" s="122">
        <v>2.1842083557173524</v>
      </c>
      <c r="S403" s="122">
        <v>2.0250870686283839</v>
      </c>
      <c r="T403" s="122">
        <v>3.038474539648234</v>
      </c>
      <c r="U403" s="122">
        <v>1.9426887709592564</v>
      </c>
      <c r="V403" s="122">
        <v>2.5549840378591644</v>
      </c>
      <c r="W403" s="122">
        <v>1.6556551551715406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4.1771149374253476E-2</v>
      </c>
      <c r="D404" s="98">
        <v>0.10428636632308107</v>
      </c>
      <c r="E404" s="98">
        <v>9.7383668732556189E-2</v>
      </c>
      <c r="F404" s="98">
        <v>9.4863761681210551E-2</v>
      </c>
      <c r="G404" s="98">
        <v>6.0170595774253391E-2</v>
      </c>
      <c r="H404" s="98">
        <v>7.2053644342496392E-2</v>
      </c>
      <c r="I404" s="98">
        <v>8.2676316926455856E-2</v>
      </c>
      <c r="J404" s="98">
        <v>0.14532059059074359</v>
      </c>
      <c r="K404" s="98">
        <v>0.10395992080325282</v>
      </c>
      <c r="L404" s="98">
        <v>9.4301502499722606E-2</v>
      </c>
      <c r="M404" s="98">
        <v>0.1002321145857258</v>
      </c>
      <c r="N404" s="98">
        <v>0.2854125093848891</v>
      </c>
      <c r="O404" s="98">
        <v>0.27059174877129061</v>
      </c>
      <c r="P404" s="98">
        <v>0.32637086048822994</v>
      </c>
      <c r="Q404" s="98">
        <v>0.80648890329797718</v>
      </c>
      <c r="R404" s="98">
        <v>0.30832631322510051</v>
      </c>
      <c r="S404" s="98">
        <v>0.20031044560542507</v>
      </c>
      <c r="T404" s="98">
        <v>0.20282978702969728</v>
      </c>
      <c r="U404" s="98">
        <v>0.13748478176238838</v>
      </c>
      <c r="V404" s="98">
        <v>0.17306863792656715</v>
      </c>
      <c r="W404" s="98">
        <v>0.14916713471013474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0.16664942528144339</v>
      </c>
      <c r="D405" s="98">
        <v>0.49974084359712606</v>
      </c>
      <c r="E405" s="98">
        <v>0.36619495461475826</v>
      </c>
      <c r="F405" s="98">
        <v>0.19014202503162042</v>
      </c>
      <c r="G405" s="98">
        <v>9.8261037790073336E-2</v>
      </c>
      <c r="H405" s="98">
        <v>0.13674970640798348</v>
      </c>
      <c r="I405" s="98">
        <v>0.17934169405402184</v>
      </c>
      <c r="J405" s="98">
        <v>0.17760768420456075</v>
      </c>
      <c r="K405" s="98">
        <v>0.1792926272794679</v>
      </c>
      <c r="L405" s="98">
        <v>0.16663162225998548</v>
      </c>
      <c r="M405" s="98">
        <v>0.16312635811408907</v>
      </c>
      <c r="N405" s="98">
        <v>0.35895894540786816</v>
      </c>
      <c r="O405" s="98">
        <v>0.31019227011933065</v>
      </c>
      <c r="P405" s="98">
        <v>0.40887669298249574</v>
      </c>
      <c r="Q405" s="98">
        <v>0.85150503893243812</v>
      </c>
      <c r="R405" s="98">
        <v>0.21715090581056345</v>
      </c>
      <c r="S405" s="98">
        <v>0.12399536394368947</v>
      </c>
      <c r="T405" s="98">
        <v>0.1686157269657397</v>
      </c>
      <c r="U405" s="98">
        <v>0.13611565411466955</v>
      </c>
      <c r="V405" s="98">
        <v>0.18830288271402673</v>
      </c>
      <c r="W405" s="98">
        <v>0.16851983488111402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1.1585816137776088</v>
      </c>
      <c r="D406" s="33">
        <v>1.5525548472539681</v>
      </c>
      <c r="E406" s="33">
        <v>1.4349129145732484</v>
      </c>
      <c r="F406" s="33">
        <v>1.1435018341685872</v>
      </c>
      <c r="G406" s="33">
        <v>0.8967686371021053</v>
      </c>
      <c r="H406" s="33">
        <v>1.2836813978942907</v>
      </c>
      <c r="I406" s="33">
        <v>1.9269904880880275</v>
      </c>
      <c r="J406" s="33">
        <v>1.1660533095134074</v>
      </c>
      <c r="K406" s="33">
        <v>0.95963103665116445</v>
      </c>
      <c r="L406" s="33">
        <v>1.0409284316312346</v>
      </c>
      <c r="M406" s="33">
        <v>0.88259414880353215</v>
      </c>
      <c r="N406" s="33">
        <v>3.2073049363935366</v>
      </c>
      <c r="O406" s="33">
        <v>2.1742422199197082</v>
      </c>
      <c r="P406" s="33">
        <v>2.9291802185859632</v>
      </c>
      <c r="Q406" s="33">
        <v>5.5789422574835932</v>
      </c>
      <c r="R406" s="33">
        <v>1.6587311366816881</v>
      </c>
      <c r="S406" s="33">
        <v>1.7007812590792692</v>
      </c>
      <c r="T406" s="33">
        <v>2.6670290256527971</v>
      </c>
      <c r="U406" s="33">
        <v>1.6690883350821986</v>
      </c>
      <c r="V406" s="33">
        <v>2.1936125172185705</v>
      </c>
      <c r="W406" s="33">
        <v>1.3379681855802918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0.54082423311673677</v>
      </c>
      <c r="D408" s="119">
        <f t="shared" si="164"/>
        <v>0.54339185061614015</v>
      </c>
      <c r="E408" s="119">
        <f t="shared" si="164"/>
        <v>0.55350682877830204</v>
      </c>
      <c r="F408" s="119">
        <f t="shared" si="164"/>
        <v>0.56028559854157411</v>
      </c>
      <c r="G408" s="119">
        <f t="shared" si="164"/>
        <v>0.57004135995273564</v>
      </c>
      <c r="H408" s="119">
        <f t="shared" si="164"/>
        <v>0.57818930336114616</v>
      </c>
      <c r="I408" s="119">
        <f t="shared" si="164"/>
        <v>0.59088504015738197</v>
      </c>
      <c r="J408" s="119">
        <f t="shared" si="164"/>
        <v>0.59941157272245105</v>
      </c>
      <c r="K408" s="119">
        <f t="shared" si="164"/>
        <v>0.61046323695341576</v>
      </c>
      <c r="L408" s="119">
        <f t="shared" si="164"/>
        <v>0.63141621685295302</v>
      </c>
      <c r="M408" s="119">
        <f t="shared" si="164"/>
        <v>0.62283646441905094</v>
      </c>
      <c r="N408" s="119">
        <f t="shared" si="164"/>
        <v>0.64813661942768896</v>
      </c>
      <c r="O408" s="119">
        <f t="shared" si="164"/>
        <v>0.63872769833214527</v>
      </c>
      <c r="P408" s="119">
        <f t="shared" si="164"/>
        <v>0.65270781883275686</v>
      </c>
      <c r="Q408" s="119">
        <f t="shared" si="164"/>
        <v>0.6558249419409572</v>
      </c>
      <c r="R408" s="119">
        <f t="shared" ref="R408:V408" si="165">IF(R384=0,"",R384/R360)</f>
        <v>0.69060782304711066</v>
      </c>
      <c r="S408" s="119">
        <f t="shared" si="165"/>
        <v>0.70198475067738608</v>
      </c>
      <c r="T408" s="119">
        <f t="shared" si="165"/>
        <v>0.70680300352915904</v>
      </c>
      <c r="U408" s="119">
        <f t="shared" si="165"/>
        <v>0.72042261619666881</v>
      </c>
      <c r="V408" s="119">
        <f t="shared" si="165"/>
        <v>0.72153467854170095</v>
      </c>
      <c r="W408" s="119">
        <f t="shared" ref="W408" si="166">IF(W384=0,"",W384/W360)</f>
        <v>0.72982121475741912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0.50169710064132123</v>
      </c>
      <c r="D409" s="124">
        <f t="shared" si="167"/>
        <v>0.51135674800753916</v>
      </c>
      <c r="E409" s="124">
        <f t="shared" si="167"/>
        <v>0.52108973203788223</v>
      </c>
      <c r="F409" s="124">
        <f t="shared" si="167"/>
        <v>0.53090515427196516</v>
      </c>
      <c r="G409" s="124">
        <f t="shared" si="167"/>
        <v>0.54078144536066408</v>
      </c>
      <c r="H409" s="124">
        <f t="shared" si="167"/>
        <v>0.55073740558654971</v>
      </c>
      <c r="I409" s="124">
        <f t="shared" si="167"/>
        <v>0.56071824560118466</v>
      </c>
      <c r="J409" s="124">
        <f t="shared" si="167"/>
        <v>0.57074532014043011</v>
      </c>
      <c r="K409" s="124">
        <f t="shared" si="167"/>
        <v>0.58073051438470435</v>
      </c>
      <c r="L409" s="124">
        <f t="shared" si="167"/>
        <v>0.59067132332663019</v>
      </c>
      <c r="M409" s="124">
        <f t="shared" si="167"/>
        <v>0.59982086175213356</v>
      </c>
      <c r="N409" s="124">
        <f t="shared" si="167"/>
        <v>0.60774711613990462</v>
      </c>
      <c r="O409" s="124">
        <f t="shared" si="167"/>
        <v>0.6143484299275509</v>
      </c>
      <c r="P409" s="124">
        <f t="shared" si="167"/>
        <v>0.62010118724856012</v>
      </c>
      <c r="Q409" s="124">
        <f t="shared" si="167"/>
        <v>0.62697464540367898</v>
      </c>
      <c r="R409" s="124">
        <f t="shared" ref="R409:V409" si="168">IF(R385=0,"",R385/R361)</f>
        <v>0.63710274377096399</v>
      </c>
      <c r="S409" s="124">
        <f t="shared" si="168"/>
        <v>0.64846883314021209</v>
      </c>
      <c r="T409" s="124">
        <f t="shared" si="168"/>
        <v>0.65987594761399238</v>
      </c>
      <c r="U409" s="124">
        <f t="shared" si="168"/>
        <v>0.67038318583393286</v>
      </c>
      <c r="V409" s="124">
        <f t="shared" si="168"/>
        <v>0.67920264689075316</v>
      </c>
      <c r="W409" s="124">
        <f t="shared" ref="W409" si="169">IF(W385=0,"",W385/W361)</f>
        <v>0.68629542081778494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0.49944371159322032</v>
      </c>
      <c r="D410" s="111">
        <f t="shared" si="170"/>
        <v>0.50911718298396325</v>
      </c>
      <c r="E410" s="111">
        <f t="shared" si="170"/>
        <v>0.51888261500063615</v>
      </c>
      <c r="F410" s="111">
        <f t="shared" si="170"/>
        <v>0.52873062014371885</v>
      </c>
      <c r="G410" s="111">
        <f t="shared" si="170"/>
        <v>0.53865186669587317</v>
      </c>
      <c r="H410" s="111">
        <f t="shared" si="170"/>
        <v>0.54863523664138458</v>
      </c>
      <c r="I410" s="111">
        <f t="shared" si="170"/>
        <v>0.55866611057818449</v>
      </c>
      <c r="J410" s="111">
        <f t="shared" si="170"/>
        <v>0.56871296682778871</v>
      </c>
      <c r="K410" s="111">
        <f t="shared" si="170"/>
        <v>0.57873410754308441</v>
      </c>
      <c r="L410" s="111">
        <f t="shared" si="170"/>
        <v>0.58869252342235334</v>
      </c>
      <c r="M410" s="111">
        <f t="shared" si="170"/>
        <v>0.59786382985362341</v>
      </c>
      <c r="N410" s="111">
        <f t="shared" si="170"/>
        <v>0.60585916055576539</v>
      </c>
      <c r="O410" s="111">
        <f t="shared" si="170"/>
        <v>0.61246814591471643</v>
      </c>
      <c r="P410" s="111">
        <f t="shared" si="170"/>
        <v>0.61825701120290277</v>
      </c>
      <c r="Q410" s="111">
        <f t="shared" si="170"/>
        <v>0.62514878246766681</v>
      </c>
      <c r="R410" s="111">
        <f t="shared" ref="R410:V410" si="171">IF(R386=0,"",R386/R362)</f>
        <v>0.63531048157376924</v>
      </c>
      <c r="S410" s="111">
        <f t="shared" si="171"/>
        <v>0.64669942106305645</v>
      </c>
      <c r="T410" s="111">
        <f t="shared" si="171"/>
        <v>0.65814360327394217</v>
      </c>
      <c r="U410" s="111">
        <f t="shared" si="171"/>
        <v>0.66868523349446729</v>
      </c>
      <c r="V410" s="111">
        <f t="shared" si="171"/>
        <v>0.67752150803451849</v>
      </c>
      <c r="W410" s="111">
        <f t="shared" ref="W410" si="172">IF(W386=0,"",W386/W362)</f>
        <v>0.68462906745826702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2.0851312292954223</v>
      </c>
      <c r="D412" s="124">
        <f t="shared" si="176"/>
        <v>2.1487539706155734</v>
      </c>
      <c r="E412" s="124">
        <f t="shared" si="176"/>
        <v>2.2130484804725716</v>
      </c>
      <c r="F412" s="124">
        <f t="shared" si="176"/>
        <v>2.2774120407864356</v>
      </c>
      <c r="G412" s="124">
        <f t="shared" si="176"/>
        <v>2.342387214204146</v>
      </c>
      <c r="H412" s="124">
        <f t="shared" si="176"/>
        <v>2.4079040719773359</v>
      </c>
      <c r="I412" s="124">
        <f t="shared" si="176"/>
        <v>2.4740926366173466</v>
      </c>
      <c r="J412" s="124">
        <f t="shared" si="176"/>
        <v>2.5414937429568494</v>
      </c>
      <c r="K412" s="124">
        <f t="shared" si="176"/>
        <v>2.6105621364728093</v>
      </c>
      <c r="L412" s="124">
        <f t="shared" si="176"/>
        <v>2.681410250321588</v>
      </c>
      <c r="M412" s="124">
        <f t="shared" si="176"/>
        <v>2.7660316463800845</v>
      </c>
      <c r="N412" s="124">
        <f t="shared" si="176"/>
        <v>2.868351338219076</v>
      </c>
      <c r="O412" s="124">
        <f t="shared" si="176"/>
        <v>2.9905392610001384</v>
      </c>
      <c r="P412" s="124">
        <f t="shared" si="176"/>
        <v>3.1230494321724915</v>
      </c>
      <c r="Q412" s="124">
        <f t="shared" si="176"/>
        <v>3.2369264982777204</v>
      </c>
      <c r="R412" s="124">
        <f t="shared" ref="R412:V412" si="177">IF(R388=0,"",R388/R364)</f>
        <v>3.308368211367211</v>
      </c>
      <c r="S412" s="124">
        <f t="shared" si="177"/>
        <v>3.3652323072409893</v>
      </c>
      <c r="T412" s="124">
        <f t="shared" si="177"/>
        <v>3.4127444239975513</v>
      </c>
      <c r="U412" s="124">
        <f t="shared" si="177"/>
        <v>3.4559981109126707</v>
      </c>
      <c r="V412" s="124">
        <f t="shared" si="177"/>
        <v>3.5000999763541829</v>
      </c>
      <c r="W412" s="124">
        <f t="shared" ref="W412" si="178">IF(W388=0,"",W388/W364)</f>
        <v>3.5432763186611465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2.0851312292954223</v>
      </c>
      <c r="D413" s="111">
        <f t="shared" si="179"/>
        <v>2.1487539706155734</v>
      </c>
      <c r="E413" s="111">
        <f t="shared" si="179"/>
        <v>2.2130484804725716</v>
      </c>
      <c r="F413" s="111">
        <f t="shared" si="179"/>
        <v>2.2774120407864356</v>
      </c>
      <c r="G413" s="111">
        <f t="shared" si="179"/>
        <v>2.342387214204146</v>
      </c>
      <c r="H413" s="111">
        <f t="shared" si="179"/>
        <v>2.4079040719773359</v>
      </c>
      <c r="I413" s="111">
        <f t="shared" si="179"/>
        <v>2.4740926366173466</v>
      </c>
      <c r="J413" s="111">
        <f t="shared" si="179"/>
        <v>2.5414937429568494</v>
      </c>
      <c r="K413" s="111">
        <f t="shared" si="179"/>
        <v>2.6105621364728093</v>
      </c>
      <c r="L413" s="111">
        <f t="shared" si="179"/>
        <v>2.681410250321588</v>
      </c>
      <c r="M413" s="111">
        <f t="shared" si="179"/>
        <v>2.7660316463800845</v>
      </c>
      <c r="N413" s="111">
        <f t="shared" si="179"/>
        <v>2.868351338219076</v>
      </c>
      <c r="O413" s="111">
        <f t="shared" si="179"/>
        <v>2.9905392610001384</v>
      </c>
      <c r="P413" s="111">
        <f t="shared" si="179"/>
        <v>3.1230494321724915</v>
      </c>
      <c r="Q413" s="111">
        <f t="shared" si="179"/>
        <v>3.2369264982777204</v>
      </c>
      <c r="R413" s="111">
        <f t="shared" ref="R413:V413" si="180">IF(R389=0,"",R389/R365)</f>
        <v>3.308368211367211</v>
      </c>
      <c r="S413" s="111">
        <f t="shared" si="180"/>
        <v>3.3652323072409893</v>
      </c>
      <c r="T413" s="111">
        <f t="shared" si="180"/>
        <v>3.4127444239975513</v>
      </c>
      <c r="U413" s="111">
        <f t="shared" si="180"/>
        <v>3.4559981109126707</v>
      </c>
      <c r="V413" s="111">
        <f t="shared" si="180"/>
        <v>3.5000999763541829</v>
      </c>
      <c r="W413" s="111">
        <f t="shared" ref="W413" si="181">IF(W389=0,"",W389/W365)</f>
        <v>3.5432763186611465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0.57311498951129058</v>
      </c>
      <c r="D414" s="124">
        <f t="shared" si="182"/>
        <v>0.57489202873832068</v>
      </c>
      <c r="E414" s="124">
        <f t="shared" si="182"/>
        <v>0.57648178992827537</v>
      </c>
      <c r="F414" s="124">
        <f t="shared" si="182"/>
        <v>0.57813425846113065</v>
      </c>
      <c r="G414" s="124">
        <f t="shared" si="182"/>
        <v>0.58018240491809592</v>
      </c>
      <c r="H414" s="124">
        <f t="shared" si="182"/>
        <v>0.58227164560240774</v>
      </c>
      <c r="I414" s="124">
        <f t="shared" si="182"/>
        <v>0.58462213436713517</v>
      </c>
      <c r="J414" s="124">
        <f t="shared" si="182"/>
        <v>0.58842328893204521</v>
      </c>
      <c r="K414" s="124">
        <f t="shared" si="182"/>
        <v>0.59085135199756778</v>
      </c>
      <c r="L414" s="124">
        <f t="shared" si="182"/>
        <v>0.6598787362073727</v>
      </c>
      <c r="M414" s="124">
        <f t="shared" si="182"/>
        <v>0.61041457814360367</v>
      </c>
      <c r="N414" s="124">
        <f t="shared" si="182"/>
        <v>0.61403439174238839</v>
      </c>
      <c r="O414" s="124">
        <f t="shared" si="182"/>
        <v>0.63422237671922999</v>
      </c>
      <c r="P414" s="124">
        <f t="shared" si="182"/>
        <v>0.64681224933325276</v>
      </c>
      <c r="Q414" s="124">
        <f t="shared" si="182"/>
        <v>0.6572180563159179</v>
      </c>
      <c r="R414" s="124">
        <f t="shared" ref="R414:V414" si="183">IF(R390=0,"",R390/R366)</f>
        <v>0.67698931428452913</v>
      </c>
      <c r="S414" s="124">
        <f t="shared" si="183"/>
        <v>0.69282341747139176</v>
      </c>
      <c r="T414" s="124">
        <f t="shared" si="183"/>
        <v>0.70751503413328487</v>
      </c>
      <c r="U414" s="124">
        <f t="shared" si="183"/>
        <v>0.70825249096087473</v>
      </c>
      <c r="V414" s="124">
        <f t="shared" si="183"/>
        <v>0.71290600725769315</v>
      </c>
      <c r="W414" s="124">
        <f t="shared" ref="W414" si="184">IF(W390=0,"",W390/W366)</f>
        <v>0.72280762829338419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0.52665714855722756</v>
      </c>
      <c r="D415" s="111">
        <f t="shared" si="185"/>
        <v>0.53895835201968167</v>
      </c>
      <c r="E415" s="111">
        <f t="shared" si="185"/>
        <v>0.55137649658056931</v>
      </c>
      <c r="F415" s="111">
        <f t="shared" si="185"/>
        <v>0.56389964469059339</v>
      </c>
      <c r="G415" s="111">
        <f t="shared" si="185"/>
        <v>0.57651592973548538</v>
      </c>
      <c r="H415" s="111">
        <f t="shared" si="185"/>
        <v>0.58921121356691386</v>
      </c>
      <c r="I415" s="111">
        <f t="shared" si="185"/>
        <v>0.60196690552263554</v>
      </c>
      <c r="J415" s="111">
        <f t="shared" si="185"/>
        <v>0.61474292127667796</v>
      </c>
      <c r="K415" s="111">
        <f t="shared" si="185"/>
        <v>0.62748623604811549</v>
      </c>
      <c r="L415" s="111">
        <f t="shared" si="185"/>
        <v>0.64014978721257632</v>
      </c>
      <c r="M415" s="111">
        <f t="shared" si="185"/>
        <v>0.65181241605288354</v>
      </c>
      <c r="N415" s="111">
        <f t="shared" si="185"/>
        <v>0.66197962343313932</v>
      </c>
      <c r="O415" s="111">
        <f t="shared" si="185"/>
        <v>0.67038389427831235</v>
      </c>
      <c r="P415" s="111">
        <f t="shared" si="185"/>
        <v>0.67774526506758914</v>
      </c>
      <c r="Q415" s="111">
        <f t="shared" si="185"/>
        <v>0.68650913866788565</v>
      </c>
      <c r="R415" s="111">
        <f t="shared" ref="R415:V415" si="186">IF(R391=0,"",R391/R367)</f>
        <v>0.69943119355172212</v>
      </c>
      <c r="S415" s="111">
        <f t="shared" si="186"/>
        <v>0.71391386024088688</v>
      </c>
      <c r="T415" s="111">
        <f t="shared" si="186"/>
        <v>0.72846677595759846</v>
      </c>
      <c r="U415" s="111">
        <f t="shared" si="186"/>
        <v>0.74187196763395225</v>
      </c>
      <c r="V415" s="111">
        <f t="shared" si="186"/>
        <v>0.75310855547058864</v>
      </c>
      <c r="W415" s="111">
        <f t="shared" ref="W415" si="187">IF(W391=0,"",W391/W367)</f>
        <v>0.76214683460135457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>
        <f t="shared" si="188"/>
        <v>0.8371122538171728</v>
      </c>
      <c r="M416" s="111">
        <f t="shared" si="188"/>
        <v>0.84795797661193473</v>
      </c>
      <c r="N416" s="111">
        <f t="shared" si="188"/>
        <v>0.86170758943972281</v>
      </c>
      <c r="O416" s="111">
        <f t="shared" si="188"/>
        <v>0.86145464083751144</v>
      </c>
      <c r="P416" s="111">
        <f t="shared" si="188"/>
        <v>0.86226287406348123</v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>
        <f t="shared" si="189"/>
        <v>0.9037371270963962</v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>
        <f t="shared" si="191"/>
        <v>0.64014978721257632</v>
      </c>
      <c r="M417" s="112">
        <f t="shared" si="191"/>
        <v>0.65181241605288354</v>
      </c>
      <c r="N417" s="112">
        <f t="shared" si="191"/>
        <v>0.66197962343313932</v>
      </c>
      <c r="O417" s="112">
        <f t="shared" si="191"/>
        <v>0.67038389427831246</v>
      </c>
      <c r="P417" s="112">
        <f t="shared" si="191"/>
        <v>0.67774526506758914</v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>
        <f t="shared" si="192"/>
        <v>0.75310855547058864</v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>
        <f t="shared" si="195"/>
        <v>1</v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0.5115667942619867</v>
      </c>
      <c r="D419" s="112">
        <f t="shared" si="197"/>
        <v>0.51323361431596415</v>
      </c>
      <c r="E419" s="112">
        <f t="shared" si="197"/>
        <v>0.51517636631181052</v>
      </c>
      <c r="F419" s="112">
        <f t="shared" si="197"/>
        <v>0.51715674539063894</v>
      </c>
      <c r="G419" s="112">
        <f t="shared" si="197"/>
        <v>0.51939124155787553</v>
      </c>
      <c r="H419" s="112">
        <f t="shared" si="197"/>
        <v>0.5218533591929283</v>
      </c>
      <c r="I419" s="112">
        <f t="shared" si="197"/>
        <v>0.52459644143945994</v>
      </c>
      <c r="J419" s="112">
        <f t="shared" si="197"/>
        <v>0.52783901632862162</v>
      </c>
      <c r="K419" s="112">
        <f t="shared" si="197"/>
        <v>0.53176689016660028</v>
      </c>
      <c r="L419" s="112">
        <f t="shared" si="197"/>
        <v>0.53642977375797329</v>
      </c>
      <c r="M419" s="112">
        <f t="shared" si="197"/>
        <v>0.54623691046704193</v>
      </c>
      <c r="N419" s="112">
        <f t="shared" si="197"/>
        <v>0.56258779110684576</v>
      </c>
      <c r="O419" s="112">
        <f t="shared" si="197"/>
        <v>0.58665067330912057</v>
      </c>
      <c r="P419" s="112">
        <f t="shared" si="197"/>
        <v>0.6159702076139576</v>
      </c>
      <c r="Q419" s="112">
        <f t="shared" si="197"/>
        <v>0.64259093620893681</v>
      </c>
      <c r="R419" s="112">
        <f t="shared" ref="R419:V419" si="198">IF(R395=0,"",R395/R371)</f>
        <v>0.66055667139293794</v>
      </c>
      <c r="S419" s="112">
        <f t="shared" si="198"/>
        <v>0.67786910711572246</v>
      </c>
      <c r="T419" s="112">
        <f t="shared" si="198"/>
        <v>0.69354829418539932</v>
      </c>
      <c r="U419" s="112">
        <f t="shared" si="198"/>
        <v>0.70661428341013321</v>
      </c>
      <c r="V419" s="112">
        <f t="shared" si="198"/>
        <v>0.71608712559806542</v>
      </c>
      <c r="W419" s="112">
        <f t="shared" ref="W419" si="199">IF(W395=0,"",W395/W371)</f>
        <v>0.7205430380668576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>
        <f t="shared" si="200"/>
        <v>0.77197770130833199</v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>
        <f t="shared" si="201"/>
        <v>0.9981939170613755</v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>
        <f t="shared" si="203"/>
        <v>0.53642977375797329</v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>
        <f t="shared" si="204"/>
        <v>0.71608712559806542</v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>
        <f t="shared" si="206"/>
        <v>1</v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>
        <f t="shared" si="207"/>
        <v>1</v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0.57421583777437013</v>
      </c>
      <c r="D423" s="112">
        <f t="shared" si="209"/>
        <v>0.57571811967338571</v>
      </c>
      <c r="E423" s="112">
        <f t="shared" si="209"/>
        <v>0.57733594829606327</v>
      </c>
      <c r="F423" s="112">
        <f t="shared" si="209"/>
        <v>0.57896931764042392</v>
      </c>
      <c r="G423" s="112">
        <f t="shared" si="209"/>
        <v>0.58071002491004076</v>
      </c>
      <c r="H423" s="112">
        <f t="shared" si="209"/>
        <v>0.58254778087260484</v>
      </c>
      <c r="I423" s="112">
        <f t="shared" si="209"/>
        <v>0.5845064935548876</v>
      </c>
      <c r="J423" s="112">
        <f t="shared" si="209"/>
        <v>0.58668186297231806</v>
      </c>
      <c r="K423" s="112">
        <f t="shared" si="209"/>
        <v>0.58915869850702318</v>
      </c>
      <c r="L423" s="112">
        <f t="shared" si="209"/>
        <v>0.59196668236159899</v>
      </c>
      <c r="M423" s="112">
        <f t="shared" si="209"/>
        <v>0.59705149967021498</v>
      </c>
      <c r="N423" s="112">
        <f t="shared" si="209"/>
        <v>0.60526805524843508</v>
      </c>
      <c r="O423" s="112">
        <f t="shared" si="209"/>
        <v>0.6177126647898088</v>
      </c>
      <c r="P423" s="112">
        <f t="shared" si="209"/>
        <v>0.63390150428437197</v>
      </c>
      <c r="Q423" s="112">
        <f t="shared" si="209"/>
        <v>0.649786649272174</v>
      </c>
      <c r="R423" s="112">
        <f t="shared" ref="R423:V423" si="210">IF(R399=0,"",R399/R375)</f>
        <v>0.66117400562729123</v>
      </c>
      <c r="S423" s="112">
        <f t="shared" si="210"/>
        <v>0.6724490999419257</v>
      </c>
      <c r="T423" s="112">
        <f t="shared" si="210"/>
        <v>0.68337551443259281</v>
      </c>
      <c r="U423" s="112">
        <f t="shared" si="210"/>
        <v>0.69363947885837152</v>
      </c>
      <c r="V423" s="112">
        <f t="shared" si="210"/>
        <v>0.70275960684648076</v>
      </c>
      <c r="W423" s="112">
        <f t="shared" ref="W423" si="211">IF(W399=0,"",W399/W375)</f>
        <v>0.70993891070699855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>
        <f t="shared" si="212"/>
        <v>0.80732969076937644</v>
      </c>
      <c r="M424" s="113">
        <f t="shared" si="212"/>
        <v>0.81528071658259793</v>
      </c>
      <c r="N424" s="113">
        <f t="shared" si="212"/>
        <v>0.83012969889350396</v>
      </c>
      <c r="O424" s="113">
        <f t="shared" si="212"/>
        <v>0.83183529712036175</v>
      </c>
      <c r="P424" s="113">
        <f t="shared" si="212"/>
        <v>0.8376293095761651</v>
      </c>
      <c r="Q424" s="113">
        <f t="shared" si="212"/>
        <v>0.85727274620175153</v>
      </c>
      <c r="R424" s="113">
        <f t="shared" ref="R424:V424" si="213">IF(R400=0,"",R400/R376)</f>
        <v>0.85512934377326733</v>
      </c>
      <c r="S424" s="113">
        <f t="shared" si="213"/>
        <v>0.85406486089331479</v>
      </c>
      <c r="T424" s="113">
        <f t="shared" si="213"/>
        <v>0.8686306997352311</v>
      </c>
      <c r="U424" s="113">
        <f t="shared" si="213"/>
        <v>0.8756522736662028</v>
      </c>
      <c r="V424" s="113">
        <f t="shared" si="213"/>
        <v>0.87914520557049303</v>
      </c>
      <c r="W424" s="113">
        <f t="shared" ref="W424" si="214">IF(W400=0,"",W400/W376)</f>
        <v>0.88190465429251352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>
        <f t="shared" si="215"/>
        <v>0.59196668236159899</v>
      </c>
      <c r="M425" s="111">
        <f t="shared" si="215"/>
        <v>0.59705149967021498</v>
      </c>
      <c r="N425" s="111">
        <f t="shared" si="215"/>
        <v>0.60526805524843508</v>
      </c>
      <c r="O425" s="111">
        <f t="shared" si="215"/>
        <v>0.6177126647898088</v>
      </c>
      <c r="P425" s="111">
        <f t="shared" si="215"/>
        <v>0.63390150428437197</v>
      </c>
      <c r="Q425" s="111">
        <f t="shared" si="215"/>
        <v>0.649786649272174</v>
      </c>
      <c r="R425" s="111">
        <f t="shared" ref="R425:V425" si="216">IF(R401=0,"",R401/R377)</f>
        <v>0.66117400562729123</v>
      </c>
      <c r="S425" s="111">
        <f t="shared" si="216"/>
        <v>0.6724490999419257</v>
      </c>
      <c r="T425" s="111">
        <f t="shared" si="216"/>
        <v>0.68337551443259281</v>
      </c>
      <c r="U425" s="111">
        <f t="shared" si="216"/>
        <v>0.69363947885837152</v>
      </c>
      <c r="V425" s="111">
        <f t="shared" si="216"/>
        <v>0.70275960684648076</v>
      </c>
      <c r="W425" s="111">
        <f t="shared" ref="W425" si="217">IF(W401=0,"",W401/W377)</f>
        <v>0.70993891070699844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0.70867797789877562</v>
      </c>
      <c r="D427" s="124">
        <f t="shared" si="221"/>
        <v>0.68549173968245936</v>
      </c>
      <c r="E427" s="124">
        <f t="shared" si="221"/>
        <v>0.6935670838362884</v>
      </c>
      <c r="F427" s="124">
        <f t="shared" si="221"/>
        <v>0.70355444138572831</v>
      </c>
      <c r="G427" s="124">
        <f t="shared" si="221"/>
        <v>0.71481550340407984</v>
      </c>
      <c r="H427" s="124">
        <f t="shared" si="221"/>
        <v>0.71839708290153947</v>
      </c>
      <c r="I427" s="124">
        <f t="shared" si="221"/>
        <v>0.7241461656708974</v>
      </c>
      <c r="J427" s="124">
        <f t="shared" si="221"/>
        <v>0.70579697987472523</v>
      </c>
      <c r="K427" s="124">
        <f t="shared" si="221"/>
        <v>0.70521698997852644</v>
      </c>
      <c r="L427" s="124">
        <f t="shared" si="221"/>
        <v>0.7124654738911087</v>
      </c>
      <c r="M427" s="124">
        <f t="shared" si="221"/>
        <v>0.70854621641520898</v>
      </c>
      <c r="N427" s="124">
        <f t="shared" si="221"/>
        <v>0.72446007563857673</v>
      </c>
      <c r="O427" s="124">
        <f t="shared" si="221"/>
        <v>0.71870941024418267</v>
      </c>
      <c r="P427" s="124">
        <f t="shared" si="221"/>
        <v>0.72578705067117866</v>
      </c>
      <c r="Q427" s="124">
        <f t="shared" si="221"/>
        <v>0.72511868817671388</v>
      </c>
      <c r="R427" s="124">
        <f t="shared" ref="R427:V427" si="222">IF(R403=0,"",R403/R379)</f>
        <v>0.73067684200836502</v>
      </c>
      <c r="S427" s="124">
        <f t="shared" si="222"/>
        <v>0.7631582188386562</v>
      </c>
      <c r="T427" s="124">
        <f t="shared" si="222"/>
        <v>0.78766222456648383</v>
      </c>
      <c r="U427" s="124">
        <f t="shared" si="222"/>
        <v>0.79484274528335697</v>
      </c>
      <c r="V427" s="124">
        <f t="shared" si="222"/>
        <v>0.80540024907828323</v>
      </c>
      <c r="W427" s="124">
        <f t="shared" ref="W427" si="223">IF(W403=0,"",W403/W379)</f>
        <v>0.79671970412438375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0.57417608682242183</v>
      </c>
      <c r="D428" s="111">
        <f t="shared" si="224"/>
        <v>0.57456214066293254</v>
      </c>
      <c r="E428" s="111">
        <f t="shared" si="224"/>
        <v>0.5749427499677745</v>
      </c>
      <c r="F428" s="111">
        <f t="shared" si="224"/>
        <v>0.57532261683593455</v>
      </c>
      <c r="G428" s="111">
        <f t="shared" si="224"/>
        <v>0.5756974696069862</v>
      </c>
      <c r="H428" s="111">
        <f t="shared" si="224"/>
        <v>0.57606783107778448</v>
      </c>
      <c r="I428" s="111">
        <f t="shared" si="224"/>
        <v>0.57643264871107547</v>
      </c>
      <c r="J428" s="111">
        <f t="shared" si="224"/>
        <v>0.57678761063324269</v>
      </c>
      <c r="K428" s="111">
        <f t="shared" si="224"/>
        <v>0.57712905061755382</v>
      </c>
      <c r="L428" s="111">
        <f t="shared" si="224"/>
        <v>0.5774559877980503</v>
      </c>
      <c r="M428" s="111">
        <f t="shared" si="224"/>
        <v>0.57763192328677249</v>
      </c>
      <c r="N428" s="111">
        <f t="shared" si="224"/>
        <v>0.57763192328677249</v>
      </c>
      <c r="O428" s="111">
        <f t="shared" si="224"/>
        <v>0.57763192328677249</v>
      </c>
      <c r="P428" s="111">
        <f t="shared" si="224"/>
        <v>0.57763192328677249</v>
      </c>
      <c r="Q428" s="111">
        <f t="shared" si="224"/>
        <v>0.57763192328677249</v>
      </c>
      <c r="R428" s="111">
        <f t="shared" ref="R428:V428" si="225">IF(R404=0,"",R404/R380)</f>
        <v>0.57874343065609135</v>
      </c>
      <c r="S428" s="111">
        <f t="shared" si="225"/>
        <v>0.58056099704391573</v>
      </c>
      <c r="T428" s="111">
        <f t="shared" si="225"/>
        <v>0.58268149116304258</v>
      </c>
      <c r="U428" s="111">
        <f t="shared" si="225"/>
        <v>0.58487771721499582</v>
      </c>
      <c r="V428" s="111">
        <f t="shared" si="225"/>
        <v>0.58692247940129705</v>
      </c>
      <c r="W428" s="111">
        <f t="shared" ref="W428" si="226">IF(W404=0,"",W404/W380)</f>
        <v>0.58881577772194538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0.57248452276648276</v>
      </c>
      <c r="D429" s="111">
        <f t="shared" si="227"/>
        <v>0.57338873872824392</v>
      </c>
      <c r="E429" s="111">
        <f t="shared" si="227"/>
        <v>0.57428020248930323</v>
      </c>
      <c r="F429" s="111">
        <f t="shared" si="227"/>
        <v>0.57516992731390315</v>
      </c>
      <c r="G429" s="111">
        <f t="shared" si="227"/>
        <v>0.57604790811172901</v>
      </c>
      <c r="H429" s="111">
        <f t="shared" si="227"/>
        <v>0.57691536937846366</v>
      </c>
      <c r="I429" s="111">
        <f t="shared" si="227"/>
        <v>0.57776984585956126</v>
      </c>
      <c r="J429" s="111">
        <f t="shared" si="227"/>
        <v>0.5786012382773037</v>
      </c>
      <c r="K429" s="111">
        <f t="shared" si="227"/>
        <v>0.57940095958920468</v>
      </c>
      <c r="L429" s="111">
        <f t="shared" si="227"/>
        <v>0.58016671240934792</v>
      </c>
      <c r="M429" s="111">
        <f t="shared" si="227"/>
        <v>0.58057878881022607</v>
      </c>
      <c r="N429" s="111">
        <f t="shared" si="227"/>
        <v>0.58057878881022607</v>
      </c>
      <c r="O429" s="111">
        <f t="shared" si="227"/>
        <v>0.58057878881022607</v>
      </c>
      <c r="P429" s="111">
        <f t="shared" si="227"/>
        <v>0.58057878881022607</v>
      </c>
      <c r="Q429" s="111">
        <f t="shared" si="227"/>
        <v>0.58057878881022607</v>
      </c>
      <c r="R429" s="111">
        <f t="shared" ref="R429:V429" si="228">IF(R405=0,"",R405/R381)</f>
        <v>0.58318216326085659</v>
      </c>
      <c r="S429" s="111">
        <f t="shared" si="228"/>
        <v>0.5874392703453436</v>
      </c>
      <c r="T429" s="111">
        <f t="shared" si="228"/>
        <v>0.59240589527724141</v>
      </c>
      <c r="U429" s="111">
        <f t="shared" si="228"/>
        <v>0.5975498996709937</v>
      </c>
      <c r="V429" s="111">
        <f t="shared" si="228"/>
        <v>0.60233914514103892</v>
      </c>
      <c r="W429" s="111">
        <f t="shared" ref="W429" si="229">IF(W405=0,"",W405/W381)</f>
        <v>0.60677363168737497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0.74026109630378234</v>
      </c>
      <c r="D430" s="45">
        <f t="shared" si="230"/>
        <v>0.74179368155776126</v>
      </c>
      <c r="E430" s="45">
        <f t="shared" si="230"/>
        <v>0.74338293809972633</v>
      </c>
      <c r="F430" s="45">
        <f t="shared" si="230"/>
        <v>0.74497992254459866</v>
      </c>
      <c r="G430" s="45">
        <f t="shared" si="230"/>
        <v>0.7466290979123551</v>
      </c>
      <c r="H430" s="45">
        <f t="shared" si="230"/>
        <v>0.74832502249539679</v>
      </c>
      <c r="I430" s="45">
        <f t="shared" si="230"/>
        <v>0.75007865198314527</v>
      </c>
      <c r="J430" s="45">
        <f t="shared" si="230"/>
        <v>0.75193486796815034</v>
      </c>
      <c r="K430" s="45">
        <f t="shared" si="230"/>
        <v>0.75393183160934185</v>
      </c>
      <c r="L430" s="45">
        <f t="shared" si="230"/>
        <v>0.7560797525812617</v>
      </c>
      <c r="M430" s="45">
        <f t="shared" si="230"/>
        <v>0.75900206837697182</v>
      </c>
      <c r="N430" s="45">
        <f t="shared" si="230"/>
        <v>0.76287555700140219</v>
      </c>
      <c r="O430" s="45">
        <f t="shared" si="230"/>
        <v>0.76813005049196648</v>
      </c>
      <c r="P430" s="45">
        <f t="shared" si="230"/>
        <v>0.77499130051418863</v>
      </c>
      <c r="Q430" s="45">
        <f t="shared" si="230"/>
        <v>0.78383453764851374</v>
      </c>
      <c r="R430" s="45">
        <f t="shared" ref="R430:V430" si="231">IF(R406=0,"",R406/R382)</f>
        <v>0.79586439818850774</v>
      </c>
      <c r="S430" s="45">
        <f t="shared" si="231"/>
        <v>0.81087878931545188</v>
      </c>
      <c r="T430" s="45">
        <f t="shared" si="231"/>
        <v>0.82702169485362642</v>
      </c>
      <c r="U430" s="45">
        <f t="shared" si="231"/>
        <v>0.84243709862735705</v>
      </c>
      <c r="V430" s="45">
        <f t="shared" si="231"/>
        <v>0.85526898446094946</v>
      </c>
      <c r="W430" s="45">
        <f t="shared" ref="W430" si="232">IF(W406=0,"",W406/W382)</f>
        <v>0.86486539373159466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0.82683335424870319</v>
      </c>
      <c r="D432" s="117">
        <f t="shared" si="233"/>
        <v>2.3655230133080605</v>
      </c>
      <c r="E432" s="117">
        <f t="shared" si="233"/>
        <v>1.7622395467600107</v>
      </c>
      <c r="F432" s="117">
        <f t="shared" si="233"/>
        <v>0.93421524420014923</v>
      </c>
      <c r="G432" s="117">
        <f t="shared" si="233"/>
        <v>0.50025524787227738</v>
      </c>
      <c r="H432" s="117">
        <f t="shared" si="233"/>
        <v>0.69563595946034462</v>
      </c>
      <c r="I432" s="117">
        <f t="shared" si="233"/>
        <v>0.88737160091935174</v>
      </c>
      <c r="J432" s="117">
        <f t="shared" si="233"/>
        <v>0.8445503576378578</v>
      </c>
      <c r="K432" s="117">
        <f t="shared" si="233"/>
        <v>0.85212934196926349</v>
      </c>
      <c r="L432" s="117">
        <f t="shared" si="233"/>
        <v>0.79692460087758243</v>
      </c>
      <c r="M432" s="117">
        <f t="shared" si="233"/>
        <v>0.78458157582749943</v>
      </c>
      <c r="N432" s="117">
        <f t="shared" si="233"/>
        <v>1.7483523301680919</v>
      </c>
      <c r="O432" s="117">
        <f t="shared" si="233"/>
        <v>1.4882516823658254</v>
      </c>
      <c r="P432" s="117">
        <f t="shared" si="233"/>
        <v>1.9283085657109382</v>
      </c>
      <c r="Q432" s="117">
        <f t="shared" si="233"/>
        <v>3.9116934617702555</v>
      </c>
      <c r="R432" s="117">
        <f t="shared" ref="R432:V432" si="234">R433+R436+R438+R451</f>
        <v>0.9918759436899437</v>
      </c>
      <c r="S432" s="117">
        <f t="shared" si="234"/>
        <v>0.57603884283978568</v>
      </c>
      <c r="T432" s="117">
        <f t="shared" si="234"/>
        <v>0.79356398884828405</v>
      </c>
      <c r="U432" s="117">
        <f t="shared" si="234"/>
        <v>0.63592437227701459</v>
      </c>
      <c r="V432" s="117">
        <f t="shared" si="234"/>
        <v>0.86454182442396421</v>
      </c>
      <c r="W432" s="117">
        <f t="shared" ref="W432" si="235">W433+W436+W438+W451</f>
        <v>0.75697338102455125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5.7788545211285139E-2</v>
      </c>
      <c r="D438" s="122">
        <v>6.2982602076957106E-2</v>
      </c>
      <c r="E438" s="122">
        <v>7.7626785410162311E-2</v>
      </c>
      <c r="F438" s="122">
        <v>6.0854799001218388E-2</v>
      </c>
      <c r="G438" s="122">
        <v>4.9610496177525637E-2</v>
      </c>
      <c r="H438" s="122">
        <v>6.9417495811088775E-2</v>
      </c>
      <c r="I438" s="122">
        <v>6.7326061784344471E-2</v>
      </c>
      <c r="J438" s="122">
        <v>3.3600564041372336E-2</v>
      </c>
      <c r="K438" s="122">
        <v>3.4616100360653754E-2</v>
      </c>
      <c r="L438" s="122">
        <v>3.8144050754119738E-2</v>
      </c>
      <c r="M438" s="122">
        <v>4.2289968696770167E-2</v>
      </c>
      <c r="N438" s="122">
        <v>0.1149424045054101</v>
      </c>
      <c r="O438" s="122">
        <v>7.6750062588533535E-2</v>
      </c>
      <c r="P438" s="122">
        <v>6.7752484761681275E-2</v>
      </c>
      <c r="Q438" s="122">
        <v>3.6997482920452719E-2</v>
      </c>
      <c r="R438" s="122">
        <v>8.161637259982403E-3</v>
      </c>
      <c r="S438" s="122">
        <v>1.839867835839399E-2</v>
      </c>
      <c r="T438" s="122">
        <v>4.1611705721378199E-2</v>
      </c>
      <c r="U438" s="122">
        <v>3.4133672912094098E-2</v>
      </c>
      <c r="V438" s="122">
        <v>3.8641845299200575E-2</v>
      </c>
      <c r="W438" s="122">
        <v>2.3244016821363837E-2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5.7788545211285139E-2</v>
      </c>
      <c r="D443" s="101">
        <v>6.2982602076957106E-2</v>
      </c>
      <c r="E443" s="101">
        <v>7.7626785410162311E-2</v>
      </c>
      <c r="F443" s="101">
        <v>6.0854799001218388E-2</v>
      </c>
      <c r="G443" s="101">
        <v>4.9610496177525637E-2</v>
      </c>
      <c r="H443" s="101">
        <v>6.9417495811088775E-2</v>
      </c>
      <c r="I443" s="101">
        <v>6.7326061784344471E-2</v>
      </c>
      <c r="J443" s="101">
        <v>3.3600564041372336E-2</v>
      </c>
      <c r="K443" s="101">
        <v>3.4616100360653754E-2</v>
      </c>
      <c r="L443" s="101">
        <v>3.8016319683513877E-2</v>
      </c>
      <c r="M443" s="101">
        <v>4.2289968696770167E-2</v>
      </c>
      <c r="N443" s="101">
        <v>0.1149424045054101</v>
      </c>
      <c r="O443" s="101">
        <v>7.6750062588533535E-2</v>
      </c>
      <c r="P443" s="101">
        <v>6.7752484761681275E-2</v>
      </c>
      <c r="Q443" s="101">
        <v>3.6997482920452719E-2</v>
      </c>
      <c r="R443" s="101">
        <v>8.161637259982403E-3</v>
      </c>
      <c r="S443" s="101">
        <v>1.839867835839399E-2</v>
      </c>
      <c r="T443" s="101">
        <v>4.1611705721378199E-2</v>
      </c>
      <c r="U443" s="101">
        <v>3.4133672912094098E-2</v>
      </c>
      <c r="V443" s="101">
        <v>3.8638983152300403E-2</v>
      </c>
      <c r="W443" s="101">
        <v>2.3244016821363837E-2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1.2773107060586072E-4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2.8621469001703997E-6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1.2773107060586072E-4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2.8621469001703997E-6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0.76904480903741801</v>
      </c>
      <c r="D451" s="122">
        <v>2.3025404112311034</v>
      </c>
      <c r="E451" s="122">
        <v>1.6846127613498485</v>
      </c>
      <c r="F451" s="122">
        <v>0.87336044519893086</v>
      </c>
      <c r="G451" s="122">
        <v>0.45064475169475177</v>
      </c>
      <c r="H451" s="122">
        <v>0.62621846364925582</v>
      </c>
      <c r="I451" s="122">
        <v>0.82004553913500733</v>
      </c>
      <c r="J451" s="122">
        <v>0.81094979359648545</v>
      </c>
      <c r="K451" s="122">
        <v>0.81751324160860972</v>
      </c>
      <c r="L451" s="122">
        <v>0.75878055012346268</v>
      </c>
      <c r="M451" s="122">
        <v>0.74229160713072928</v>
      </c>
      <c r="N451" s="122">
        <v>1.6334099256626817</v>
      </c>
      <c r="O451" s="122">
        <v>1.4115016197772918</v>
      </c>
      <c r="P451" s="122">
        <v>1.860556080949257</v>
      </c>
      <c r="Q451" s="122">
        <v>3.8746959788498025</v>
      </c>
      <c r="R451" s="122">
        <v>0.98371430642996127</v>
      </c>
      <c r="S451" s="122">
        <v>0.55764016448139164</v>
      </c>
      <c r="T451" s="122">
        <v>0.75195228312690587</v>
      </c>
      <c r="U451" s="122">
        <v>0.60179069936492047</v>
      </c>
      <c r="V451" s="122">
        <v>0.82589997912476365</v>
      </c>
      <c r="W451" s="122">
        <v>0.73372936420318746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0.76904480903741801</v>
      </c>
      <c r="D453" s="98">
        <v>2.3025404112311034</v>
      </c>
      <c r="E453" s="98">
        <v>1.6846127613498485</v>
      </c>
      <c r="F453" s="98">
        <v>0.87336044519893086</v>
      </c>
      <c r="G453" s="98">
        <v>0.45064475169475177</v>
      </c>
      <c r="H453" s="98">
        <v>0.62621846364925582</v>
      </c>
      <c r="I453" s="98">
        <v>0.82004553913500733</v>
      </c>
      <c r="J453" s="98">
        <v>0.81094979359648545</v>
      </c>
      <c r="K453" s="98">
        <v>0.81751324160860972</v>
      </c>
      <c r="L453" s="98">
        <v>0.75878055012346268</v>
      </c>
      <c r="M453" s="98">
        <v>0.74229160713072928</v>
      </c>
      <c r="N453" s="98">
        <v>1.6334099256626817</v>
      </c>
      <c r="O453" s="98">
        <v>1.4115016197772918</v>
      </c>
      <c r="P453" s="98">
        <v>1.860556080949257</v>
      </c>
      <c r="Q453" s="98">
        <v>3.8746959788498025</v>
      </c>
      <c r="R453" s="98">
        <v>0.98371430642996127</v>
      </c>
      <c r="S453" s="98">
        <v>0.55764016448139164</v>
      </c>
      <c r="T453" s="98">
        <v>0.75195228312690587</v>
      </c>
      <c r="U453" s="98">
        <v>0.60179069936492047</v>
      </c>
      <c r="V453" s="98">
        <v>0.82589997912476365</v>
      </c>
      <c r="W453" s="98">
        <v>0.73372936420318746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6840.2765483918856</v>
      </c>
      <c r="D456" s="117">
        <f t="shared" si="240"/>
        <v>7538.3604545894405</v>
      </c>
      <c r="E456" s="117">
        <f t="shared" si="240"/>
        <v>7293.8296910190084</v>
      </c>
      <c r="F456" s="117">
        <f t="shared" si="240"/>
        <v>7188.2535871600821</v>
      </c>
      <c r="G456" s="117">
        <f t="shared" si="240"/>
        <v>6993.1579319579023</v>
      </c>
      <c r="H456" s="117">
        <f t="shared" si="240"/>
        <v>7123.0192452705087</v>
      </c>
      <c r="I456" s="117">
        <f t="shared" si="240"/>
        <v>6596.0590025039382</v>
      </c>
      <c r="J456" s="117">
        <f t="shared" si="240"/>
        <v>6743.9869358666392</v>
      </c>
      <c r="K456" s="117">
        <f t="shared" si="240"/>
        <v>6774.9242473523445</v>
      </c>
      <c r="L456" s="117">
        <f t="shared" si="240"/>
        <v>6863.9235514002339</v>
      </c>
      <c r="M456" s="117">
        <f t="shared" si="240"/>
        <v>7299.473859226815</v>
      </c>
      <c r="N456" s="117">
        <f t="shared" si="240"/>
        <v>7144.5589023422381</v>
      </c>
      <c r="O456" s="117">
        <f t="shared" si="240"/>
        <v>6637.7518558441461</v>
      </c>
      <c r="P456" s="117">
        <f t="shared" si="240"/>
        <v>6179.7509806778489</v>
      </c>
      <c r="Q456" s="117">
        <f t="shared" si="240"/>
        <v>5666.4498892241218</v>
      </c>
      <c r="R456" s="117">
        <f t="shared" ref="R456:V456" si="241">R457+R460+R462+R475</f>
        <v>5781.5643173724793</v>
      </c>
      <c r="S456" s="117">
        <f t="shared" si="241"/>
        <v>5638.1446241990079</v>
      </c>
      <c r="T456" s="117">
        <f t="shared" si="241"/>
        <v>5196.4084027951103</v>
      </c>
      <c r="U456" s="117">
        <f t="shared" si="241"/>
        <v>4894.8112862901471</v>
      </c>
      <c r="V456" s="117">
        <f t="shared" si="241"/>
        <v>5249.5900239881503</v>
      </c>
      <c r="W456" s="117">
        <f t="shared" ref="W456" si="242">W457+W460+W462+W475</f>
        <v>4726.125099935568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5003.6389962129133</v>
      </c>
      <c r="D457" s="122">
        <f t="shared" si="243"/>
        <v>5557.1066300555549</v>
      </c>
      <c r="E457" s="122">
        <f t="shared" si="243"/>
        <v>5336.017584235763</v>
      </c>
      <c r="F457" s="122">
        <f t="shared" si="243"/>
        <v>5251.7634496156898</v>
      </c>
      <c r="G457" s="122">
        <f t="shared" si="243"/>
        <v>5005.6057065856539</v>
      </c>
      <c r="H457" s="122">
        <f t="shared" si="243"/>
        <v>5099.0726161752946</v>
      </c>
      <c r="I457" s="122">
        <f t="shared" si="243"/>
        <v>4580.49386665375</v>
      </c>
      <c r="J457" s="122">
        <f t="shared" si="243"/>
        <v>4558.4065066085432</v>
      </c>
      <c r="K457" s="122">
        <f t="shared" si="243"/>
        <v>4515.6632347083769</v>
      </c>
      <c r="L457" s="122">
        <f t="shared" si="243"/>
        <v>4730.1057044998715</v>
      </c>
      <c r="M457" s="122">
        <f t="shared" si="243"/>
        <v>4948.0092992067684</v>
      </c>
      <c r="N457" s="122">
        <f t="shared" si="243"/>
        <v>4929.6592362301235</v>
      </c>
      <c r="O457" s="122">
        <f t="shared" si="243"/>
        <v>4596.5014310551624</v>
      </c>
      <c r="P457" s="122">
        <f t="shared" si="243"/>
        <v>4184.5379654640419</v>
      </c>
      <c r="Q457" s="122">
        <f t="shared" si="243"/>
        <v>3651.0244839495135</v>
      </c>
      <c r="R457" s="122">
        <f t="shared" ref="R457:V457" si="244">SUM(R458:R459)</f>
        <v>3744.2896182698878</v>
      </c>
      <c r="S457" s="122">
        <f t="shared" si="244"/>
        <v>3598.4898213658439</v>
      </c>
      <c r="T457" s="122">
        <f t="shared" si="244"/>
        <v>3236.7238221053831</v>
      </c>
      <c r="U457" s="122">
        <f t="shared" si="244"/>
        <v>2962.4652528702472</v>
      </c>
      <c r="V457" s="122">
        <f t="shared" si="244"/>
        <v>3239.7817855762009</v>
      </c>
      <c r="W457" s="122">
        <f t="shared" ref="W457" si="245">SUM(W458:W459)</f>
        <v>2629.4179112669667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4981.1137666316317</v>
      </c>
      <c r="D458" s="98">
        <v>5531.7533253369102</v>
      </c>
      <c r="E458" s="98">
        <v>5311.538703013819</v>
      </c>
      <c r="F458" s="98">
        <v>5227.5307297683939</v>
      </c>
      <c r="G458" s="98">
        <v>4982.4998775000231</v>
      </c>
      <c r="H458" s="98">
        <v>5075.3243908528202</v>
      </c>
      <c r="I458" s="98">
        <v>4559.1952713912997</v>
      </c>
      <c r="J458" s="98">
        <v>4536.9259336918685</v>
      </c>
      <c r="K458" s="98">
        <v>4494.2632088870478</v>
      </c>
      <c r="L458" s="98">
        <v>4707.3491701592729</v>
      </c>
      <c r="M458" s="98">
        <v>4923.9293662100736</v>
      </c>
      <c r="N458" s="98">
        <v>4906.0459062943883</v>
      </c>
      <c r="O458" s="98">
        <v>4574.1994497736923</v>
      </c>
      <c r="P458" s="98">
        <v>4164.3227292854563</v>
      </c>
      <c r="Q458" s="98">
        <v>3633.2407074218527</v>
      </c>
      <c r="R458" s="98">
        <v>3725.8883525380588</v>
      </c>
      <c r="S458" s="98">
        <v>3580.4677412192314</v>
      </c>
      <c r="T458" s="98">
        <v>3220.3218467519046</v>
      </c>
      <c r="U458" s="98">
        <v>2947.282938904134</v>
      </c>
      <c r="V458" s="98">
        <v>3222.8922156323033</v>
      </c>
      <c r="W458" s="98">
        <v>2615.5246227045009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22.525229581281277</v>
      </c>
      <c r="D459" s="98">
        <v>25.353304718644459</v>
      </c>
      <c r="E459" s="98">
        <v>24.478881221944182</v>
      </c>
      <c r="F459" s="98">
        <v>24.232719847295556</v>
      </c>
      <c r="G459" s="98">
        <v>23.105829085631033</v>
      </c>
      <c r="H459" s="98">
        <v>23.748225322474131</v>
      </c>
      <c r="I459" s="98">
        <v>21.298595262450284</v>
      </c>
      <c r="J459" s="98">
        <v>21.480572916674468</v>
      </c>
      <c r="K459" s="98">
        <v>21.400025821329336</v>
      </c>
      <c r="L459" s="98">
        <v>22.756534340598201</v>
      </c>
      <c r="M459" s="98">
        <v>24.079932996694865</v>
      </c>
      <c r="N459" s="98">
        <v>23.613329935735138</v>
      </c>
      <c r="O459" s="98">
        <v>22.301981281469889</v>
      </c>
      <c r="P459" s="98">
        <v>20.215236178585982</v>
      </c>
      <c r="Q459" s="98">
        <v>17.783776527660979</v>
      </c>
      <c r="R459" s="98">
        <v>18.40126573182879</v>
      </c>
      <c r="S459" s="98">
        <v>18.022080146612673</v>
      </c>
      <c r="T459" s="98">
        <v>16.401975353478537</v>
      </c>
      <c r="U459" s="98">
        <v>15.18231396611327</v>
      </c>
      <c r="V459" s="98">
        <v>16.88956994389747</v>
      </c>
      <c r="W459" s="98">
        <v>13.893288562466049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31.936469550155845</v>
      </c>
      <c r="D460" s="122">
        <f t="shared" si="246"/>
        <v>27.094612098985355</v>
      </c>
      <c r="E460" s="122">
        <f t="shared" si="246"/>
        <v>29.784374574587435</v>
      </c>
      <c r="F460" s="122">
        <f t="shared" si="246"/>
        <v>18.680458279764871</v>
      </c>
      <c r="G460" s="122">
        <f t="shared" si="246"/>
        <v>18.891375635057219</v>
      </c>
      <c r="H460" s="122">
        <f t="shared" si="246"/>
        <v>19.96396067969085</v>
      </c>
      <c r="I460" s="122">
        <f t="shared" si="246"/>
        <v>27.197769397752925</v>
      </c>
      <c r="J460" s="122">
        <f t="shared" si="246"/>
        <v>34.704419469710224</v>
      </c>
      <c r="K460" s="122">
        <f t="shared" si="246"/>
        <v>45.543921378527855</v>
      </c>
      <c r="L460" s="122">
        <f t="shared" si="246"/>
        <v>46.238763087936448</v>
      </c>
      <c r="M460" s="122">
        <f t="shared" si="246"/>
        <v>30.259748500215654</v>
      </c>
      <c r="N460" s="122">
        <f t="shared" si="246"/>
        <v>86.413669597613151</v>
      </c>
      <c r="O460" s="122">
        <f t="shared" si="246"/>
        <v>26.420194713890805</v>
      </c>
      <c r="P460" s="122">
        <f t="shared" si="246"/>
        <v>38.372429907406975</v>
      </c>
      <c r="Q460" s="122">
        <f t="shared" si="246"/>
        <v>19.58106437497883</v>
      </c>
      <c r="R460" s="122">
        <f t="shared" si="246"/>
        <v>71.326735840048912</v>
      </c>
      <c r="S460" s="122">
        <f t="shared" si="246"/>
        <v>59.640551796864557</v>
      </c>
      <c r="T460" s="122">
        <f t="shared" si="246"/>
        <v>34.796664823539039</v>
      </c>
      <c r="U460" s="122">
        <f t="shared" si="246"/>
        <v>40.801745634520401</v>
      </c>
      <c r="V460" s="122">
        <f t="shared" si="246"/>
        <v>31.432512001501564</v>
      </c>
      <c r="W460" s="122">
        <f t="shared" si="246"/>
        <v>25.668605620665325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31.936469550155845</v>
      </c>
      <c r="D461" s="98">
        <f>RES_hhdet_in_fech!D86</f>
        <v>27.094612098985355</v>
      </c>
      <c r="E461" s="98">
        <f>RES_hhdet_in_fech!E86</f>
        <v>29.784374574587435</v>
      </c>
      <c r="F461" s="98">
        <f>RES_hhdet_in_fech!F86</f>
        <v>18.680458279764871</v>
      </c>
      <c r="G461" s="98">
        <f>RES_hhdet_in_fech!G86</f>
        <v>18.891375635057219</v>
      </c>
      <c r="H461" s="98">
        <f>RES_hhdet_in_fech!H86</f>
        <v>19.96396067969085</v>
      </c>
      <c r="I461" s="98">
        <f>RES_hhdet_in_fech!I86</f>
        <v>27.197769397752925</v>
      </c>
      <c r="J461" s="98">
        <f>RES_hhdet_in_fech!J86</f>
        <v>34.704419469710224</v>
      </c>
      <c r="K461" s="98">
        <f>RES_hhdet_in_fech!K86</f>
        <v>45.543921378527855</v>
      </c>
      <c r="L461" s="98">
        <f>RES_hhdet_in_fech!L86</f>
        <v>46.238763087936448</v>
      </c>
      <c r="M461" s="98">
        <f>RES_hhdet_in_fech!M86</f>
        <v>30.259748500215654</v>
      </c>
      <c r="N461" s="98">
        <f>RES_hhdet_in_fech!N86</f>
        <v>86.413669597613151</v>
      </c>
      <c r="O461" s="98">
        <f>RES_hhdet_in_fech!O86</f>
        <v>26.420194713890805</v>
      </c>
      <c r="P461" s="98">
        <f>RES_hhdet_in_fech!P86</f>
        <v>38.372429907406975</v>
      </c>
      <c r="Q461" s="98">
        <f>RES_hhdet_in_fech!Q86</f>
        <v>19.58106437497883</v>
      </c>
      <c r="R461" s="98">
        <f>RES_hhdet_in_fech!R86</f>
        <v>71.326735840048912</v>
      </c>
      <c r="S461" s="98">
        <f>RES_hhdet_in_fech!S86</f>
        <v>59.640551796864557</v>
      </c>
      <c r="T461" s="98">
        <f>RES_hhdet_in_fech!T86</f>
        <v>34.796664823539039</v>
      </c>
      <c r="U461" s="98">
        <f>RES_hhdet_in_fech!U86</f>
        <v>40.801745634520401</v>
      </c>
      <c r="V461" s="98">
        <f>RES_hhdet_in_fech!V86</f>
        <v>31.432512001501564</v>
      </c>
      <c r="W461" s="98">
        <f>RES_hhdet_in_fech!W86</f>
        <v>25.668605620665325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1154.2051727259388</v>
      </c>
      <c r="D462" s="122">
        <v>1294.3975070265274</v>
      </c>
      <c r="E462" s="122">
        <v>1251.1414797023476</v>
      </c>
      <c r="F462" s="122">
        <v>1216.2311958363343</v>
      </c>
      <c r="G462" s="122">
        <v>1277.7663593356604</v>
      </c>
      <c r="H462" s="122">
        <v>1304.1140376804506</v>
      </c>
      <c r="I462" s="122">
        <v>1275.854059116087</v>
      </c>
      <c r="J462" s="122">
        <v>1410.4372172017152</v>
      </c>
      <c r="K462" s="122">
        <v>1456.6209775233776</v>
      </c>
      <c r="L462" s="122">
        <v>1355.061599886415</v>
      </c>
      <c r="M462" s="122">
        <v>1527.7541732562058</v>
      </c>
      <c r="N462" s="122">
        <v>1405.5047294286462</v>
      </c>
      <c r="O462" s="122">
        <v>1316.4806915247202</v>
      </c>
      <c r="P462" s="122">
        <v>1283.3679566475359</v>
      </c>
      <c r="Q462" s="122">
        <v>1229.8428704132104</v>
      </c>
      <c r="R462" s="122">
        <v>1213.5294700811662</v>
      </c>
      <c r="S462" s="122">
        <v>1242.420627519276</v>
      </c>
      <c r="T462" s="122">
        <v>1221.6617175244132</v>
      </c>
      <c r="U462" s="122">
        <v>1202.7352576967671</v>
      </c>
      <c r="V462" s="122">
        <v>1255.3035597353473</v>
      </c>
      <c r="W462" s="122">
        <v>1303.1608008602532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1372.9711347256105</v>
      </c>
      <c r="D463" s="98">
        <v>1307.9910568610471</v>
      </c>
      <c r="E463" s="98">
        <v>1196.8562117057897</v>
      </c>
      <c r="F463" s="98">
        <v>1305.2979614791163</v>
      </c>
      <c r="G463" s="98">
        <v>1298.7662202828585</v>
      </c>
      <c r="H463" s="98">
        <v>1252.0489773102877</v>
      </c>
      <c r="I463" s="98">
        <v>1251.2000310264384</v>
      </c>
      <c r="J463" s="98">
        <v>1334.3942753953022</v>
      </c>
      <c r="K463" s="98">
        <v>1405.9604874029847</v>
      </c>
      <c r="L463" s="98">
        <v>1397.0352578024429</v>
      </c>
      <c r="M463" s="98">
        <v>1421.6586399648406</v>
      </c>
      <c r="N463" s="98">
        <v>1415.5589869901985</v>
      </c>
      <c r="O463" s="98">
        <v>1391.5341081460276</v>
      </c>
      <c r="P463" s="98">
        <v>1366.8302390221293</v>
      </c>
      <c r="Q463" s="98">
        <v>1056.426428099051</v>
      </c>
      <c r="R463" s="98">
        <v>1158.7583183966201</v>
      </c>
      <c r="S463" s="98">
        <v>1198.5109521035877</v>
      </c>
      <c r="T463" s="98">
        <v>1153.986404190772</v>
      </c>
      <c r="U463" s="98">
        <v>1103.2341630539638</v>
      </c>
      <c r="V463" s="98">
        <v>1307.1006263923393</v>
      </c>
      <c r="W463" s="98">
        <v>1154.7238161927062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1070.2808100602199</v>
      </c>
      <c r="M464" s="98">
        <v>1094.5507511518369</v>
      </c>
      <c r="N464" s="98">
        <v>1088.6340181295773</v>
      </c>
      <c r="O464" s="98">
        <v>1083.4017023085983</v>
      </c>
      <c r="P464" s="98">
        <v>1074.7472440527738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1087.6268019570966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484.46721090707285</v>
      </c>
      <c r="M465" s="101">
        <v>477.95417923726944</v>
      </c>
      <c r="N465" s="101">
        <v>445.38682583024968</v>
      </c>
      <c r="O465" s="101">
        <v>455.37907692633803</v>
      </c>
      <c r="P465" s="101">
        <v>459.36515575192874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424.06524374673756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585.81359915314715</v>
      </c>
      <c r="M466" s="104">
        <v>616.59657191456733</v>
      </c>
      <c r="N466" s="104">
        <v>643.24719229932759</v>
      </c>
      <c r="O466" s="104">
        <v>628.02262538226012</v>
      </c>
      <c r="P466" s="104">
        <v>615.38208830084511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663.56155821035918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1405.5015427411918</v>
      </c>
      <c r="D467" s="101">
        <v>1332.9854354808604</v>
      </c>
      <c r="E467" s="101">
        <v>1372.399006311605</v>
      </c>
      <c r="F467" s="101">
        <v>1388.0517669684414</v>
      </c>
      <c r="G467" s="101">
        <v>1418.1461484189194</v>
      </c>
      <c r="H467" s="101">
        <v>1455.1835880539156</v>
      </c>
      <c r="I467" s="101">
        <v>1481.9083858149422</v>
      </c>
      <c r="J467" s="101">
        <v>1540.7900837777854</v>
      </c>
      <c r="K467" s="101">
        <v>1604.0676342505515</v>
      </c>
      <c r="L467" s="101">
        <v>1640.7334764264745</v>
      </c>
      <c r="M467" s="101">
        <v>1677.1910062507106</v>
      </c>
      <c r="N467" s="101">
        <v>1561.7208475644795</v>
      </c>
      <c r="O467" s="101">
        <v>1431.6434654535576</v>
      </c>
      <c r="P467" s="101">
        <v>1380.8280988453494</v>
      </c>
      <c r="Q467" s="101">
        <v>1324.1439693111517</v>
      </c>
      <c r="R467" s="101">
        <v>1197.6341580064568</v>
      </c>
      <c r="S467" s="101">
        <v>1208.8710146043413</v>
      </c>
      <c r="T467" s="101">
        <v>1221.2157575094852</v>
      </c>
      <c r="U467" s="101">
        <v>1173.9272742812782</v>
      </c>
      <c r="V467" s="101">
        <v>1259.9695809871455</v>
      </c>
      <c r="W467" s="101">
        <v>1311.8516273045902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1143.149175796193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1980.6487163292843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562.2956092879939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12.599695809871452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580.85356650819904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1968.0490205194128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1150.1053554719877</v>
      </c>
      <c r="D471" s="101">
        <v>1294.0316570536713</v>
      </c>
      <c r="E471" s="101">
        <v>1251.5888125452868</v>
      </c>
      <c r="F471" s="101">
        <v>1212.7627076345341</v>
      </c>
      <c r="G471" s="101">
        <v>1276.3303845153578</v>
      </c>
      <c r="H471" s="101">
        <v>1304.3057912144857</v>
      </c>
      <c r="I471" s="101">
        <v>1275.5840862199721</v>
      </c>
      <c r="J471" s="101">
        <v>1416.0011475665037</v>
      </c>
      <c r="K471" s="101">
        <v>1458.8482877735864</v>
      </c>
      <c r="L471" s="101">
        <v>1509.5534211974866</v>
      </c>
      <c r="M471" s="101">
        <v>1562.5161525164556</v>
      </c>
      <c r="N471" s="101">
        <v>1419.3223491550093</v>
      </c>
      <c r="O471" s="101">
        <v>1341.8179849685168</v>
      </c>
      <c r="P471" s="101">
        <v>1308.4251324432043</v>
      </c>
      <c r="Q471" s="101">
        <v>1245.7309011458956</v>
      </c>
      <c r="R471" s="101">
        <v>1243.2439320529957</v>
      </c>
      <c r="S471" s="101">
        <v>1280.6755191663262</v>
      </c>
      <c r="T471" s="101">
        <v>1265.5386275156952</v>
      </c>
      <c r="U471" s="101">
        <v>1229.4302962074726</v>
      </c>
      <c r="V471" s="101">
        <v>1270.5617435606184</v>
      </c>
      <c r="W471" s="101">
        <v>1328.6383138629778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1108.8053208613417</v>
      </c>
      <c r="M472" s="104">
        <v>1145.6597431024588</v>
      </c>
      <c r="N472" s="104">
        <v>1034.78237555194</v>
      </c>
      <c r="O472" s="104">
        <v>995.80581136741216</v>
      </c>
      <c r="P472" s="104">
        <v>989.02309543661647</v>
      </c>
      <c r="Q472" s="104">
        <v>941.21299381986876</v>
      </c>
      <c r="R472" s="104">
        <v>958.3981512931432</v>
      </c>
      <c r="S472" s="104">
        <v>1006.5002458042902</v>
      </c>
      <c r="T472" s="104">
        <v>996.63747660522495</v>
      </c>
      <c r="U472" s="104">
        <v>974.37468703362708</v>
      </c>
      <c r="V472" s="104">
        <v>1015.0149456383483</v>
      </c>
      <c r="W472" s="104">
        <v>1068.6003158736366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523.56965672160607</v>
      </c>
      <c r="M473" s="98">
        <v>525.19229284350365</v>
      </c>
      <c r="N473" s="98">
        <v>445.31180222906545</v>
      </c>
      <c r="O473" s="98">
        <v>438.04587013677695</v>
      </c>
      <c r="P473" s="98">
        <v>438.64797241860606</v>
      </c>
      <c r="Q473" s="98">
        <v>383.5854503203671</v>
      </c>
      <c r="R473" s="98">
        <v>409.77897625999992</v>
      </c>
      <c r="S473" s="98">
        <v>448.43031527716647</v>
      </c>
      <c r="T473" s="98">
        <v>413.51055868166503</v>
      </c>
      <c r="U473" s="98">
        <v>395.48593427879928</v>
      </c>
      <c r="V473" s="98">
        <v>412.69432225062121</v>
      </c>
      <c r="W473" s="98">
        <v>435.06946772426375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585.23566413973572</v>
      </c>
      <c r="M474" s="98">
        <v>620.46745025895518</v>
      </c>
      <c r="N474" s="98">
        <v>589.47057332287443</v>
      </c>
      <c r="O474" s="98">
        <v>557.75994123063515</v>
      </c>
      <c r="P474" s="98">
        <v>550.37512301801053</v>
      </c>
      <c r="Q474" s="98">
        <v>557.6275434995016</v>
      </c>
      <c r="R474" s="98">
        <v>548.61917503314328</v>
      </c>
      <c r="S474" s="98">
        <v>558.06993052712369</v>
      </c>
      <c r="T474" s="98">
        <v>583.12691792355986</v>
      </c>
      <c r="U474" s="98">
        <v>578.88875275482781</v>
      </c>
      <c r="V474" s="98">
        <v>602.32062338772698</v>
      </c>
      <c r="W474" s="98">
        <v>633.5308481493729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650.49590990287766</v>
      </c>
      <c r="D475" s="122">
        <v>659.76170540837245</v>
      </c>
      <c r="E475" s="122">
        <v>676.88625250630969</v>
      </c>
      <c r="F475" s="122">
        <v>701.57848342829345</v>
      </c>
      <c r="G475" s="122">
        <v>690.89449040153056</v>
      </c>
      <c r="H475" s="122">
        <v>699.86863073507243</v>
      </c>
      <c r="I475" s="122">
        <v>712.51330733634813</v>
      </c>
      <c r="J475" s="122">
        <v>740.43879258667152</v>
      </c>
      <c r="K475" s="122">
        <v>757.09611374206304</v>
      </c>
      <c r="L475" s="122">
        <v>732.5174839260103</v>
      </c>
      <c r="M475" s="122">
        <v>793.45063826362502</v>
      </c>
      <c r="N475" s="122">
        <v>722.98126708585596</v>
      </c>
      <c r="O475" s="122">
        <v>698.34953855037259</v>
      </c>
      <c r="P475" s="122">
        <v>673.47262865886421</v>
      </c>
      <c r="Q475" s="122">
        <v>766.00147048641918</v>
      </c>
      <c r="R475" s="122">
        <v>752.41849318137622</v>
      </c>
      <c r="S475" s="122">
        <v>737.59362351702418</v>
      </c>
      <c r="T475" s="122">
        <v>703.22619834177522</v>
      </c>
      <c r="U475" s="122">
        <v>688.80903008861276</v>
      </c>
      <c r="V475" s="122">
        <v>723.07216667510022</v>
      </c>
      <c r="W475" s="122">
        <v>767.87778218768301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786.31899637588833</v>
      </c>
      <c r="D476" s="98">
        <v>830.41406842432116</v>
      </c>
      <c r="E476" s="98">
        <v>780.77157520259277</v>
      </c>
      <c r="F476" s="98">
        <v>899.45907759559975</v>
      </c>
      <c r="G476" s="98">
        <v>854.21030372836435</v>
      </c>
      <c r="H476" s="98">
        <v>859.72921224849711</v>
      </c>
      <c r="I476" s="98">
        <v>905.07992031933634</v>
      </c>
      <c r="J476" s="98">
        <v>914.24566945537845</v>
      </c>
      <c r="K476" s="98">
        <v>934.40921074871414</v>
      </c>
      <c r="L476" s="98">
        <v>913.53449042245074</v>
      </c>
      <c r="M476" s="98">
        <v>938.63546779309956</v>
      </c>
      <c r="N476" s="98">
        <v>920.90947670638832</v>
      </c>
      <c r="O476" s="98">
        <v>851.26171814124496</v>
      </c>
      <c r="P476" s="98">
        <v>755.30202969987909</v>
      </c>
      <c r="Q476" s="98">
        <v>1026.0846846486256</v>
      </c>
      <c r="R476" s="98">
        <v>1000.3063581463455</v>
      </c>
      <c r="S476" s="98">
        <v>973.48097507068246</v>
      </c>
      <c r="T476" s="98">
        <v>940.60647435560259</v>
      </c>
      <c r="U476" s="98">
        <v>910.05856039264063</v>
      </c>
      <c r="V476" s="98">
        <v>1103.7636658989836</v>
      </c>
      <c r="W476" s="98">
        <v>981.43769821242211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795.45967012153039</v>
      </c>
      <c r="D477" s="98">
        <v>765.40099428218866</v>
      </c>
      <c r="E477" s="98">
        <v>880.75706333468861</v>
      </c>
      <c r="F477" s="98">
        <v>907.40923449772765</v>
      </c>
      <c r="G477" s="98">
        <v>892.005792542574</v>
      </c>
      <c r="H477" s="98">
        <v>941.82732402840145</v>
      </c>
      <c r="I477" s="98">
        <v>888.94137594045014</v>
      </c>
      <c r="J477" s="98">
        <v>823.70784192866802</v>
      </c>
      <c r="K477" s="98">
        <v>919.94971609135985</v>
      </c>
      <c r="L477" s="98">
        <v>802.18328649877662</v>
      </c>
      <c r="M477" s="98">
        <v>1002.9784691485702</v>
      </c>
      <c r="N477" s="98">
        <v>904.4742384569663</v>
      </c>
      <c r="O477" s="98">
        <v>856.70606877457976</v>
      </c>
      <c r="P477" s="98">
        <v>791.12423923153835</v>
      </c>
      <c r="Q477" s="98">
        <v>1133.6649368449059</v>
      </c>
      <c r="R477" s="98">
        <v>945.31562361148747</v>
      </c>
      <c r="S477" s="98">
        <v>919.41360357363567</v>
      </c>
      <c r="T477" s="98">
        <v>927.75558318136154</v>
      </c>
      <c r="U477" s="98">
        <v>887.50186833227065</v>
      </c>
      <c r="V477" s="98">
        <v>964.1376947014935</v>
      </c>
      <c r="W477" s="98">
        <v>1006.2340461348656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624.3216206030819</v>
      </c>
      <c r="D478" s="33">
        <v>613.56339402143726</v>
      </c>
      <c r="E478" s="33">
        <v>622.05653358762015</v>
      </c>
      <c r="F478" s="33">
        <v>654.16061106045709</v>
      </c>
      <c r="G478" s="33">
        <v>658.83761188413757</v>
      </c>
      <c r="H478" s="33">
        <v>667.14066125974159</v>
      </c>
      <c r="I478" s="33">
        <v>687.84828317885786</v>
      </c>
      <c r="J478" s="33">
        <v>704.57759400041459</v>
      </c>
      <c r="K478" s="33">
        <v>707.63776220138891</v>
      </c>
      <c r="L478" s="33">
        <v>703.24733466304906</v>
      </c>
      <c r="M478" s="33">
        <v>739.08463889147936</v>
      </c>
      <c r="N478" s="33">
        <v>685.44038685437522</v>
      </c>
      <c r="O478" s="33">
        <v>655.96241365054675</v>
      </c>
      <c r="P478" s="33">
        <v>645.14705570347076</v>
      </c>
      <c r="Q478" s="33">
        <v>686.04256698274173</v>
      </c>
      <c r="R478" s="33">
        <v>684.14078530405891</v>
      </c>
      <c r="S478" s="33">
        <v>695.99960931206715</v>
      </c>
      <c r="T478" s="33">
        <v>670.63244683402104</v>
      </c>
      <c r="U478" s="33">
        <v>653.15701718565288</v>
      </c>
      <c r="V478" s="33">
        <v>675.68697675356407</v>
      </c>
      <c r="W478" s="33">
        <v>712.21194119422546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3699.3873185904408</v>
      </c>
      <c r="D480" s="117">
        <f t="shared" si="247"/>
        <v>4096.2836380308827</v>
      </c>
      <c r="E480" s="117">
        <f t="shared" si="247"/>
        <v>4037.184541924953</v>
      </c>
      <c r="F480" s="117">
        <f t="shared" si="247"/>
        <v>4027.4749635506023</v>
      </c>
      <c r="G480" s="117">
        <f t="shared" si="247"/>
        <v>3986.3892578975419</v>
      </c>
      <c r="H480" s="117">
        <f t="shared" si="247"/>
        <v>4118.4535352509929</v>
      </c>
      <c r="I480" s="117">
        <f t="shared" si="247"/>
        <v>3897.5125885750012</v>
      </c>
      <c r="J480" s="117">
        <f t="shared" si="247"/>
        <v>4042.4238156474862</v>
      </c>
      <c r="K480" s="117">
        <f t="shared" si="247"/>
        <v>4135.8421861528977</v>
      </c>
      <c r="L480" s="117">
        <f t="shared" si="247"/>
        <v>4333.9926415930213</v>
      </c>
      <c r="M480" s="117">
        <f t="shared" si="247"/>
        <v>4546.3784906001138</v>
      </c>
      <c r="N480" s="117">
        <f t="shared" si="247"/>
        <v>4630.6502542661001</v>
      </c>
      <c r="O480" s="117">
        <f t="shared" si="247"/>
        <v>4239.7159649832565</v>
      </c>
      <c r="P480" s="117">
        <f t="shared" si="247"/>
        <v>4033.5717835278288</v>
      </c>
      <c r="Q480" s="117">
        <f t="shared" si="247"/>
        <v>3716.1991696117525</v>
      </c>
      <c r="R480" s="117">
        <f t="shared" ref="R480:V480" si="248">R481+R484+R486+R499</f>
        <v>3992.793547027462</v>
      </c>
      <c r="S480" s="117">
        <f t="shared" si="248"/>
        <v>3957.8915483013861</v>
      </c>
      <c r="T480" s="117">
        <f t="shared" si="248"/>
        <v>3672.8370666597439</v>
      </c>
      <c r="U480" s="117">
        <f t="shared" si="248"/>
        <v>3526.3327526581297</v>
      </c>
      <c r="V480" s="117">
        <f t="shared" si="248"/>
        <v>3787.7612504340095</v>
      </c>
      <c r="W480" s="117">
        <f t="shared" ref="W480" si="249">W481+W484+W486+W499</f>
        <v>3449.2263615305055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2510.3111770558689</v>
      </c>
      <c r="D481" s="122">
        <f t="shared" si="250"/>
        <v>2841.6639746763431</v>
      </c>
      <c r="E481" s="122">
        <f t="shared" si="250"/>
        <v>2780.5439731188417</v>
      </c>
      <c r="F481" s="122">
        <f t="shared" si="250"/>
        <v>2788.188284418085</v>
      </c>
      <c r="G481" s="122">
        <f t="shared" si="250"/>
        <v>2706.9386889129773</v>
      </c>
      <c r="H481" s="122">
        <f t="shared" si="250"/>
        <v>2808.2500235298025</v>
      </c>
      <c r="I481" s="122">
        <f t="shared" si="250"/>
        <v>2568.366484897078</v>
      </c>
      <c r="J481" s="122">
        <f t="shared" si="250"/>
        <v>2601.6891809445124</v>
      </c>
      <c r="K481" s="122">
        <f t="shared" si="250"/>
        <v>2622.3834330802938</v>
      </c>
      <c r="L481" s="122">
        <f t="shared" si="250"/>
        <v>2793.9377959517815</v>
      </c>
      <c r="M481" s="122">
        <f t="shared" si="250"/>
        <v>2967.9192018077738</v>
      </c>
      <c r="N481" s="122">
        <f t="shared" si="250"/>
        <v>2995.9861843713024</v>
      </c>
      <c r="O481" s="122">
        <f t="shared" si="250"/>
        <v>2823.8534373284792</v>
      </c>
      <c r="P481" s="122">
        <f t="shared" si="250"/>
        <v>2594.8369604709269</v>
      </c>
      <c r="Q481" s="122">
        <f t="shared" si="250"/>
        <v>2289.0997811843963</v>
      </c>
      <c r="R481" s="122">
        <f t="shared" ref="R481:V481" si="251">SUM(R482:R483)</f>
        <v>2385.4971892728809</v>
      </c>
      <c r="S481" s="122">
        <f t="shared" si="251"/>
        <v>2333.508495528039</v>
      </c>
      <c r="T481" s="122">
        <f t="shared" si="251"/>
        <v>2135.8361992765726</v>
      </c>
      <c r="U481" s="122">
        <f t="shared" si="251"/>
        <v>1985.9868941414838</v>
      </c>
      <c r="V481" s="122">
        <f t="shared" si="251"/>
        <v>2200.4683641118063</v>
      </c>
      <c r="W481" s="122">
        <f t="shared" ref="W481" si="252">SUM(W482:W483)</f>
        <v>1804.5574719187839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2487.7859474745878</v>
      </c>
      <c r="D482" s="98">
        <v>2816.3106699576988</v>
      </c>
      <c r="E482" s="98">
        <v>2756.0650918968977</v>
      </c>
      <c r="F482" s="98">
        <v>2763.9555645707896</v>
      </c>
      <c r="G482" s="98">
        <v>2683.8328598273465</v>
      </c>
      <c r="H482" s="98">
        <v>2784.5017982073282</v>
      </c>
      <c r="I482" s="98">
        <v>2547.0678896346276</v>
      </c>
      <c r="J482" s="98">
        <v>2580.2086080278377</v>
      </c>
      <c r="K482" s="98">
        <v>2600.9834072589642</v>
      </c>
      <c r="L482" s="98">
        <v>2771.1812616111833</v>
      </c>
      <c r="M482" s="98">
        <v>2943.8392688110789</v>
      </c>
      <c r="N482" s="98">
        <v>2972.3728544355672</v>
      </c>
      <c r="O482" s="98">
        <v>2801.5514560470092</v>
      </c>
      <c r="P482" s="98">
        <v>2574.6217242923408</v>
      </c>
      <c r="Q482" s="98">
        <v>2271.3160046567355</v>
      </c>
      <c r="R482" s="98">
        <v>2367.0959235410519</v>
      </c>
      <c r="S482" s="98">
        <v>2315.4864153814265</v>
      </c>
      <c r="T482" s="98">
        <v>2119.4342239230941</v>
      </c>
      <c r="U482" s="98">
        <v>1970.8045801753706</v>
      </c>
      <c r="V482" s="98">
        <v>2183.5787941679087</v>
      </c>
      <c r="W482" s="98">
        <v>1790.6641833563178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22.525229581281277</v>
      </c>
      <c r="D483" s="98">
        <v>25.353304718644459</v>
      </c>
      <c r="E483" s="98">
        <v>24.478881221944182</v>
      </c>
      <c r="F483" s="98">
        <v>24.232719847295556</v>
      </c>
      <c r="G483" s="98">
        <v>23.105829085631033</v>
      </c>
      <c r="H483" s="98">
        <v>23.748225322474131</v>
      </c>
      <c r="I483" s="98">
        <v>21.298595262450284</v>
      </c>
      <c r="J483" s="98">
        <v>21.480572916674468</v>
      </c>
      <c r="K483" s="98">
        <v>21.400025821329336</v>
      </c>
      <c r="L483" s="98">
        <v>22.756534340598201</v>
      </c>
      <c r="M483" s="98">
        <v>24.079932996694865</v>
      </c>
      <c r="N483" s="98">
        <v>23.613329935735138</v>
      </c>
      <c r="O483" s="98">
        <v>22.301981281469889</v>
      </c>
      <c r="P483" s="98">
        <v>20.215236178585982</v>
      </c>
      <c r="Q483" s="98">
        <v>17.783776527660979</v>
      </c>
      <c r="R483" s="98">
        <v>18.40126573182879</v>
      </c>
      <c r="S483" s="98">
        <v>18.022080146612673</v>
      </c>
      <c r="T483" s="98">
        <v>16.401975353478537</v>
      </c>
      <c r="U483" s="98">
        <v>15.18231396611327</v>
      </c>
      <c r="V483" s="98">
        <v>16.88956994389747</v>
      </c>
      <c r="W483" s="98">
        <v>13.893288562466049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66.591730012472269</v>
      </c>
      <c r="D484" s="122">
        <f t="shared" si="253"/>
        <v>58.219655329983532</v>
      </c>
      <c r="E484" s="122">
        <f t="shared" si="253"/>
        <v>65.914264894116613</v>
      </c>
      <c r="F484" s="122">
        <f t="shared" si="253"/>
        <v>42.543100613745175</v>
      </c>
      <c r="G484" s="122">
        <f t="shared" si="253"/>
        <v>44.25091674628576</v>
      </c>
      <c r="H484" s="122">
        <f t="shared" si="253"/>
        <v>48.071302213423017</v>
      </c>
      <c r="I484" s="122">
        <f t="shared" si="253"/>
        <v>67.289800999397116</v>
      </c>
      <c r="J484" s="122">
        <f t="shared" si="253"/>
        <v>88.201064935218369</v>
      </c>
      <c r="K484" s="122">
        <f t="shared" si="253"/>
        <v>118.89523669727934</v>
      </c>
      <c r="L484" s="122">
        <f t="shared" si="253"/>
        <v>123.98509330618425</v>
      </c>
      <c r="M484" s="122">
        <f t="shared" si="253"/>
        <v>83.699421963098786</v>
      </c>
      <c r="N484" s="122">
        <f t="shared" si="253"/>
        <v>247.86476483073477</v>
      </c>
      <c r="O484" s="122">
        <f t="shared" si="253"/>
        <v>79.010629575158774</v>
      </c>
      <c r="P484" s="122">
        <f t="shared" si="253"/>
        <v>119.83899543340605</v>
      </c>
      <c r="Q484" s="122">
        <f t="shared" si="253"/>
        <v>63.382466139850834</v>
      </c>
      <c r="R484" s="122">
        <f t="shared" si="253"/>
        <v>235.97510547380415</v>
      </c>
      <c r="S484" s="122">
        <f t="shared" si="253"/>
        <v>200.70431172848819</v>
      </c>
      <c r="T484" s="122">
        <f t="shared" si="253"/>
        <v>118.75212385024457</v>
      </c>
      <c r="U484" s="122">
        <f t="shared" si="253"/>
        <v>141.0107558348418</v>
      </c>
      <c r="V484" s="122">
        <f t="shared" si="253"/>
        <v>110.0169345132082</v>
      </c>
      <c r="W484" s="122">
        <f t="shared" si="253"/>
        <v>90.950962428755858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66.591730012472269</v>
      </c>
      <c r="D485" s="98">
        <f>RES_hhdet_in_tesh!D86</f>
        <v>58.219655329983532</v>
      </c>
      <c r="E485" s="98">
        <f>RES_hhdet_in_tesh!E86</f>
        <v>65.914264894116613</v>
      </c>
      <c r="F485" s="98">
        <f>RES_hhdet_in_tesh!F86</f>
        <v>42.543100613745175</v>
      </c>
      <c r="G485" s="98">
        <f>RES_hhdet_in_tesh!G86</f>
        <v>44.25091674628576</v>
      </c>
      <c r="H485" s="98">
        <f>RES_hhdet_in_tesh!H86</f>
        <v>48.071302213423017</v>
      </c>
      <c r="I485" s="98">
        <f>RES_hhdet_in_tesh!I86</f>
        <v>67.289800999397116</v>
      </c>
      <c r="J485" s="98">
        <f>RES_hhdet_in_tesh!J86</f>
        <v>88.201064935218369</v>
      </c>
      <c r="K485" s="98">
        <f>RES_hhdet_in_tesh!K86</f>
        <v>118.89523669727934</v>
      </c>
      <c r="L485" s="98">
        <f>RES_hhdet_in_tesh!L86</f>
        <v>123.98509330618425</v>
      </c>
      <c r="M485" s="98">
        <f>RES_hhdet_in_tesh!M86</f>
        <v>83.699421963098786</v>
      </c>
      <c r="N485" s="98">
        <f>RES_hhdet_in_tesh!N86</f>
        <v>247.86476483073477</v>
      </c>
      <c r="O485" s="98">
        <f>RES_hhdet_in_tesh!O86</f>
        <v>79.010629575158774</v>
      </c>
      <c r="P485" s="98">
        <f>RES_hhdet_in_tesh!P86</f>
        <v>119.83899543340605</v>
      </c>
      <c r="Q485" s="98">
        <f>RES_hhdet_in_tesh!Q86</f>
        <v>63.382466139850834</v>
      </c>
      <c r="R485" s="98">
        <f>RES_hhdet_in_tesh!R86</f>
        <v>235.97510547380415</v>
      </c>
      <c r="S485" s="98">
        <f>RES_hhdet_in_tesh!S86</f>
        <v>200.70431172848819</v>
      </c>
      <c r="T485" s="98">
        <f>RES_hhdet_in_tesh!T86</f>
        <v>118.75212385024457</v>
      </c>
      <c r="U485" s="98">
        <f>RES_hhdet_in_tesh!U86</f>
        <v>141.0107558348418</v>
      </c>
      <c r="V485" s="98">
        <f>RES_hhdet_in_tesh!V86</f>
        <v>110.0169345132082</v>
      </c>
      <c r="W485" s="98">
        <f>RES_hhdet_in_tesh!W86</f>
        <v>90.950962428755858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661.49228546070378</v>
      </c>
      <c r="D486" s="122">
        <v>744.13880880830493</v>
      </c>
      <c r="E486" s="122">
        <v>721.26027967232017</v>
      </c>
      <c r="F486" s="122">
        <v>703.14492052213313</v>
      </c>
      <c r="G486" s="122">
        <v>741.33755928280323</v>
      </c>
      <c r="H486" s="122">
        <v>759.34862677339629</v>
      </c>
      <c r="I486" s="122">
        <v>745.89252318141996</v>
      </c>
      <c r="J486" s="122">
        <v>829.93410617799475</v>
      </c>
      <c r="K486" s="122">
        <v>860.64647391770654</v>
      </c>
      <c r="L486" s="122">
        <v>894.17633601618809</v>
      </c>
      <c r="M486" s="122">
        <v>932.56341917531688</v>
      </c>
      <c r="N486" s="122">
        <v>863.02824162576906</v>
      </c>
      <c r="O486" s="122">
        <v>834.94151308378343</v>
      </c>
      <c r="P486" s="122">
        <v>830.09811476141317</v>
      </c>
      <c r="Q486" s="122">
        <v>808.27494086695947</v>
      </c>
      <c r="R486" s="122">
        <v>821.54648381431662</v>
      </c>
      <c r="S486" s="122">
        <v>860.77810509485596</v>
      </c>
      <c r="T486" s="122">
        <v>864.34403177361264</v>
      </c>
      <c r="U486" s="122">
        <v>851.84024223020458</v>
      </c>
      <c r="V486" s="122">
        <v>894.9134486672956</v>
      </c>
      <c r="W486" s="122">
        <v>941.9345677547069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723.08506286597105</v>
      </c>
      <c r="D487" s="98">
        <v>704.95270446231189</v>
      </c>
      <c r="E487" s="98">
        <v>659.91838492103057</v>
      </c>
      <c r="F487" s="98">
        <v>736.05705669342944</v>
      </c>
      <c r="G487" s="98">
        <v>748.75941499541443</v>
      </c>
      <c r="H487" s="98">
        <v>737.72129736620786</v>
      </c>
      <c r="I487" s="98">
        <v>753.18101086681065</v>
      </c>
      <c r="J487" s="98">
        <v>820.30943499138402</v>
      </c>
      <c r="K487" s="98">
        <v>882.22085427287266</v>
      </c>
      <c r="L487" s="98">
        <v>894.31182301070021</v>
      </c>
      <c r="M487" s="98">
        <v>926.65475291793928</v>
      </c>
      <c r="N487" s="98">
        <v>937.0712051551676</v>
      </c>
      <c r="O487" s="98">
        <v>932.86205444003235</v>
      </c>
      <c r="P487" s="98">
        <v>926.36272264844945</v>
      </c>
      <c r="Q487" s="98">
        <v>725.24639722027052</v>
      </c>
      <c r="R487" s="98">
        <v>810.47171367413455</v>
      </c>
      <c r="S487" s="98">
        <v>855.63358035725309</v>
      </c>
      <c r="T487" s="98">
        <v>840.64075535975383</v>
      </c>
      <c r="U487" s="98">
        <v>818.45849930584075</v>
      </c>
      <c r="V487" s="98">
        <v>984.38866459703627</v>
      </c>
      <c r="W487" s="98">
        <v>880.06910135006729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895.94518112678008</v>
      </c>
      <c r="M488" s="98">
        <v>928.13304024578485</v>
      </c>
      <c r="N488" s="98">
        <v>938.08419554451746</v>
      </c>
      <c r="O488" s="98">
        <v>933.30142434500192</v>
      </c>
      <c r="P488" s="98">
        <v>926.71464754875035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982.92872135374773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310.13158197363299</v>
      </c>
      <c r="M489" s="101">
        <v>311.53646833121758</v>
      </c>
      <c r="N489" s="101">
        <v>294.83700324518986</v>
      </c>
      <c r="O489" s="101">
        <v>305.27879896274175</v>
      </c>
      <c r="P489" s="101">
        <v>311.33255924790529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319.36716314338861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585.81359915314715</v>
      </c>
      <c r="M490" s="104">
        <v>616.59657191456733</v>
      </c>
      <c r="N490" s="104">
        <v>643.24719229932759</v>
      </c>
      <c r="O490" s="104">
        <v>628.02262538226012</v>
      </c>
      <c r="P490" s="104">
        <v>615.38208830084511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663.56155821035918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719.00791855038813</v>
      </c>
      <c r="D491" s="101">
        <v>684.1329328823814</v>
      </c>
      <c r="E491" s="101">
        <v>707.02753320155216</v>
      </c>
      <c r="F491" s="101">
        <v>717.84033423912479</v>
      </c>
      <c r="G491" s="101">
        <v>736.57268873782175</v>
      </c>
      <c r="H491" s="101">
        <v>759.39244366835419</v>
      </c>
      <c r="I491" s="101">
        <v>777.40386573781291</v>
      </c>
      <c r="J491" s="101">
        <v>813.28912219016092</v>
      </c>
      <c r="K491" s="101">
        <v>852.99005748231127</v>
      </c>
      <c r="L491" s="101">
        <v>880.13828755658665</v>
      </c>
      <c r="M491" s="101">
        <v>916.14363351749739</v>
      </c>
      <c r="N491" s="101">
        <v>878.60508195681155</v>
      </c>
      <c r="O491" s="101">
        <v>839.87460294693244</v>
      </c>
      <c r="P491" s="101">
        <v>850.54897072495612</v>
      </c>
      <c r="Q491" s="101">
        <v>850.88291291507073</v>
      </c>
      <c r="R491" s="101">
        <v>791.10523295922906</v>
      </c>
      <c r="S491" s="101">
        <v>819.45631528792228</v>
      </c>
      <c r="T491" s="101">
        <v>846.97210545303369</v>
      </c>
      <c r="U491" s="101">
        <v>829.51377969187615</v>
      </c>
      <c r="V491" s="101">
        <v>902.24799559008386</v>
      </c>
      <c r="W491" s="101">
        <v>945.24555703100043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882.48567298365947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1977.0715004753135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301.63210647546038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9.0224799559008382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580.85356650819904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1968.0490205194128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660.40871022113708</v>
      </c>
      <c r="D495" s="101">
        <v>744.99747239677492</v>
      </c>
      <c r="E495" s="101">
        <v>722.58721396757687</v>
      </c>
      <c r="F495" s="101">
        <v>702.15239729891914</v>
      </c>
      <c r="G495" s="101">
        <v>741.17784938535533</v>
      </c>
      <c r="H495" s="101">
        <v>759.82044425128572</v>
      </c>
      <c r="I495" s="101">
        <v>745.58718147085119</v>
      </c>
      <c r="J495" s="101">
        <v>830.74219122525653</v>
      </c>
      <c r="K495" s="101">
        <v>859.49315854388556</v>
      </c>
      <c r="L495" s="101">
        <v>893.60533059387762</v>
      </c>
      <c r="M495" s="101">
        <v>932.90261211888401</v>
      </c>
      <c r="N495" s="101">
        <v>859.0704780436929</v>
      </c>
      <c r="O495" s="101">
        <v>828.8579631577943</v>
      </c>
      <c r="P495" s="101">
        <v>829.41265969922574</v>
      </c>
      <c r="Q495" s="101">
        <v>809.45930815039742</v>
      </c>
      <c r="R495" s="101">
        <v>822.00057052730301</v>
      </c>
      <c r="S495" s="101">
        <v>861.18910018105441</v>
      </c>
      <c r="T495" s="101">
        <v>864.83811061285553</v>
      </c>
      <c r="U495" s="101">
        <v>852.78138995404458</v>
      </c>
      <c r="V495" s="101">
        <v>892.89947137883939</v>
      </c>
      <c r="W495" s="101">
        <v>943.25203726746577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895.17145681442605</v>
      </c>
      <c r="M496" s="104">
        <v>934.03429631640768</v>
      </c>
      <c r="N496" s="104">
        <v>859.00358183723665</v>
      </c>
      <c r="O496" s="104">
        <v>828.34642297299422</v>
      </c>
      <c r="P496" s="104">
        <v>828.43473258545475</v>
      </c>
      <c r="Q496" s="104">
        <v>806.87624797273099</v>
      </c>
      <c r="R496" s="104">
        <v>819.55438218881807</v>
      </c>
      <c r="S496" s="104">
        <v>859.61649242192834</v>
      </c>
      <c r="T496" s="104">
        <v>865.70990868595152</v>
      </c>
      <c r="U496" s="104">
        <v>853.21341010379024</v>
      </c>
      <c r="V496" s="104">
        <v>892.34552304034844</v>
      </c>
      <c r="W496" s="104">
        <v>942.40359214741034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309.93579267469033</v>
      </c>
      <c r="M497" s="98">
        <v>313.56684605745249</v>
      </c>
      <c r="N497" s="98">
        <v>269.53300851436222</v>
      </c>
      <c r="O497" s="98">
        <v>270.58648174235901</v>
      </c>
      <c r="P497" s="98">
        <v>278.05960956744411</v>
      </c>
      <c r="Q497" s="98">
        <v>249.24870447322928</v>
      </c>
      <c r="R497" s="98">
        <v>270.93520715567485</v>
      </c>
      <c r="S497" s="98">
        <v>301.5465618948046</v>
      </c>
      <c r="T497" s="98">
        <v>282.58299076239172</v>
      </c>
      <c r="U497" s="98">
        <v>274.32465734896249</v>
      </c>
      <c r="V497" s="98">
        <v>290.02489965262134</v>
      </c>
      <c r="W497" s="98">
        <v>308.87274399803744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585.23566413973572</v>
      </c>
      <c r="M498" s="98">
        <v>620.46745025895518</v>
      </c>
      <c r="N498" s="98">
        <v>589.47057332287443</v>
      </c>
      <c r="O498" s="98">
        <v>557.75994123063515</v>
      </c>
      <c r="P498" s="98">
        <v>550.37512301801053</v>
      </c>
      <c r="Q498" s="98">
        <v>557.6275434995016</v>
      </c>
      <c r="R498" s="98">
        <v>548.61917503314328</v>
      </c>
      <c r="S498" s="98">
        <v>558.06993052712369</v>
      </c>
      <c r="T498" s="98">
        <v>583.12691792355986</v>
      </c>
      <c r="U498" s="98">
        <v>578.88875275482781</v>
      </c>
      <c r="V498" s="98">
        <v>602.32062338772698</v>
      </c>
      <c r="W498" s="98">
        <v>633.5308481493729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460.99212606139542</v>
      </c>
      <c r="D499" s="122">
        <v>452.26119921625144</v>
      </c>
      <c r="E499" s="122">
        <v>469.46602423967477</v>
      </c>
      <c r="F499" s="122">
        <v>493.59865799663947</v>
      </c>
      <c r="G499" s="122">
        <v>493.86209295547525</v>
      </c>
      <c r="H499" s="122">
        <v>502.78358273437078</v>
      </c>
      <c r="I499" s="122">
        <v>515.9637794971062</v>
      </c>
      <c r="J499" s="122">
        <v>522.59946358976083</v>
      </c>
      <c r="K499" s="122">
        <v>533.91704245761775</v>
      </c>
      <c r="L499" s="122">
        <v>521.89341631886748</v>
      </c>
      <c r="M499" s="122">
        <v>562.19644765392411</v>
      </c>
      <c r="N499" s="122">
        <v>523.77106343829337</v>
      </c>
      <c r="O499" s="122">
        <v>501.91038499583527</v>
      </c>
      <c r="P499" s="122">
        <v>488.79771286208296</v>
      </c>
      <c r="Q499" s="122">
        <v>555.44198142054609</v>
      </c>
      <c r="R499" s="122">
        <v>549.7747684664605</v>
      </c>
      <c r="S499" s="122">
        <v>562.90063595000254</v>
      </c>
      <c r="T499" s="122">
        <v>553.90471175931407</v>
      </c>
      <c r="U499" s="122">
        <v>547.49486045159938</v>
      </c>
      <c r="V499" s="122">
        <v>582.36250314169968</v>
      </c>
      <c r="W499" s="122">
        <v>611.7833594282589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451.4855643332416</v>
      </c>
      <c r="D500" s="98">
        <v>477.12448479049283</v>
      </c>
      <c r="E500" s="98">
        <v>448.89895654364989</v>
      </c>
      <c r="F500" s="98">
        <v>517.4791502591363</v>
      </c>
      <c r="G500" s="98">
        <v>491.76671036863456</v>
      </c>
      <c r="H500" s="98">
        <v>495.26234261420387</v>
      </c>
      <c r="I500" s="98">
        <v>521.71761576488427</v>
      </c>
      <c r="J500" s="98">
        <v>527.32557521695719</v>
      </c>
      <c r="K500" s="98">
        <v>539.2747006877031</v>
      </c>
      <c r="L500" s="98">
        <v>527.52596155448487</v>
      </c>
      <c r="M500" s="98">
        <v>542.18581052650745</v>
      </c>
      <c r="N500" s="98">
        <v>531.94671220292628</v>
      </c>
      <c r="O500" s="98">
        <v>491.71594347032965</v>
      </c>
      <c r="P500" s="98">
        <v>436.28656407794415</v>
      </c>
      <c r="Q500" s="98">
        <v>592.69926984868721</v>
      </c>
      <c r="R500" s="98">
        <v>578.9207334207166</v>
      </c>
      <c r="S500" s="98">
        <v>565.16508549031869</v>
      </c>
      <c r="T500" s="98">
        <v>548.07398307513461</v>
      </c>
      <c r="U500" s="98">
        <v>532.27297333441311</v>
      </c>
      <c r="V500" s="98">
        <v>647.82370746249637</v>
      </c>
      <c r="W500" s="98">
        <v>577.8860015585833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455.38834962950813</v>
      </c>
      <c r="D501" s="98">
        <v>438.87231073280799</v>
      </c>
      <c r="E501" s="98">
        <v>505.80134467572901</v>
      </c>
      <c r="F501" s="98">
        <v>521.91450345002249</v>
      </c>
      <c r="G501" s="98">
        <v>513.83807081769464</v>
      </c>
      <c r="H501" s="98">
        <v>543.35465853257529</v>
      </c>
      <c r="I501" s="98">
        <v>513.60352175530022</v>
      </c>
      <c r="J501" s="98">
        <v>476.59837731865281</v>
      </c>
      <c r="K501" s="98">
        <v>533.01974827715026</v>
      </c>
      <c r="L501" s="98">
        <v>465.40004007772126</v>
      </c>
      <c r="M501" s="98">
        <v>582.3080248210116</v>
      </c>
      <c r="N501" s="98">
        <v>525.11855787339709</v>
      </c>
      <c r="O501" s="98">
        <v>497.38537177551569</v>
      </c>
      <c r="P501" s="98">
        <v>459.30995261145807</v>
      </c>
      <c r="Q501" s="98">
        <v>658.18181595003693</v>
      </c>
      <c r="R501" s="98">
        <v>551.29121034203297</v>
      </c>
      <c r="S501" s="98">
        <v>540.0996564288796</v>
      </c>
      <c r="T501" s="98">
        <v>549.60787685301364</v>
      </c>
      <c r="U501" s="98">
        <v>530.32665237976778</v>
      </c>
      <c r="V501" s="98">
        <v>580.73787482474961</v>
      </c>
      <c r="W501" s="98">
        <v>610.5562865007339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462.16100731379146</v>
      </c>
      <c r="D502" s="33">
        <v>455.13744892023715</v>
      </c>
      <c r="E502" s="33">
        <v>462.42621360249609</v>
      </c>
      <c r="F502" s="33">
        <v>487.33652135954668</v>
      </c>
      <c r="G502" s="33">
        <v>491.90733183178401</v>
      </c>
      <c r="H502" s="33">
        <v>499.23805034479005</v>
      </c>
      <c r="I502" s="33">
        <v>515.9403130157184</v>
      </c>
      <c r="J502" s="33">
        <v>529.79646011801879</v>
      </c>
      <c r="K502" s="33">
        <v>533.51063417242904</v>
      </c>
      <c r="L502" s="33">
        <v>531.71107079546982</v>
      </c>
      <c r="M502" s="33">
        <v>560.96676962428012</v>
      </c>
      <c r="N502" s="33">
        <v>522.90571691278819</v>
      </c>
      <c r="O502" s="33">
        <v>503.8644419182267</v>
      </c>
      <c r="P502" s="33">
        <v>499.98335572253245</v>
      </c>
      <c r="Q502" s="33">
        <v>537.74385829811695</v>
      </c>
      <c r="R502" s="33">
        <v>544.48329437222787</v>
      </c>
      <c r="S502" s="33">
        <v>564.37132056299652</v>
      </c>
      <c r="T502" s="33">
        <v>554.62758280450657</v>
      </c>
      <c r="U502" s="33">
        <v>550.2437025059802</v>
      </c>
      <c r="V502" s="33">
        <v>577.89411442150981</v>
      </c>
      <c r="W502" s="33">
        <v>615.96746094128707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23.975218321358863</v>
      </c>
      <c r="D504" s="117">
        <f t="shared" si="254"/>
        <v>42.655084359198305</v>
      </c>
      <c r="E504" s="117">
        <f t="shared" si="254"/>
        <v>37.469744355000124</v>
      </c>
      <c r="F504" s="117">
        <f t="shared" si="254"/>
        <v>27.756112787454665</v>
      </c>
      <c r="G504" s="117">
        <f t="shared" si="254"/>
        <v>20.131806023271658</v>
      </c>
      <c r="H504" s="117">
        <f t="shared" si="254"/>
        <v>20.14992785853908</v>
      </c>
      <c r="I504" s="117">
        <f t="shared" si="254"/>
        <v>17.984467297366322</v>
      </c>
      <c r="J504" s="117">
        <f t="shared" si="254"/>
        <v>25.487396114131389</v>
      </c>
      <c r="K504" s="117">
        <f t="shared" si="254"/>
        <v>31.475246258976231</v>
      </c>
      <c r="L504" s="117">
        <f t="shared" si="254"/>
        <v>27.469739094742767</v>
      </c>
      <c r="M504" s="117">
        <f t="shared" si="254"/>
        <v>33.096329023348495</v>
      </c>
      <c r="N504" s="117">
        <f t="shared" si="254"/>
        <v>20.442826927740654</v>
      </c>
      <c r="O504" s="117">
        <f t="shared" si="254"/>
        <v>23.312943425010577</v>
      </c>
      <c r="P504" s="117">
        <f t="shared" si="254"/>
        <v>22.116673919701544</v>
      </c>
      <c r="Q504" s="117">
        <f t="shared" si="254"/>
        <v>25.814817373375757</v>
      </c>
      <c r="R504" s="117">
        <f t="shared" ref="R504:V504" si="255">R505+R508+R510+R523</f>
        <v>21.466853017853989</v>
      </c>
      <c r="S504" s="117">
        <f t="shared" si="255"/>
        <v>13.767658767681301</v>
      </c>
      <c r="T504" s="117">
        <f t="shared" si="255"/>
        <v>12.438891936114301</v>
      </c>
      <c r="U504" s="117">
        <f t="shared" si="255"/>
        <v>15.409997631933861</v>
      </c>
      <c r="V504" s="117">
        <f t="shared" si="255"/>
        <v>16.943826913295002</v>
      </c>
      <c r="W504" s="117">
        <f t="shared" ref="W504" si="256">W505+W508+W510+W523</f>
        <v>24.050752399585413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1.6756617047375864</v>
      </c>
      <c r="D510" s="122">
        <v>1.1357015719739096</v>
      </c>
      <c r="E510" s="122">
        <v>1.6505450747413899</v>
      </c>
      <c r="F510" s="122">
        <v>1.8080337215882818</v>
      </c>
      <c r="G510" s="122">
        <v>1.9964785777103964</v>
      </c>
      <c r="H510" s="122">
        <v>2.0107608206438834</v>
      </c>
      <c r="I510" s="122">
        <v>1.3645054170840574</v>
      </c>
      <c r="J510" s="122">
        <v>1.0140199191626127</v>
      </c>
      <c r="K510" s="122">
        <v>1.2786207793984323</v>
      </c>
      <c r="L510" s="122">
        <v>1.3148133726558802</v>
      </c>
      <c r="M510" s="122">
        <v>1.7839352356690359</v>
      </c>
      <c r="N510" s="122">
        <v>1.3439783511693806</v>
      </c>
      <c r="O510" s="122">
        <v>1.2022629560533464</v>
      </c>
      <c r="P510" s="122">
        <v>0.77708497455706382</v>
      </c>
      <c r="Q510" s="122">
        <v>0.24416107095310283</v>
      </c>
      <c r="R510" s="122">
        <v>0.17663969830066881</v>
      </c>
      <c r="S510" s="122">
        <v>0.4397389665008124</v>
      </c>
      <c r="T510" s="122">
        <v>0.65225176295716403</v>
      </c>
      <c r="U510" s="122">
        <v>0.82714209688356566</v>
      </c>
      <c r="V510" s="122">
        <v>0.75732685205394668</v>
      </c>
      <c r="W510" s="122">
        <v>0.73851486374035202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319.27373044908916</v>
      </c>
      <c r="D515" s="101">
        <v>302.80097152383223</v>
      </c>
      <c r="E515" s="101">
        <v>311.75415827374422</v>
      </c>
      <c r="F515" s="101">
        <v>315.30983938455125</v>
      </c>
      <c r="G515" s="101">
        <v>322.14607907484179</v>
      </c>
      <c r="H515" s="101">
        <v>330.55950386232752</v>
      </c>
      <c r="I515" s="101">
        <v>336.63030892172242</v>
      </c>
      <c r="J515" s="101">
        <v>350.00587543096185</v>
      </c>
      <c r="K515" s="101">
        <v>364.38000379635531</v>
      </c>
      <c r="L515" s="101">
        <v>372.70901650503805</v>
      </c>
      <c r="M515" s="101">
        <v>380.9907089799114</v>
      </c>
      <c r="N515" s="101">
        <v>354.76050773274721</v>
      </c>
      <c r="O515" s="101">
        <v>325.2121296124302</v>
      </c>
      <c r="P515" s="101">
        <v>313.66891093370964</v>
      </c>
      <c r="Q515" s="101">
        <v>300.79254406872127</v>
      </c>
      <c r="R515" s="101">
        <v>272.05457533274677</v>
      </c>
      <c r="S515" s="101">
        <v>274.60713967752224</v>
      </c>
      <c r="T515" s="101">
        <v>277.41137147585465</v>
      </c>
      <c r="U515" s="101">
        <v>266.66931962573517</v>
      </c>
      <c r="V515" s="101">
        <v>286.21469001704003</v>
      </c>
      <c r="W515" s="101">
        <v>298.00021565851074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127.73107060586072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2.8621469001703996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127.73107060586072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2.8621469001703996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22.299556616621278</v>
      </c>
      <c r="D523" s="122">
        <v>41.519382787224394</v>
      </c>
      <c r="E523" s="122">
        <v>35.819199280258736</v>
      </c>
      <c r="F523" s="122">
        <v>25.948079065866384</v>
      </c>
      <c r="G523" s="122">
        <v>18.135327445561263</v>
      </c>
      <c r="H523" s="122">
        <v>18.139167037895195</v>
      </c>
      <c r="I523" s="122">
        <v>16.619961880282265</v>
      </c>
      <c r="J523" s="122">
        <v>24.473376194968775</v>
      </c>
      <c r="K523" s="122">
        <v>30.196625479577797</v>
      </c>
      <c r="L523" s="122">
        <v>26.154925722086887</v>
      </c>
      <c r="M523" s="122">
        <v>31.312393787679458</v>
      </c>
      <c r="N523" s="122">
        <v>19.098848576571275</v>
      </c>
      <c r="O523" s="122">
        <v>22.110680468957231</v>
      </c>
      <c r="P523" s="122">
        <v>21.339588945144481</v>
      </c>
      <c r="Q523" s="122">
        <v>25.570656302422655</v>
      </c>
      <c r="R523" s="122">
        <v>21.29021331955332</v>
      </c>
      <c r="S523" s="122">
        <v>13.327919801180489</v>
      </c>
      <c r="T523" s="122">
        <v>11.786640173157137</v>
      </c>
      <c r="U523" s="122">
        <v>14.582855535050294</v>
      </c>
      <c r="V523" s="122">
        <v>16.186500061241055</v>
      </c>
      <c r="W523" s="122">
        <v>23.31223753584506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180.69661866480686</v>
      </c>
      <c r="D525" s="98">
        <v>173.868489861142</v>
      </c>
      <c r="E525" s="98">
        <v>200.07277450710791</v>
      </c>
      <c r="F525" s="98">
        <v>206.12708170850385</v>
      </c>
      <c r="G525" s="98">
        <v>202.62803583397113</v>
      </c>
      <c r="H525" s="98">
        <v>213.9454949262917</v>
      </c>
      <c r="I525" s="98">
        <v>201.93192295863267</v>
      </c>
      <c r="J525" s="98">
        <v>187.11347337251624</v>
      </c>
      <c r="K525" s="98">
        <v>208.97577750731332</v>
      </c>
      <c r="L525" s="98">
        <v>182.22395536106214</v>
      </c>
      <c r="M525" s="98">
        <v>227.83658905178922</v>
      </c>
      <c r="N525" s="98">
        <v>205.46036800788448</v>
      </c>
      <c r="O525" s="98">
        <v>194.60935058283354</v>
      </c>
      <c r="P525" s="98">
        <v>179.71178218383628</v>
      </c>
      <c r="Q525" s="98">
        <v>257.52332705368889</v>
      </c>
      <c r="R525" s="98">
        <v>214.73789705958552</v>
      </c>
      <c r="S525" s="98">
        <v>208.85399418778715</v>
      </c>
      <c r="T525" s="98">
        <v>210.74895827547812</v>
      </c>
      <c r="U525" s="98">
        <v>201.60492441035862</v>
      </c>
      <c r="V525" s="98">
        <v>219.01351872839132</v>
      </c>
      <c r="W525" s="98">
        <v>228.57612591999609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101.69715378456856</v>
      </c>
      <c r="D528" s="118">
        <f t="shared" si="261"/>
        <v>111.40415731772872</v>
      </c>
      <c r="E528" s="118">
        <f t="shared" si="261"/>
        <v>108.48879714985262</v>
      </c>
      <c r="F528" s="118">
        <f t="shared" si="261"/>
        <v>106.88286138592636</v>
      </c>
      <c r="G528" s="118">
        <f t="shared" si="261"/>
        <v>103.94100993761731</v>
      </c>
      <c r="H528" s="118">
        <f t="shared" si="261"/>
        <v>105.49668152807709</v>
      </c>
      <c r="I528" s="118">
        <f t="shared" si="261"/>
        <v>95.87422754514327</v>
      </c>
      <c r="J528" s="118">
        <f t="shared" si="261"/>
        <v>99.550989060133944</v>
      </c>
      <c r="K528" s="118">
        <f t="shared" si="261"/>
        <v>99.861976980283785</v>
      </c>
      <c r="L528" s="118">
        <f t="shared" si="261"/>
        <v>101.66114582972008</v>
      </c>
      <c r="M528" s="118">
        <f t="shared" si="261"/>
        <v>106.67424825052478</v>
      </c>
      <c r="N528" s="118">
        <f t="shared" si="261"/>
        <v>95.887516841451628</v>
      </c>
      <c r="O528" s="118">
        <f t="shared" si="261"/>
        <v>88.567732387852871</v>
      </c>
      <c r="P528" s="118">
        <f t="shared" si="261"/>
        <v>82.310661024335189</v>
      </c>
      <c r="Q528" s="118">
        <f t="shared" si="261"/>
        <v>76.135859081459188</v>
      </c>
      <c r="R528" s="118">
        <f t="shared" ref="R528:V528" si="262">R529+R532+R534+R547</f>
        <v>76.073616072128317</v>
      </c>
      <c r="S528" s="118">
        <f t="shared" si="262"/>
        <v>73.737757551899989</v>
      </c>
      <c r="T528" s="118">
        <f t="shared" si="262"/>
        <v>68.181262237300601</v>
      </c>
      <c r="U528" s="118">
        <f t="shared" si="262"/>
        <v>62.98137171761698</v>
      </c>
      <c r="V528" s="118">
        <f t="shared" si="262"/>
        <v>67.855994772169666</v>
      </c>
      <c r="W528" s="118">
        <f t="shared" ref="W528" si="263">W529+W532+W534+W547</f>
        <v>59.505565450082521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74.391121598725164</v>
      </c>
      <c r="D529" s="123">
        <f t="shared" si="264"/>
        <v>82.124592605438011</v>
      </c>
      <c r="E529" s="123">
        <f t="shared" si="264"/>
        <v>79.368199396951297</v>
      </c>
      <c r="F529" s="123">
        <f t="shared" si="264"/>
        <v>78.088995889016005</v>
      </c>
      <c r="G529" s="123">
        <f t="shared" si="264"/>
        <v>74.399537026664348</v>
      </c>
      <c r="H529" s="123">
        <f t="shared" si="264"/>
        <v>75.520677588279483</v>
      </c>
      <c r="I529" s="123">
        <f t="shared" si="264"/>
        <v>66.577832471478487</v>
      </c>
      <c r="J529" s="123">
        <f t="shared" si="264"/>
        <v>67.288664789312122</v>
      </c>
      <c r="K529" s="123">
        <f t="shared" si="264"/>
        <v>66.560605186307612</v>
      </c>
      <c r="L529" s="123">
        <f t="shared" si="264"/>
        <v>70.05730209758174</v>
      </c>
      <c r="M529" s="123">
        <f t="shared" si="264"/>
        <v>72.310029806093041</v>
      </c>
      <c r="N529" s="123">
        <f t="shared" si="264"/>
        <v>66.161226955756248</v>
      </c>
      <c r="O529" s="123">
        <f t="shared" si="264"/>
        <v>61.331263582510623</v>
      </c>
      <c r="P529" s="123">
        <f t="shared" si="264"/>
        <v>55.735593083880488</v>
      </c>
      <c r="Q529" s="123">
        <f t="shared" si="264"/>
        <v>49.05609174124347</v>
      </c>
      <c r="R529" s="123">
        <f t="shared" ref="R529:V529" si="265">SUM(R530:R531)</f>
        <v>49.267228598880308</v>
      </c>
      <c r="S529" s="123">
        <f t="shared" si="265"/>
        <v>47.062391564414881</v>
      </c>
      <c r="T529" s="123">
        <f t="shared" si="265"/>
        <v>42.468547234659376</v>
      </c>
      <c r="U529" s="123">
        <f t="shared" si="265"/>
        <v>38.11794048406658</v>
      </c>
      <c r="V529" s="123">
        <f t="shared" si="265"/>
        <v>41.87729230291707</v>
      </c>
      <c r="W529" s="123">
        <f t="shared" ref="W529" si="266">SUM(W530:W531)</f>
        <v>33.106402455713429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74.056229914075544</v>
      </c>
      <c r="D530" s="99">
        <v>81.749913845459034</v>
      </c>
      <c r="E530" s="99">
        <v>79.004099261378784</v>
      </c>
      <c r="F530" s="99">
        <v>77.728677154425313</v>
      </c>
      <c r="G530" s="99">
        <v>74.056109460180934</v>
      </c>
      <c r="H530" s="99">
        <v>75.168950479670926</v>
      </c>
      <c r="I530" s="99">
        <v>66.268255742736542</v>
      </c>
      <c r="J530" s="99">
        <v>66.971580503745002</v>
      </c>
      <c r="K530" s="99">
        <v>66.2451700894824</v>
      </c>
      <c r="L530" s="99">
        <v>69.720256479451763</v>
      </c>
      <c r="M530" s="99">
        <v>71.958126531982614</v>
      </c>
      <c r="N530" s="99">
        <v>65.844311159715531</v>
      </c>
      <c r="O530" s="99">
        <v>61.033687542798162</v>
      </c>
      <c r="P530" s="99">
        <v>55.46633798641377</v>
      </c>
      <c r="Q530" s="99">
        <v>48.817144405589623</v>
      </c>
      <c r="R530" s="99">
        <v>49.025105403896887</v>
      </c>
      <c r="S530" s="99">
        <v>46.826692080806723</v>
      </c>
      <c r="T530" s="99">
        <v>42.253339480360516</v>
      </c>
      <c r="U530" s="99">
        <v>37.922590162367442</v>
      </c>
      <c r="V530" s="99">
        <v>41.658978384195734</v>
      </c>
      <c r="W530" s="99">
        <v>32.931475221586261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0.33489168464962416</v>
      </c>
      <c r="D531" s="99">
        <v>0.37467875997898392</v>
      </c>
      <c r="E531" s="99">
        <v>0.36410013557251258</v>
      </c>
      <c r="F531" s="99">
        <v>0.36031873459068559</v>
      </c>
      <c r="G531" s="99">
        <v>0.3434275664834105</v>
      </c>
      <c r="H531" s="99">
        <v>0.35172710860855239</v>
      </c>
      <c r="I531" s="99">
        <v>0.30957672874195152</v>
      </c>
      <c r="J531" s="99">
        <v>0.31708428556712087</v>
      </c>
      <c r="K531" s="99">
        <v>0.3154350968252127</v>
      </c>
      <c r="L531" s="99">
        <v>0.3370456181299753</v>
      </c>
      <c r="M531" s="99">
        <v>0.3519032741104326</v>
      </c>
      <c r="N531" s="99">
        <v>0.31691579604071352</v>
      </c>
      <c r="O531" s="99">
        <v>0.29757603971245949</v>
      </c>
      <c r="P531" s="99">
        <v>0.26925509746671922</v>
      </c>
      <c r="Q531" s="99">
        <v>0.23894733565385012</v>
      </c>
      <c r="R531" s="99">
        <v>0.24212319498341903</v>
      </c>
      <c r="S531" s="99">
        <v>0.23569948360816106</v>
      </c>
      <c r="T531" s="99">
        <v>0.21520775429885994</v>
      </c>
      <c r="U531" s="99">
        <v>0.19535032169913713</v>
      </c>
      <c r="V531" s="99">
        <v>0.21831391872133893</v>
      </c>
      <c r="W531" s="99">
        <v>0.17492723412716629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0.47481238985022362</v>
      </c>
      <c r="D532" s="123">
        <f t="shared" si="267"/>
        <v>0.40041232399553567</v>
      </c>
      <c r="E532" s="123">
        <f t="shared" si="267"/>
        <v>0.44301431598222696</v>
      </c>
      <c r="F532" s="123">
        <f t="shared" si="267"/>
        <v>0.2777616021377049</v>
      </c>
      <c r="G532" s="123">
        <f t="shared" si="267"/>
        <v>0.2807871181695149</v>
      </c>
      <c r="H532" s="123">
        <f t="shared" si="267"/>
        <v>0.29567961693530637</v>
      </c>
      <c r="I532" s="123">
        <f t="shared" si="267"/>
        <v>0.39532168086589842</v>
      </c>
      <c r="J532" s="123">
        <f t="shared" si="267"/>
        <v>0.51228736292376198</v>
      </c>
      <c r="K532" s="123">
        <f t="shared" si="267"/>
        <v>0.67131466895320813</v>
      </c>
      <c r="L532" s="123">
        <f t="shared" si="267"/>
        <v>0.68483945109057209</v>
      </c>
      <c r="M532" s="123">
        <f t="shared" si="267"/>
        <v>0.44221487545026478</v>
      </c>
      <c r="N532" s="123">
        <f t="shared" si="267"/>
        <v>1.159762598661805</v>
      </c>
      <c r="O532" s="123">
        <f t="shared" si="267"/>
        <v>0.35252549144250328</v>
      </c>
      <c r="P532" s="123">
        <f t="shared" si="267"/>
        <v>0.51109827574997035</v>
      </c>
      <c r="Q532" s="123">
        <f t="shared" si="267"/>
        <v>0.26309615139339027</v>
      </c>
      <c r="R532" s="123">
        <f t="shared" si="267"/>
        <v>0.93851463377647981</v>
      </c>
      <c r="S532" s="123">
        <f t="shared" si="267"/>
        <v>0.78000137310835782</v>
      </c>
      <c r="T532" s="123">
        <f t="shared" si="267"/>
        <v>0.45656159897690651</v>
      </c>
      <c r="U532" s="123">
        <f t="shared" si="267"/>
        <v>0.52499468482737732</v>
      </c>
      <c r="V532" s="123">
        <f t="shared" si="267"/>
        <v>0.4062954174142695</v>
      </c>
      <c r="W532" s="123">
        <f t="shared" si="267"/>
        <v>0.32318757110210222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0.47481238985022362</v>
      </c>
      <c r="D533" s="99">
        <f>RES_hhdet_in_fecs!D86</f>
        <v>0.40041232399553567</v>
      </c>
      <c r="E533" s="99">
        <f>RES_hhdet_in_fecs!E86</f>
        <v>0.44301431598222696</v>
      </c>
      <c r="F533" s="99">
        <f>RES_hhdet_in_fecs!F86</f>
        <v>0.2777616021377049</v>
      </c>
      <c r="G533" s="99">
        <f>RES_hhdet_in_fecs!G86</f>
        <v>0.2807871181695149</v>
      </c>
      <c r="H533" s="99">
        <f>RES_hhdet_in_fecs!H86</f>
        <v>0.29567961693530637</v>
      </c>
      <c r="I533" s="99">
        <f>RES_hhdet_in_fecs!I86</f>
        <v>0.39532168086589842</v>
      </c>
      <c r="J533" s="99">
        <f>RES_hhdet_in_fecs!J86</f>
        <v>0.51228736292376198</v>
      </c>
      <c r="K533" s="99">
        <f>RES_hhdet_in_fecs!K86</f>
        <v>0.67131466895320813</v>
      </c>
      <c r="L533" s="99">
        <f>RES_hhdet_in_fecs!L86</f>
        <v>0.68483945109057209</v>
      </c>
      <c r="M533" s="99">
        <f>RES_hhdet_in_fecs!M86</f>
        <v>0.44221487545026478</v>
      </c>
      <c r="N533" s="99">
        <f>RES_hhdet_in_fecs!N86</f>
        <v>1.159762598661805</v>
      </c>
      <c r="O533" s="99">
        <f>RES_hhdet_in_fecs!O86</f>
        <v>0.35252549144250328</v>
      </c>
      <c r="P533" s="99">
        <f>RES_hhdet_in_fecs!P86</f>
        <v>0.51109827574997035</v>
      </c>
      <c r="Q533" s="99">
        <f>RES_hhdet_in_fecs!Q86</f>
        <v>0.26309615139339027</v>
      </c>
      <c r="R533" s="99">
        <f>RES_hhdet_in_fecs!R86</f>
        <v>0.93851463377647981</v>
      </c>
      <c r="S533" s="99">
        <f>RES_hhdet_in_fecs!S86</f>
        <v>0.78000137310835782</v>
      </c>
      <c r="T533" s="99">
        <f>RES_hhdet_in_fecs!T86</f>
        <v>0.45656159897690651</v>
      </c>
      <c r="U533" s="99">
        <f>RES_hhdet_in_fecs!U86</f>
        <v>0.52499468482737732</v>
      </c>
      <c r="V533" s="99">
        <f>RES_hhdet_in_fecs!V86</f>
        <v>0.4062954174142695</v>
      </c>
      <c r="W533" s="99">
        <f>RES_hhdet_in_fecs!W86</f>
        <v>0.32318757110210222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17.160034410779723</v>
      </c>
      <c r="D534" s="123">
        <v>19.128995538634364</v>
      </c>
      <c r="E534" s="123">
        <v>18.609542578753459</v>
      </c>
      <c r="F534" s="123">
        <v>18.084263269455995</v>
      </c>
      <c r="G534" s="123">
        <v>18.991752673956409</v>
      </c>
      <c r="H534" s="123">
        <v>19.314801571091976</v>
      </c>
      <c r="I534" s="123">
        <v>18.544637385999089</v>
      </c>
      <c r="J534" s="123">
        <v>20.820090743786444</v>
      </c>
      <c r="K534" s="123">
        <v>21.470505826435545</v>
      </c>
      <c r="L534" s="123">
        <v>20.069733277580625</v>
      </c>
      <c r="M534" s="123">
        <v>22.326544499875819</v>
      </c>
      <c r="N534" s="123">
        <v>18.863356052624432</v>
      </c>
      <c r="O534" s="123">
        <v>17.565843392907126</v>
      </c>
      <c r="P534" s="123">
        <v>17.093708982675231</v>
      </c>
      <c r="Q534" s="123">
        <v>16.52448098979632</v>
      </c>
      <c r="R534" s="123">
        <v>15.96757727346759</v>
      </c>
      <c r="S534" s="123">
        <v>16.248840197587342</v>
      </c>
      <c r="T534" s="123">
        <v>16.029232398862181</v>
      </c>
      <c r="U534" s="123">
        <v>15.47555399225533</v>
      </c>
      <c r="V534" s="123">
        <v>16.226004582768535</v>
      </c>
      <c r="W534" s="123">
        <v>16.407801039508861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20.412516313070654</v>
      </c>
      <c r="D535" s="99">
        <v>19.329885105191142</v>
      </c>
      <c r="E535" s="99">
        <v>17.802100716605846</v>
      </c>
      <c r="F535" s="99">
        <v>19.408605914141585</v>
      </c>
      <c r="G535" s="99">
        <v>19.303878722965884</v>
      </c>
      <c r="H535" s="99">
        <v>18.543683186671188</v>
      </c>
      <c r="I535" s="99">
        <v>18.186289181704065</v>
      </c>
      <c r="J535" s="99">
        <v>19.697587076466128</v>
      </c>
      <c r="K535" s="99">
        <v>20.723773241168683</v>
      </c>
      <c r="L535" s="99">
        <v>20.691402520609653</v>
      </c>
      <c r="M535" s="99">
        <v>20.776068195026948</v>
      </c>
      <c r="N535" s="99">
        <v>18.998294794741259</v>
      </c>
      <c r="O535" s="99">
        <v>18.567283498303265</v>
      </c>
      <c r="P535" s="99">
        <v>18.205377665496325</v>
      </c>
      <c r="Q535" s="99">
        <v>14.194413650888523</v>
      </c>
      <c r="R535" s="99">
        <v>15.246900422643927</v>
      </c>
      <c r="S535" s="99">
        <v>15.674573090977846</v>
      </c>
      <c r="T535" s="99">
        <v>15.141275193090877</v>
      </c>
      <c r="U535" s="99">
        <v>14.195276763680534</v>
      </c>
      <c r="V535" s="99">
        <v>16.895531435004589</v>
      </c>
      <c r="W535" s="99">
        <v>14.538864750355613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15.851862669432945</v>
      </c>
      <c r="M536" s="99">
        <v>15.99572528142968</v>
      </c>
      <c r="N536" s="99">
        <v>14.61061685884561</v>
      </c>
      <c r="O536" s="99">
        <v>14.455863087760655</v>
      </c>
      <c r="P536" s="99">
        <v>14.315003366424142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14.058621387657331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7.1754138007108832</v>
      </c>
      <c r="M537" s="102">
        <v>6.9848051724830542</v>
      </c>
      <c r="N537" s="102">
        <v>5.9775610148245644</v>
      </c>
      <c r="O537" s="102">
        <v>6.0761373874995854</v>
      </c>
      <c r="P537" s="102">
        <v>6.1184746342870504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5.4814507097216385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8.6764488687220638</v>
      </c>
      <c r="M538" s="105">
        <v>9.0109201089466229</v>
      </c>
      <c r="N538" s="105">
        <v>8.6330558440210456</v>
      </c>
      <c r="O538" s="105">
        <v>8.3797257002610674</v>
      </c>
      <c r="P538" s="105">
        <v>8.196528732137093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8.5771706779356922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20.896159025939198</v>
      </c>
      <c r="D539" s="102">
        <v>19.699259547365145</v>
      </c>
      <c r="E539" s="102">
        <v>20.41313325258049</v>
      </c>
      <c r="F539" s="102">
        <v>20.639080523033044</v>
      </c>
      <c r="G539" s="102">
        <v>21.07825167685516</v>
      </c>
      <c r="H539" s="102">
        <v>21.552242703224422</v>
      </c>
      <c r="I539" s="102">
        <v>21.539652954702767</v>
      </c>
      <c r="J539" s="102">
        <v>22.744287352984635</v>
      </c>
      <c r="K539" s="102">
        <v>23.64386070131302</v>
      </c>
      <c r="L539" s="102">
        <v>24.300801715757547</v>
      </c>
      <c r="M539" s="102">
        <v>24.51040899861334</v>
      </c>
      <c r="N539" s="102">
        <v>20.959941141137762</v>
      </c>
      <c r="O539" s="102">
        <v>19.102463918031432</v>
      </c>
      <c r="P539" s="102">
        <v>18.391820954000622</v>
      </c>
      <c r="Q539" s="102">
        <v>17.791534491950117</v>
      </c>
      <c r="R539" s="102">
        <v>15.758427326889178</v>
      </c>
      <c r="S539" s="102">
        <v>15.810065851064969</v>
      </c>
      <c r="T539" s="102">
        <v>16.023381027228499</v>
      </c>
      <c r="U539" s="102">
        <v>15.104882641347951</v>
      </c>
      <c r="V539" s="102">
        <v>16.28631739047772</v>
      </c>
      <c r="W539" s="102">
        <v>16.517225257205904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16.931111513040321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25.601787630387317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8.3281253800644013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0.16286317390477714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8.6029861329759196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25.438924456482539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17.099080772017601</v>
      </c>
      <c r="D543" s="102">
        <v>19.123588897737282</v>
      </c>
      <c r="E543" s="102">
        <v>18.616196230416843</v>
      </c>
      <c r="F543" s="102">
        <v>18.032689971547594</v>
      </c>
      <c r="G543" s="102">
        <v>18.970409430386123</v>
      </c>
      <c r="H543" s="102">
        <v>19.317641569246611</v>
      </c>
      <c r="I543" s="102">
        <v>18.540713309082353</v>
      </c>
      <c r="J543" s="102">
        <v>20.90222239323117</v>
      </c>
      <c r="K543" s="102">
        <v>21.503336245907946</v>
      </c>
      <c r="L543" s="102">
        <v>22.357902057170243</v>
      </c>
      <c r="M543" s="102">
        <v>22.834554813605507</v>
      </c>
      <c r="N543" s="102">
        <v>19.048803084740864</v>
      </c>
      <c r="O543" s="102">
        <v>17.903919698544691</v>
      </c>
      <c r="P543" s="102">
        <v>17.427455877913108</v>
      </c>
      <c r="Q543" s="102">
        <v>16.737956603733366</v>
      </c>
      <c r="R543" s="102">
        <v>16.358559099102997</v>
      </c>
      <c r="S543" s="102">
        <v>16.749151933710134</v>
      </c>
      <c r="T543" s="102">
        <v>16.604934475063292</v>
      </c>
      <c r="U543" s="102">
        <v>15.819038152342962</v>
      </c>
      <c r="V543" s="102">
        <v>16.423231268500047</v>
      </c>
      <c r="W543" s="102">
        <v>16.728582606951846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16.42244680855444</v>
      </c>
      <c r="M544" s="105">
        <v>16.74263025024235</v>
      </c>
      <c r="N544" s="105">
        <v>13.88787101054556</v>
      </c>
      <c r="O544" s="105">
        <v>13.28706835188575</v>
      </c>
      <c r="P544" s="105">
        <v>13.173207950976789</v>
      </c>
      <c r="Q544" s="105">
        <v>12.646376702171789</v>
      </c>
      <c r="R544" s="105">
        <v>12.610568524963959</v>
      </c>
      <c r="S544" s="105">
        <v>13.163385483675539</v>
      </c>
      <c r="T544" s="105">
        <v>13.076724514453385</v>
      </c>
      <c r="U544" s="105">
        <v>12.537246232185778</v>
      </c>
      <c r="V544" s="105">
        <v>13.120043380565772</v>
      </c>
      <c r="W544" s="105">
        <v>13.454503359859102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7.7545576994565293</v>
      </c>
      <c r="M545" s="99">
        <v>7.6751412644944415</v>
      </c>
      <c r="N545" s="99">
        <v>5.9765541189587186</v>
      </c>
      <c r="O545" s="99">
        <v>5.844859862563256</v>
      </c>
      <c r="P545" s="99">
        <v>5.8425338949174712</v>
      </c>
      <c r="Q545" s="99">
        <v>5.1539514797135837</v>
      </c>
      <c r="R545" s="99">
        <v>5.3918570828249877</v>
      </c>
      <c r="S545" s="99">
        <v>5.864738858401914</v>
      </c>
      <c r="T545" s="99">
        <v>5.4256073914825693</v>
      </c>
      <c r="U545" s="99">
        <v>5.0887041765363827</v>
      </c>
      <c r="V545" s="99">
        <v>5.334470624406511</v>
      </c>
      <c r="W545" s="99">
        <v>5.4778606447281062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8.6678891090979135</v>
      </c>
      <c r="M546" s="99">
        <v>9.0674889857479091</v>
      </c>
      <c r="N546" s="99">
        <v>7.9113168915868375</v>
      </c>
      <c r="O546" s="99">
        <v>7.4422084893224936</v>
      </c>
      <c r="P546" s="99">
        <v>7.3306740560593191</v>
      </c>
      <c r="Q546" s="99">
        <v>7.4924252224582046</v>
      </c>
      <c r="R546" s="99">
        <v>7.2187114421389715</v>
      </c>
      <c r="S546" s="99">
        <v>7.2986466252736246</v>
      </c>
      <c r="T546" s="99">
        <v>7.6511171229708159</v>
      </c>
      <c r="U546" s="99">
        <v>7.448542055649396</v>
      </c>
      <c r="V546" s="99">
        <v>7.7855727561592598</v>
      </c>
      <c r="W546" s="99">
        <v>7.9766427151309953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9.671185385213434</v>
      </c>
      <c r="D547" s="123">
        <v>9.7501568496607973</v>
      </c>
      <c r="E547" s="123">
        <v>10.068040858165627</v>
      </c>
      <c r="F547" s="123">
        <v>10.431840625316655</v>
      </c>
      <c r="G547" s="123">
        <v>10.268933118827043</v>
      </c>
      <c r="H547" s="123">
        <v>10.365522751770321</v>
      </c>
      <c r="I547" s="123">
        <v>10.356436006799782</v>
      </c>
      <c r="J547" s="123">
        <v>10.929946164111632</v>
      </c>
      <c r="K547" s="123">
        <v>11.159551298587411</v>
      </c>
      <c r="L547" s="123">
        <v>10.849271003467145</v>
      </c>
      <c r="M547" s="123">
        <v>11.595459069105662</v>
      </c>
      <c r="N547" s="123">
        <v>9.7031712344091545</v>
      </c>
      <c r="O547" s="123">
        <v>9.3180999209926192</v>
      </c>
      <c r="P547" s="123">
        <v>8.9702606820294974</v>
      </c>
      <c r="Q547" s="123">
        <v>10.292190199026011</v>
      </c>
      <c r="R547" s="123">
        <v>9.9002955660039333</v>
      </c>
      <c r="S547" s="123">
        <v>9.6465244167894184</v>
      </c>
      <c r="T547" s="123">
        <v>9.2269210048021399</v>
      </c>
      <c r="U547" s="123">
        <v>8.8628825564676923</v>
      </c>
      <c r="V547" s="123">
        <v>9.3464024690697922</v>
      </c>
      <c r="W547" s="123">
        <v>9.6681743837581262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11.690522061855235</v>
      </c>
      <c r="D548" s="99">
        <v>12.272108779472877</v>
      </c>
      <c r="E548" s="99">
        <v>11.613236479434578</v>
      </c>
      <c r="F548" s="99">
        <v>13.374146967308807</v>
      </c>
      <c r="G548" s="99">
        <v>12.696335837475765</v>
      </c>
      <c r="H548" s="99">
        <v>12.733164937773498</v>
      </c>
      <c r="I548" s="99">
        <v>13.155406613903221</v>
      </c>
      <c r="J548" s="99">
        <v>13.495586735820304</v>
      </c>
      <c r="K548" s="99">
        <v>13.773135711505516</v>
      </c>
      <c r="L548" s="99">
        <v>13.530302655012848</v>
      </c>
      <c r="M548" s="99">
        <v>13.717184942246575</v>
      </c>
      <c r="N548" s="99">
        <v>12.359576590261875</v>
      </c>
      <c r="O548" s="99">
        <v>11.358411956599042</v>
      </c>
      <c r="P548" s="99">
        <v>10.060180342541862</v>
      </c>
      <c r="Q548" s="99">
        <v>13.786734283950066</v>
      </c>
      <c r="R548" s="99">
        <v>13.161995208714963</v>
      </c>
      <c r="S548" s="99">
        <v>12.731547149936235</v>
      </c>
      <c r="T548" s="99">
        <v>12.341550493923092</v>
      </c>
      <c r="U548" s="99">
        <v>11.709692800093528</v>
      </c>
      <c r="V548" s="99">
        <v>14.267205858116231</v>
      </c>
      <c r="W548" s="99">
        <v>12.357058679414516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11.826420149751064</v>
      </c>
      <c r="D549" s="99">
        <v>11.311326022656063</v>
      </c>
      <c r="E549" s="99">
        <v>13.10042576125293</v>
      </c>
      <c r="F549" s="99">
        <v>13.492358645272468</v>
      </c>
      <c r="G549" s="99">
        <v>13.258099395035659</v>
      </c>
      <c r="H549" s="99">
        <v>13.949092910767781</v>
      </c>
      <c r="I549" s="99">
        <v>12.920831623679305</v>
      </c>
      <c r="J549" s="99">
        <v>12.15911761698124</v>
      </c>
      <c r="K549" s="99">
        <v>13.560003627676895</v>
      </c>
      <c r="L549" s="99">
        <v>11.881086882775664</v>
      </c>
      <c r="M549" s="99">
        <v>14.657491248173173</v>
      </c>
      <c r="N549" s="99">
        <v>12.13899835639525</v>
      </c>
      <c r="O549" s="99">
        <v>11.431056098831368</v>
      </c>
      <c r="P549" s="99">
        <v>10.537311177606627</v>
      </c>
      <c r="Q549" s="99">
        <v>15.232209860596409</v>
      </c>
      <c r="R549" s="99">
        <v>12.43842909461692</v>
      </c>
      <c r="S549" s="99">
        <v>12.024433906723866</v>
      </c>
      <c r="T549" s="99">
        <v>12.172935959957162</v>
      </c>
      <c r="U549" s="99">
        <v>11.419456604195011</v>
      </c>
      <c r="V549" s="99">
        <v>12.462406030254972</v>
      </c>
      <c r="W549" s="99">
        <v>12.669263852367322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9.282041656112467</v>
      </c>
      <c r="D550" s="110">
        <v>9.0674243137775896</v>
      </c>
      <c r="E550" s="110">
        <v>9.2525008050605333</v>
      </c>
      <c r="F550" s="110">
        <v>9.7267795394696108</v>
      </c>
      <c r="G550" s="110">
        <v>9.7924639240847959</v>
      </c>
      <c r="H550" s="110">
        <v>9.8807996232890805</v>
      </c>
      <c r="I550" s="110">
        <v>9.9979279738085669</v>
      </c>
      <c r="J550" s="110">
        <v>10.400583070426311</v>
      </c>
      <c r="K550" s="110">
        <v>10.430538163869668</v>
      </c>
      <c r="L550" s="110">
        <v>10.415752638876304</v>
      </c>
      <c r="M550" s="110">
        <v>10.800956311063532</v>
      </c>
      <c r="N550" s="110">
        <v>9.1993330220516469</v>
      </c>
      <c r="O550" s="110">
        <v>8.7525271764325794</v>
      </c>
      <c r="P550" s="110">
        <v>8.5929806522772747</v>
      </c>
      <c r="Q550" s="110">
        <v>9.21784207480788</v>
      </c>
      <c r="R550" s="110">
        <v>9.001899932881491</v>
      </c>
      <c r="S550" s="110">
        <v>9.1025423908776357</v>
      </c>
      <c r="T550" s="110">
        <v>8.7992634870342421</v>
      </c>
      <c r="U550" s="110">
        <v>8.4041493089956685</v>
      </c>
      <c r="V550" s="110">
        <v>8.7339033624916969</v>
      </c>
      <c r="W550" s="110">
        <v>8.9672984495567167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55.000285205694134</v>
      </c>
      <c r="D552" s="118">
        <f t="shared" si="268"/>
        <v>60.536111211212223</v>
      </c>
      <c r="E552" s="118">
        <f t="shared" si="268"/>
        <v>60.0492900683874</v>
      </c>
      <c r="F552" s="118">
        <f t="shared" si="268"/>
        <v>59.884927965449833</v>
      </c>
      <c r="G552" s="118">
        <f t="shared" si="268"/>
        <v>59.250674659700159</v>
      </c>
      <c r="H552" s="118">
        <f t="shared" si="268"/>
        <v>60.997052799631582</v>
      </c>
      <c r="I552" s="118">
        <f t="shared" si="268"/>
        <v>56.650646793069967</v>
      </c>
      <c r="J552" s="118">
        <f t="shared" si="268"/>
        <v>59.672014918610415</v>
      </c>
      <c r="K552" s="118">
        <f t="shared" si="268"/>
        <v>60.962065715951532</v>
      </c>
      <c r="L552" s="118">
        <f t="shared" si="268"/>
        <v>64.19049610073823</v>
      </c>
      <c r="M552" s="118">
        <f t="shared" si="268"/>
        <v>66.440611624916968</v>
      </c>
      <c r="N552" s="118">
        <f t="shared" si="268"/>
        <v>62.148211010934062</v>
      </c>
      <c r="O552" s="118">
        <f t="shared" si="268"/>
        <v>56.570663854590656</v>
      </c>
      <c r="P552" s="118">
        <f t="shared" si="268"/>
        <v>53.724812023876233</v>
      </c>
      <c r="Q552" s="118">
        <f t="shared" si="268"/>
        <v>49.93179536172287</v>
      </c>
      <c r="R552" s="118">
        <f t="shared" ref="R552:V552" si="269">R553+R556+R558+R571</f>
        <v>52.53703438689422</v>
      </c>
      <c r="S552" s="118">
        <f t="shared" si="269"/>
        <v>51.762781350580063</v>
      </c>
      <c r="T552" s="118">
        <f t="shared" si="269"/>
        <v>48.190720933733289</v>
      </c>
      <c r="U552" s="118">
        <f t="shared" si="269"/>
        <v>45.373204584460503</v>
      </c>
      <c r="V552" s="118">
        <f t="shared" si="269"/>
        <v>48.960453375064773</v>
      </c>
      <c r="W552" s="118">
        <f t="shared" ref="W552" si="270">W553+W556+W558+W571</f>
        <v>43.428424061606336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37.321810019536386</v>
      </c>
      <c r="D553" s="123">
        <f t="shared" si="271"/>
        <v>41.994964606160778</v>
      </c>
      <c r="E553" s="123">
        <f t="shared" si="271"/>
        <v>41.357953756086559</v>
      </c>
      <c r="F553" s="123">
        <f t="shared" si="271"/>
        <v>41.457850409400884</v>
      </c>
      <c r="G553" s="123">
        <f t="shared" si="271"/>
        <v>40.233889167443778</v>
      </c>
      <c r="H553" s="123">
        <f t="shared" si="271"/>
        <v>41.592062043107326</v>
      </c>
      <c r="I553" s="123">
        <f t="shared" si="271"/>
        <v>37.33140541933701</v>
      </c>
      <c r="J553" s="123">
        <f t="shared" si="271"/>
        <v>38.404690526998031</v>
      </c>
      <c r="K553" s="123">
        <f t="shared" si="271"/>
        <v>38.653774487601638</v>
      </c>
      <c r="L553" s="123">
        <f t="shared" si="271"/>
        <v>41.380839338672118</v>
      </c>
      <c r="M553" s="123">
        <f t="shared" si="271"/>
        <v>43.373064391613184</v>
      </c>
      <c r="N553" s="123">
        <f t="shared" si="271"/>
        <v>40.209294882638574</v>
      </c>
      <c r="O553" s="123">
        <f t="shared" si="271"/>
        <v>37.678765487388176</v>
      </c>
      <c r="P553" s="123">
        <f t="shared" si="271"/>
        <v>34.561707443316926</v>
      </c>
      <c r="Q553" s="123">
        <f t="shared" si="271"/>
        <v>30.756925724356474</v>
      </c>
      <c r="R553" s="123">
        <f t="shared" ref="R553:V553" si="272">SUM(R554:R555)</f>
        <v>31.388286518337949</v>
      </c>
      <c r="S553" s="123">
        <f t="shared" si="272"/>
        <v>30.518494142563881</v>
      </c>
      <c r="T553" s="123">
        <f t="shared" si="272"/>
        <v>28.023972850260446</v>
      </c>
      <c r="U553" s="123">
        <f t="shared" si="272"/>
        <v>25.553626379136798</v>
      </c>
      <c r="V553" s="123">
        <f t="shared" si="272"/>
        <v>28.44316777675904</v>
      </c>
      <c r="W553" s="123">
        <f t="shared" ref="W553" si="273">SUM(W554:W555)</f>
        <v>22.720772405106793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36.986918334886759</v>
      </c>
      <c r="D554" s="99">
        <v>41.620285846181794</v>
      </c>
      <c r="E554" s="99">
        <v>40.993853620514045</v>
      </c>
      <c r="F554" s="99">
        <v>41.097531674810199</v>
      </c>
      <c r="G554" s="99">
        <v>39.890461600960364</v>
      </c>
      <c r="H554" s="99">
        <v>41.240334934498776</v>
      </c>
      <c r="I554" s="99">
        <v>37.021828690595058</v>
      </c>
      <c r="J554" s="99">
        <v>38.087606241430912</v>
      </c>
      <c r="K554" s="99">
        <v>38.338339390776426</v>
      </c>
      <c r="L554" s="99">
        <v>41.043793720542141</v>
      </c>
      <c r="M554" s="99">
        <v>43.02116111750275</v>
      </c>
      <c r="N554" s="99">
        <v>39.892379086597863</v>
      </c>
      <c r="O554" s="99">
        <v>37.381189447675716</v>
      </c>
      <c r="P554" s="99">
        <v>34.292452345850208</v>
      </c>
      <c r="Q554" s="99">
        <v>30.517978388702623</v>
      </c>
      <c r="R554" s="99">
        <v>31.146163323354532</v>
      </c>
      <c r="S554" s="99">
        <v>30.282794658955719</v>
      </c>
      <c r="T554" s="99">
        <v>27.808765095961586</v>
      </c>
      <c r="U554" s="99">
        <v>25.35827605743766</v>
      </c>
      <c r="V554" s="99">
        <v>28.224853858037701</v>
      </c>
      <c r="W554" s="99">
        <v>22.545845170979625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0.33489168464962416</v>
      </c>
      <c r="D555" s="99">
        <v>0.37467875997898392</v>
      </c>
      <c r="E555" s="99">
        <v>0.36410013557251258</v>
      </c>
      <c r="F555" s="99">
        <v>0.36031873459068559</v>
      </c>
      <c r="G555" s="99">
        <v>0.3434275664834105</v>
      </c>
      <c r="H555" s="99">
        <v>0.35172710860855239</v>
      </c>
      <c r="I555" s="99">
        <v>0.30957672874195152</v>
      </c>
      <c r="J555" s="99">
        <v>0.31708428556712087</v>
      </c>
      <c r="K555" s="99">
        <v>0.3154350968252127</v>
      </c>
      <c r="L555" s="99">
        <v>0.3370456181299753</v>
      </c>
      <c r="M555" s="99">
        <v>0.3519032741104326</v>
      </c>
      <c r="N555" s="99">
        <v>0.31691579604071352</v>
      </c>
      <c r="O555" s="99">
        <v>0.29757603971245949</v>
      </c>
      <c r="P555" s="99">
        <v>0.26925509746671922</v>
      </c>
      <c r="Q555" s="99">
        <v>0.23894733565385012</v>
      </c>
      <c r="R555" s="99">
        <v>0.24212319498341903</v>
      </c>
      <c r="S555" s="99">
        <v>0.23569948360816106</v>
      </c>
      <c r="T555" s="99">
        <v>0.21520775429885994</v>
      </c>
      <c r="U555" s="99">
        <v>0.19535032169913713</v>
      </c>
      <c r="V555" s="99">
        <v>0.21831391872133893</v>
      </c>
      <c r="W555" s="99">
        <v>0.17492723412716629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0.99004614213309394</v>
      </c>
      <c r="D556" s="123">
        <f t="shared" si="274"/>
        <v>0.86038757106881658</v>
      </c>
      <c r="E556" s="123">
        <f t="shared" si="274"/>
        <v>0.98041215881206301</v>
      </c>
      <c r="F556" s="123">
        <f t="shared" si="274"/>
        <v>0.63257761717654049</v>
      </c>
      <c r="G556" s="123">
        <f t="shared" si="274"/>
        <v>0.65771215551350037</v>
      </c>
      <c r="H556" s="123">
        <f t="shared" si="274"/>
        <v>0.71196815361922294</v>
      </c>
      <c r="I556" s="123">
        <f t="shared" si="274"/>
        <v>0.97806245972551187</v>
      </c>
      <c r="J556" s="123">
        <f t="shared" si="274"/>
        <v>1.3019751274666054</v>
      </c>
      <c r="K556" s="123">
        <f t="shared" si="274"/>
        <v>1.7525086564280239</v>
      </c>
      <c r="L556" s="123">
        <f t="shared" si="274"/>
        <v>1.8363355239788695</v>
      </c>
      <c r="M556" s="123">
        <f t="shared" si="274"/>
        <v>1.2231803399954597</v>
      </c>
      <c r="N556" s="123">
        <f t="shared" si="274"/>
        <v>3.3266066018880216</v>
      </c>
      <c r="O556" s="123">
        <f t="shared" si="274"/>
        <v>1.0542413226621745</v>
      </c>
      <c r="P556" s="123">
        <f t="shared" si="274"/>
        <v>1.5961851798652842</v>
      </c>
      <c r="Q556" s="123">
        <f t="shared" si="274"/>
        <v>0.85162290404015162</v>
      </c>
      <c r="R556" s="123">
        <f t="shared" si="274"/>
        <v>3.1049519802890453</v>
      </c>
      <c r="S556" s="123">
        <f t="shared" si="274"/>
        <v>2.6248858204765781</v>
      </c>
      <c r="T556" s="123">
        <f t="shared" si="274"/>
        <v>1.5581280511198436</v>
      </c>
      <c r="U556" s="123">
        <f t="shared" si="274"/>
        <v>1.8143806390026087</v>
      </c>
      <c r="V556" s="123">
        <f t="shared" si="274"/>
        <v>1.4220745808844977</v>
      </c>
      <c r="W556" s="123">
        <f t="shared" si="274"/>
        <v>1.1451428671716943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0.99004614213309394</v>
      </c>
      <c r="D557" s="99">
        <f>RES_hhdet_in_tess!D86</f>
        <v>0.86038757106881658</v>
      </c>
      <c r="E557" s="99">
        <f>RES_hhdet_in_tess!E86</f>
        <v>0.98041215881206301</v>
      </c>
      <c r="F557" s="99">
        <f>RES_hhdet_in_tess!F86</f>
        <v>0.63257761717654049</v>
      </c>
      <c r="G557" s="99">
        <f>RES_hhdet_in_tess!G86</f>
        <v>0.65771215551350037</v>
      </c>
      <c r="H557" s="99">
        <f>RES_hhdet_in_tess!H86</f>
        <v>0.71196815361922294</v>
      </c>
      <c r="I557" s="99">
        <f>RES_hhdet_in_tess!I86</f>
        <v>0.97806245972551187</v>
      </c>
      <c r="J557" s="99">
        <f>RES_hhdet_in_tess!J86</f>
        <v>1.3019751274666054</v>
      </c>
      <c r="K557" s="99">
        <f>RES_hhdet_in_tess!K86</f>
        <v>1.7525086564280239</v>
      </c>
      <c r="L557" s="99">
        <f>RES_hhdet_in_tess!L86</f>
        <v>1.8363355239788695</v>
      </c>
      <c r="M557" s="99">
        <f>RES_hhdet_in_tess!M86</f>
        <v>1.2231803399954597</v>
      </c>
      <c r="N557" s="99">
        <f>RES_hhdet_in_tess!N86</f>
        <v>3.3266066018880216</v>
      </c>
      <c r="O557" s="99">
        <f>RES_hhdet_in_tess!O86</f>
        <v>1.0542413226621745</v>
      </c>
      <c r="P557" s="99">
        <f>RES_hhdet_in_tess!P86</f>
        <v>1.5961851798652842</v>
      </c>
      <c r="Q557" s="99">
        <f>RES_hhdet_in_tess!Q86</f>
        <v>0.85162290404015162</v>
      </c>
      <c r="R557" s="99">
        <f>RES_hhdet_in_tess!R86</f>
        <v>3.1049519802890453</v>
      </c>
      <c r="S557" s="99">
        <f>RES_hhdet_in_tess!S86</f>
        <v>2.6248858204765781</v>
      </c>
      <c r="T557" s="99">
        <f>RES_hhdet_in_tess!T86</f>
        <v>1.5581280511198436</v>
      </c>
      <c r="U557" s="99">
        <f>RES_hhdet_in_tess!U86</f>
        <v>1.8143806390026087</v>
      </c>
      <c r="V557" s="99">
        <f>RES_hhdet_in_tess!V86</f>
        <v>1.4220745808844977</v>
      </c>
      <c r="W557" s="99">
        <f>RES_hhdet_in_tess!W86</f>
        <v>1.1451428671716943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9.8346729413474065</v>
      </c>
      <c r="D558" s="123">
        <v>10.997107052931794</v>
      </c>
      <c r="E558" s="123">
        <v>10.728062415546244</v>
      </c>
      <c r="F558" s="123">
        <v>10.455132135102801</v>
      </c>
      <c r="G558" s="123">
        <v>11.018680739985706</v>
      </c>
      <c r="H558" s="123">
        <v>11.246461295283696</v>
      </c>
      <c r="I558" s="123">
        <v>10.84160548966736</v>
      </c>
      <c r="J558" s="123">
        <v>12.251026271322454</v>
      </c>
      <c r="K558" s="123">
        <v>12.6858773956211</v>
      </c>
      <c r="L558" s="123">
        <v>13.243590231228955</v>
      </c>
      <c r="M558" s="123">
        <v>13.628448242296091</v>
      </c>
      <c r="N558" s="123">
        <v>11.582749359993345</v>
      </c>
      <c r="O558" s="123">
        <v>11.140650945727339</v>
      </c>
      <c r="P558" s="123">
        <v>11.056420356532195</v>
      </c>
      <c r="Q558" s="123">
        <v>10.860187277743274</v>
      </c>
      <c r="R558" s="123">
        <v>10.809879189150054</v>
      </c>
      <c r="S558" s="123">
        <v>11.257576995638988</v>
      </c>
      <c r="T558" s="123">
        <v>11.340922907811333</v>
      </c>
      <c r="U558" s="123">
        <v>10.960599664014342</v>
      </c>
      <c r="V558" s="123">
        <v>11.567616140846548</v>
      </c>
      <c r="W558" s="123">
        <v>11.859683754877127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10.750397636319683</v>
      </c>
      <c r="D559" s="99">
        <v>10.418003021023612</v>
      </c>
      <c r="E559" s="99">
        <v>9.8156599248965737</v>
      </c>
      <c r="F559" s="99">
        <v>10.944505978924187</v>
      </c>
      <c r="G559" s="99">
        <v>11.128993589471731</v>
      </c>
      <c r="H559" s="99">
        <v>10.926146074418906</v>
      </c>
      <c r="I559" s="99">
        <v>10.947544221650178</v>
      </c>
      <c r="J559" s="99">
        <v>12.108952221488526</v>
      </c>
      <c r="K559" s="99">
        <v>13.00388246781559</v>
      </c>
      <c r="L559" s="99">
        <v>13.245596920698031</v>
      </c>
      <c r="M559" s="99">
        <v>13.542099206279987</v>
      </c>
      <c r="N559" s="99">
        <v>12.576484034094586</v>
      </c>
      <c r="O559" s="99">
        <v>12.447207817761992</v>
      </c>
      <c r="P559" s="99">
        <v>12.338608511557377</v>
      </c>
      <c r="Q559" s="99">
        <v>9.7445946893671582</v>
      </c>
      <c r="R559" s="99">
        <v>10.664157760574099</v>
      </c>
      <c r="S559" s="99">
        <v>11.190294983007925</v>
      </c>
      <c r="T559" s="99">
        <v>11.029915923797676</v>
      </c>
      <c r="U559" s="99">
        <v>10.531077903780201</v>
      </c>
      <c r="V559" s="99">
        <v>12.724169272924227</v>
      </c>
      <c r="W559" s="99">
        <v>11.080749748180741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13.269788486409318</v>
      </c>
      <c r="M560" s="99">
        <v>13.56370284408148</v>
      </c>
      <c r="N560" s="99">
        <v>12.590079433663224</v>
      </c>
      <c r="O560" s="99">
        <v>12.453070344263093</v>
      </c>
      <c r="P560" s="99">
        <v>12.343295944961289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12.705298103817389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4.5933396176872554</v>
      </c>
      <c r="M561" s="102">
        <v>4.5527827351348584</v>
      </c>
      <c r="N561" s="102">
        <v>3.957023589642179</v>
      </c>
      <c r="O561" s="102">
        <v>4.0733446440020238</v>
      </c>
      <c r="P561" s="102">
        <v>4.146767212824197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4.1281274258816962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8.6764488687220638</v>
      </c>
      <c r="M562" s="105">
        <v>9.0109201089466229</v>
      </c>
      <c r="N562" s="105">
        <v>8.6330558440210456</v>
      </c>
      <c r="O562" s="105">
        <v>8.3797257002610674</v>
      </c>
      <c r="P562" s="105">
        <v>8.196528732137093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8.5771706779356922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10.689781085288395</v>
      </c>
      <c r="D563" s="102">
        <v>10.110322176842478</v>
      </c>
      <c r="E563" s="102">
        <v>10.516363814103206</v>
      </c>
      <c r="F563" s="102">
        <v>10.673639711147096</v>
      </c>
      <c r="G563" s="102">
        <v>10.947859308311171</v>
      </c>
      <c r="H563" s="102">
        <v>11.247110252818942</v>
      </c>
      <c r="I563" s="102">
        <v>11.299625289878019</v>
      </c>
      <c r="J563" s="102">
        <v>12.005322263494921</v>
      </c>
      <c r="K563" s="102">
        <v>12.573022276669517</v>
      </c>
      <c r="L563" s="102">
        <v>13.03567356652119</v>
      </c>
      <c r="M563" s="102">
        <v>13.388490085686135</v>
      </c>
      <c r="N563" s="102">
        <v>11.791806988322195</v>
      </c>
      <c r="O563" s="102">
        <v>11.206473319376324</v>
      </c>
      <c r="P563" s="102">
        <v>11.328813771434497</v>
      </c>
      <c r="Q563" s="102">
        <v>11.432678805775817</v>
      </c>
      <c r="R563" s="102">
        <v>10.409334301437429</v>
      </c>
      <c r="S563" s="102">
        <v>10.717155221902186</v>
      </c>
      <c r="T563" s="102">
        <v>11.112988578517015</v>
      </c>
      <c r="U563" s="102">
        <v>10.67332582361024</v>
      </c>
      <c r="V563" s="102">
        <v>11.662422206724974</v>
      </c>
      <c r="W563" s="102">
        <v>11.901371667261776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13.070440546431904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25.555548678549787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4.4674544134559824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0.11662422206724973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8.6029861329759196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25.438924456482539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9.8185629906757086</v>
      </c>
      <c r="D567" s="102">
        <v>11.009796641612139</v>
      </c>
      <c r="E567" s="102">
        <v>10.747799304353306</v>
      </c>
      <c r="F567" s="102">
        <v>10.440374208048226</v>
      </c>
      <c r="G567" s="102">
        <v>11.016306932873199</v>
      </c>
      <c r="H567" s="102">
        <v>11.253449227856997</v>
      </c>
      <c r="I567" s="102">
        <v>10.837167324298163</v>
      </c>
      <c r="J567" s="102">
        <v>12.262954773922566</v>
      </c>
      <c r="K567" s="102">
        <v>12.668877596198024</v>
      </c>
      <c r="L567" s="102">
        <v>13.235133105348638</v>
      </c>
      <c r="M567" s="102">
        <v>13.633405195764892</v>
      </c>
      <c r="N567" s="102">
        <v>11.529631997911496</v>
      </c>
      <c r="O567" s="102">
        <v>11.059477947170794</v>
      </c>
      <c r="P567" s="102">
        <v>11.047290496858636</v>
      </c>
      <c r="Q567" s="102">
        <v>10.876100737202963</v>
      </c>
      <c r="R567" s="102">
        <v>10.8158540458447</v>
      </c>
      <c r="S567" s="102">
        <v>11.262952142613944</v>
      </c>
      <c r="T567" s="102">
        <v>11.34740563901587</v>
      </c>
      <c r="U567" s="102">
        <v>10.972709380031869</v>
      </c>
      <c r="V567" s="102">
        <v>11.541583549399924</v>
      </c>
      <c r="W567" s="102">
        <v>11.876271713651436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13.258328903626788</v>
      </c>
      <c r="M568" s="105">
        <v>13.649943587895065</v>
      </c>
      <c r="N568" s="105">
        <v>11.528734180256006</v>
      </c>
      <c r="O568" s="105">
        <v>11.05265245034944</v>
      </c>
      <c r="P568" s="105">
        <v>11.034265080879937</v>
      </c>
      <c r="Q568" s="105">
        <v>10.841394084972659</v>
      </c>
      <c r="R568" s="105">
        <v>10.783667187360249</v>
      </c>
      <c r="S568" s="105">
        <v>11.24238499200043</v>
      </c>
      <c r="T568" s="105">
        <v>11.358844365234495</v>
      </c>
      <c r="U568" s="105">
        <v>10.97826816872651</v>
      </c>
      <c r="V568" s="105">
        <v>11.534423234901281</v>
      </c>
      <c r="W568" s="105">
        <v>11.865589134254003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4.5904397945288737</v>
      </c>
      <c r="M569" s="99">
        <v>4.5824546021471555</v>
      </c>
      <c r="N569" s="99">
        <v>3.6174172886691687</v>
      </c>
      <c r="O569" s="99">
        <v>3.6104439610269448</v>
      </c>
      <c r="P569" s="99">
        <v>3.7035910248206161</v>
      </c>
      <c r="Q569" s="99">
        <v>3.3489688625144525</v>
      </c>
      <c r="R569" s="99">
        <v>3.5649557452212788</v>
      </c>
      <c r="S569" s="99">
        <v>3.9437383667268038</v>
      </c>
      <c r="T569" s="99">
        <v>3.7077272422636787</v>
      </c>
      <c r="U569" s="99">
        <v>3.5297261130771149</v>
      </c>
      <c r="V569" s="99">
        <v>3.7488504787420194</v>
      </c>
      <c r="W569" s="99">
        <v>3.8889464191230081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8.6678891090979135</v>
      </c>
      <c r="M570" s="99">
        <v>9.0674889857479091</v>
      </c>
      <c r="N570" s="99">
        <v>7.9113168915868375</v>
      </c>
      <c r="O570" s="99">
        <v>7.4422084893224936</v>
      </c>
      <c r="P570" s="99">
        <v>7.3306740560593191</v>
      </c>
      <c r="Q570" s="99">
        <v>7.4924252224582046</v>
      </c>
      <c r="R570" s="99">
        <v>7.2187114421389715</v>
      </c>
      <c r="S570" s="99">
        <v>7.2986466252736246</v>
      </c>
      <c r="T570" s="99">
        <v>7.6511171229708159</v>
      </c>
      <c r="U570" s="99">
        <v>7.448542055649396</v>
      </c>
      <c r="V570" s="99">
        <v>7.7855727561592598</v>
      </c>
      <c r="W570" s="99">
        <v>7.9766427151309953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6.8537561026772478</v>
      </c>
      <c r="D571" s="123">
        <v>6.6836519810508266</v>
      </c>
      <c r="E571" s="123">
        <v>6.9828617379425362</v>
      </c>
      <c r="F571" s="123">
        <v>7.3393678037696066</v>
      </c>
      <c r="G571" s="123">
        <v>7.3403925967571793</v>
      </c>
      <c r="H571" s="123">
        <v>7.4465613076213373</v>
      </c>
      <c r="I571" s="123">
        <v>7.499573424340082</v>
      </c>
      <c r="J571" s="123">
        <v>7.7143229928233277</v>
      </c>
      <c r="K571" s="123">
        <v>7.8699051763007697</v>
      </c>
      <c r="L571" s="123">
        <v>7.729731006858283</v>
      </c>
      <c r="M571" s="123">
        <v>8.2159186510122364</v>
      </c>
      <c r="N571" s="123">
        <v>7.029560166414119</v>
      </c>
      <c r="O571" s="123">
        <v>6.6970060988129685</v>
      </c>
      <c r="P571" s="123">
        <v>6.5104990441618247</v>
      </c>
      <c r="Q571" s="123">
        <v>7.4630594555829735</v>
      </c>
      <c r="R571" s="123">
        <v>7.2339166991171728</v>
      </c>
      <c r="S571" s="123">
        <v>7.361824391900619</v>
      </c>
      <c r="T571" s="123">
        <v>7.2676971245416695</v>
      </c>
      <c r="U571" s="123">
        <v>7.0445979023067578</v>
      </c>
      <c r="V571" s="123">
        <v>7.5275948765746925</v>
      </c>
      <c r="W571" s="123">
        <v>7.7028250344507221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6.712418210387229</v>
      </c>
      <c r="D572" s="99">
        <v>7.0510890907823027</v>
      </c>
      <c r="E572" s="99">
        <v>6.6769461175121938</v>
      </c>
      <c r="F572" s="99">
        <v>7.6944492311804797</v>
      </c>
      <c r="G572" s="99">
        <v>7.3092484149152943</v>
      </c>
      <c r="H572" s="99">
        <v>7.3351667084588703</v>
      </c>
      <c r="I572" s="99">
        <v>7.5832058793234349</v>
      </c>
      <c r="J572" s="99">
        <v>7.7840872274474764</v>
      </c>
      <c r="K572" s="99">
        <v>7.9488767372079048</v>
      </c>
      <c r="L572" s="99">
        <v>7.8131542848570277</v>
      </c>
      <c r="M572" s="99">
        <v>7.9234839202702441</v>
      </c>
      <c r="N572" s="99">
        <v>7.139285996843137</v>
      </c>
      <c r="O572" s="99">
        <v>6.5609813439737756</v>
      </c>
      <c r="P572" s="99">
        <v>5.8110813198742379</v>
      </c>
      <c r="Q572" s="99">
        <v>7.9636578402817637</v>
      </c>
      <c r="R572" s="99">
        <v>7.6174182613707329</v>
      </c>
      <c r="S572" s="99">
        <v>7.3914397072786038</v>
      </c>
      <c r="T572" s="99">
        <v>7.1911930450630912</v>
      </c>
      <c r="U572" s="99">
        <v>6.848738394207575</v>
      </c>
      <c r="V572" s="99">
        <v>8.3737438363742882</v>
      </c>
      <c r="W572" s="99">
        <v>7.276031116675175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6.7704424954661526</v>
      </c>
      <c r="D573" s="99">
        <v>6.4857869614747239</v>
      </c>
      <c r="E573" s="99">
        <v>7.5233151588684173</v>
      </c>
      <c r="F573" s="99">
        <v>7.7603989412944783</v>
      </c>
      <c r="G573" s="99">
        <v>7.6373004220476703</v>
      </c>
      <c r="H573" s="99">
        <v>8.0474460891101049</v>
      </c>
      <c r="I573" s="99">
        <v>7.4652668955905375</v>
      </c>
      <c r="J573" s="99">
        <v>7.0352805095447222</v>
      </c>
      <c r="K573" s="99">
        <v>7.8566791139090899</v>
      </c>
      <c r="L573" s="99">
        <v>6.8930111166297836</v>
      </c>
      <c r="M573" s="99">
        <v>8.5098285158608693</v>
      </c>
      <c r="N573" s="99">
        <v>7.04764496312528</v>
      </c>
      <c r="O573" s="99">
        <v>6.6366287046812626</v>
      </c>
      <c r="P573" s="99">
        <v>6.1177393608113118</v>
      </c>
      <c r="Q573" s="99">
        <v>8.8434979517682457</v>
      </c>
      <c r="R573" s="99">
        <v>7.2538699869654737</v>
      </c>
      <c r="S573" s="99">
        <v>7.063624680481678</v>
      </c>
      <c r="T573" s="99">
        <v>7.2113190255109485</v>
      </c>
      <c r="U573" s="99">
        <v>6.8236951481339947</v>
      </c>
      <c r="V573" s="99">
        <v>7.506594994664308</v>
      </c>
      <c r="W573" s="99">
        <v>7.687375238506502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6.8711343322911898</v>
      </c>
      <c r="D574" s="110">
        <v>6.7261580639634335</v>
      </c>
      <c r="E574" s="110">
        <v>6.8781512332359815</v>
      </c>
      <c r="F574" s="110">
        <v>7.2462554679224578</v>
      </c>
      <c r="G574" s="110">
        <v>7.3113385059787124</v>
      </c>
      <c r="H574" s="110">
        <v>7.3940496003703098</v>
      </c>
      <c r="I574" s="110">
        <v>7.499232337218908</v>
      </c>
      <c r="J574" s="110">
        <v>7.820561057852788</v>
      </c>
      <c r="K574" s="110">
        <v>7.8639147425573999</v>
      </c>
      <c r="L574" s="110">
        <v>7.8751396781492193</v>
      </c>
      <c r="M574" s="110">
        <v>8.1979481805465273</v>
      </c>
      <c r="N574" s="110">
        <v>7.0179463032390439</v>
      </c>
      <c r="O574" s="110">
        <v>6.7230791419654663</v>
      </c>
      <c r="P574" s="110">
        <v>6.6594852510016258</v>
      </c>
      <c r="Q574" s="110">
        <v>7.2252629808240512</v>
      </c>
      <c r="R574" s="110">
        <v>7.1642916726358949</v>
      </c>
      <c r="S574" s="110">
        <v>7.3810585536074358</v>
      </c>
      <c r="T574" s="110">
        <v>7.2771818025106896</v>
      </c>
      <c r="U574" s="110">
        <v>7.0799671603014191</v>
      </c>
      <c r="V574" s="110">
        <v>7.4698366592183438</v>
      </c>
      <c r="W574" s="110">
        <v>7.7555061042845868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0.35644925280382844</v>
      </c>
      <c r="D576" s="118">
        <f t="shared" si="275"/>
        <v>0.63036966154358842</v>
      </c>
      <c r="E576" s="118">
        <f t="shared" si="275"/>
        <v>0.55732690051589662</v>
      </c>
      <c r="F576" s="118">
        <f t="shared" si="275"/>
        <v>0.41270841654401252</v>
      </c>
      <c r="G576" s="118">
        <f t="shared" si="275"/>
        <v>0.29922393720932489</v>
      </c>
      <c r="H576" s="118">
        <f t="shared" si="275"/>
        <v>0.29843391529757074</v>
      </c>
      <c r="I576" s="118">
        <f t="shared" si="275"/>
        <v>0.2614056225530037</v>
      </c>
      <c r="J576" s="118">
        <f t="shared" si="275"/>
        <v>0.37623078393510234</v>
      </c>
      <c r="K576" s="118">
        <f t="shared" si="275"/>
        <v>0.46394324166665163</v>
      </c>
      <c r="L576" s="118">
        <f t="shared" si="275"/>
        <v>0.40685260130050821</v>
      </c>
      <c r="M576" s="118">
        <f t="shared" si="275"/>
        <v>0.48366856111896417</v>
      </c>
      <c r="N576" s="118">
        <f t="shared" si="275"/>
        <v>0.27436430129759115</v>
      </c>
      <c r="O576" s="118">
        <f t="shared" si="275"/>
        <v>0.31106533948261111</v>
      </c>
      <c r="P576" s="118">
        <f t="shared" si="275"/>
        <v>0.29458113371918215</v>
      </c>
      <c r="Q576" s="118">
        <f t="shared" si="275"/>
        <v>0.3468544390537367</v>
      </c>
      <c r="R576" s="118">
        <f t="shared" ref="R576:V576" si="276">R577+R580+R582+R595</f>
        <v>0.28246008261985456</v>
      </c>
      <c r="S576" s="118">
        <f t="shared" si="276"/>
        <v>0.18005857457280097</v>
      </c>
      <c r="T576" s="118">
        <f t="shared" si="276"/>
        <v>0.16320875637516605</v>
      </c>
      <c r="U576" s="118">
        <f t="shared" si="276"/>
        <v>0.19827991974742973</v>
      </c>
      <c r="V576" s="118">
        <f t="shared" si="276"/>
        <v>0.21901524217992696</v>
      </c>
      <c r="W576" s="118">
        <f t="shared" ref="W576" si="277">W577+W580+W582+W595</f>
        <v>0.30281754942474332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2.4912739254332218E-2</v>
      </c>
      <c r="D582" s="123">
        <v>1.678373929614168E-2</v>
      </c>
      <c r="E582" s="123">
        <v>2.4550292149101444E-2</v>
      </c>
      <c r="F582" s="123">
        <v>2.6883834202898339E-2</v>
      </c>
      <c r="G582" s="123">
        <v>2.9674147460292993E-2</v>
      </c>
      <c r="H582" s="123">
        <v>2.9780713293095524E-2</v>
      </c>
      <c r="I582" s="123">
        <v>1.9833191727732642E-2</v>
      </c>
      <c r="J582" s="123">
        <v>1.4968398788326386E-2</v>
      </c>
      <c r="K582" s="123">
        <v>1.8846793584252775E-2</v>
      </c>
      <c r="L582" s="123">
        <v>1.947361928137558E-2</v>
      </c>
      <c r="M582" s="123">
        <v>2.607036532531324E-2</v>
      </c>
      <c r="N582" s="123">
        <v>1.8037607155852824E-2</v>
      </c>
      <c r="O582" s="123">
        <v>1.6041832545730206E-2</v>
      </c>
      <c r="P582" s="123">
        <v>1.0350316400751581E-2</v>
      </c>
      <c r="Q582" s="123">
        <v>3.2806101270947533E-3</v>
      </c>
      <c r="R582" s="123">
        <v>2.3242188193330674E-3</v>
      </c>
      <c r="S582" s="123">
        <v>5.751070158574823E-3</v>
      </c>
      <c r="T582" s="123">
        <v>8.5580934075549595E-3</v>
      </c>
      <c r="U582" s="123">
        <v>1.0642809460913101E-2</v>
      </c>
      <c r="V582" s="123">
        <v>9.7891771888799061E-3</v>
      </c>
      <c r="W582" s="123">
        <v>9.2984725606944686E-3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4.7467714843323492</v>
      </c>
      <c r="D587" s="102">
        <v>4.4748837987794667</v>
      </c>
      <c r="E587" s="102">
        <v>4.6370473496561848</v>
      </c>
      <c r="F587" s="102">
        <v>4.6883735316121884</v>
      </c>
      <c r="G587" s="102">
        <v>4.7881356509144188</v>
      </c>
      <c r="H587" s="102">
        <v>4.8958074524644601</v>
      </c>
      <c r="I587" s="102">
        <v>4.8929475651902825</v>
      </c>
      <c r="J587" s="102">
        <v>5.1665923151039914</v>
      </c>
      <c r="K587" s="102">
        <v>5.3709393969102663</v>
      </c>
      <c r="L587" s="102">
        <v>5.5201701177514861</v>
      </c>
      <c r="M587" s="102">
        <v>5.5677845081250057</v>
      </c>
      <c r="N587" s="102">
        <v>4.7612602296208548</v>
      </c>
      <c r="O587" s="102">
        <v>4.3393157036200209</v>
      </c>
      <c r="P587" s="102">
        <v>4.177886047910782</v>
      </c>
      <c r="Q587" s="102">
        <v>4.0415249751913889</v>
      </c>
      <c r="R587" s="102">
        <v>3.5796843515761463</v>
      </c>
      <c r="S587" s="102">
        <v>3.5914145587279194</v>
      </c>
      <c r="T587" s="102">
        <v>3.6398712341452253</v>
      </c>
      <c r="U587" s="102">
        <v>3.4312251408086007</v>
      </c>
      <c r="V587" s="102">
        <v>3.6995998584209193</v>
      </c>
      <c r="W587" s="102">
        <v>3.7520528894268934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1.8918169613354296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3.6995998584209183E-2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1.8918169613354296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3.6995998584209183E-2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0.3315365135494962</v>
      </c>
      <c r="D595" s="123">
        <v>0.61358592224744679</v>
      </c>
      <c r="E595" s="123">
        <v>0.53277660836679519</v>
      </c>
      <c r="F595" s="123">
        <v>0.38582458234111416</v>
      </c>
      <c r="G595" s="123">
        <v>0.26954978974903188</v>
      </c>
      <c r="H595" s="123">
        <v>0.26865320200447523</v>
      </c>
      <c r="I595" s="123">
        <v>0.24157243082527105</v>
      </c>
      <c r="J595" s="123">
        <v>0.36126238514677594</v>
      </c>
      <c r="K595" s="123">
        <v>0.44509644808239884</v>
      </c>
      <c r="L595" s="123">
        <v>0.38737898201913262</v>
      </c>
      <c r="M595" s="123">
        <v>0.45759819579365091</v>
      </c>
      <c r="N595" s="123">
        <v>0.25632669414173831</v>
      </c>
      <c r="O595" s="123">
        <v>0.2950235069368809</v>
      </c>
      <c r="P595" s="123">
        <v>0.28423081731843058</v>
      </c>
      <c r="Q595" s="123">
        <v>0.34357382892664196</v>
      </c>
      <c r="R595" s="123">
        <v>0.28013586380052147</v>
      </c>
      <c r="S595" s="123">
        <v>0.17430750441422616</v>
      </c>
      <c r="T595" s="123">
        <v>0.1546506629676111</v>
      </c>
      <c r="U595" s="123">
        <v>0.18763711028651664</v>
      </c>
      <c r="V595" s="123">
        <v>0.20922606499104707</v>
      </c>
      <c r="W595" s="123">
        <v>0.29351907686404882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2.6864896012174517</v>
      </c>
      <c r="D597" s="99">
        <v>2.5694808193065515</v>
      </c>
      <c r="E597" s="99">
        <v>2.9758927159262165</v>
      </c>
      <c r="F597" s="99">
        <v>3.0649241898600947</v>
      </c>
      <c r="G597" s="99">
        <v>3.0117098585763005</v>
      </c>
      <c r="H597" s="99">
        <v>3.1686759456100098</v>
      </c>
      <c r="I597" s="99">
        <v>2.9350961116349912</v>
      </c>
      <c r="J597" s="99">
        <v>2.7620651578734585</v>
      </c>
      <c r="K597" s="99">
        <v>3.080290424063084</v>
      </c>
      <c r="L597" s="99">
        <v>2.6989076962913203</v>
      </c>
      <c r="M597" s="99">
        <v>3.3295957119350179</v>
      </c>
      <c r="N597" s="99">
        <v>2.7574948666387455</v>
      </c>
      <c r="O597" s="99">
        <v>2.5966787034105336</v>
      </c>
      <c r="P597" s="99">
        <v>2.3936556071051216</v>
      </c>
      <c r="Q597" s="99">
        <v>3.4601487919330811</v>
      </c>
      <c r="R597" s="99">
        <v>2.8255135531331796</v>
      </c>
      <c r="S597" s="99">
        <v>2.7314704062513941</v>
      </c>
      <c r="T597" s="99">
        <v>2.7652041326638694</v>
      </c>
      <c r="U597" s="99">
        <v>2.5940437622089387</v>
      </c>
      <c r="V597" s="99">
        <v>2.83096015383272</v>
      </c>
      <c r="W597" s="99">
        <v>2.8779499767037611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1116096</v>
      </c>
      <c r="C5" s="120">
        <v>1094521</v>
      </c>
      <c r="D5" s="120">
        <v>957523</v>
      </c>
      <c r="E5" s="120">
        <v>926477</v>
      </c>
      <c r="F5" s="120">
        <v>899964</v>
      </c>
      <c r="G5" s="120">
        <v>886373</v>
      </c>
      <c r="H5" s="120">
        <v>845469</v>
      </c>
      <c r="I5" s="120">
        <v>807535</v>
      </c>
      <c r="J5" s="120">
        <v>755946</v>
      </c>
      <c r="K5" s="120">
        <v>721858</v>
      </c>
      <c r="L5" s="120">
        <v>676423</v>
      </c>
      <c r="M5" s="120">
        <v>644109</v>
      </c>
      <c r="N5" s="120">
        <v>629827</v>
      </c>
      <c r="O5" s="120">
        <v>638462</v>
      </c>
      <c r="P5" s="120">
        <v>660448</v>
      </c>
      <c r="Q5" s="120">
        <v>688966</v>
      </c>
      <c r="R5" s="120">
        <v>690916</v>
      </c>
      <c r="S5" s="120">
        <v>690174</v>
      </c>
      <c r="T5" s="120">
        <v>680108</v>
      </c>
      <c r="U5" s="120">
        <v>669398</v>
      </c>
      <c r="V5" s="120">
        <v>652549</v>
      </c>
      <c r="W5" s="120">
        <v>650740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1116096</v>
      </c>
      <c r="C7" s="52">
        <v>1094521</v>
      </c>
      <c r="D7" s="52">
        <v>957523</v>
      </c>
      <c r="E7" s="52">
        <v>926477</v>
      </c>
      <c r="F7" s="52">
        <v>899964</v>
      </c>
      <c r="G7" s="52">
        <v>886373</v>
      </c>
      <c r="H7" s="52">
        <v>845469</v>
      </c>
      <c r="I7" s="52">
        <v>807535</v>
      </c>
      <c r="J7" s="52">
        <v>755946</v>
      </c>
      <c r="K7" s="52">
        <v>721858</v>
      </c>
      <c r="L7" s="52">
        <v>676423</v>
      </c>
      <c r="M7" s="52">
        <v>644109</v>
      </c>
      <c r="N7" s="52">
        <v>629827</v>
      </c>
      <c r="O7" s="52">
        <v>638462</v>
      </c>
      <c r="P7" s="52">
        <v>660448</v>
      </c>
      <c r="Q7" s="52">
        <v>688966</v>
      </c>
      <c r="R7" s="52">
        <v>690916</v>
      </c>
      <c r="S7" s="52">
        <v>690174</v>
      </c>
      <c r="T7" s="52">
        <v>680108</v>
      </c>
      <c r="U7" s="52">
        <v>669398</v>
      </c>
      <c r="V7" s="52">
        <v>652549</v>
      </c>
      <c r="W7" s="52">
        <v>650740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24209</v>
      </c>
      <c r="C9" s="52">
        <v>30994</v>
      </c>
      <c r="D9" s="52">
        <v>33632</v>
      </c>
      <c r="E9" s="52">
        <v>34140</v>
      </c>
      <c r="F9" s="52">
        <v>36761</v>
      </c>
      <c r="G9" s="52">
        <v>45665</v>
      </c>
      <c r="H9" s="52">
        <v>57184</v>
      </c>
      <c r="I9" s="52">
        <v>64717</v>
      </c>
      <c r="J9" s="52">
        <v>76385</v>
      </c>
      <c r="K9" s="52">
        <v>100582</v>
      </c>
      <c r="L9" s="52">
        <v>118261</v>
      </c>
      <c r="M9" s="52">
        <v>129019</v>
      </c>
      <c r="N9" s="52">
        <v>156482</v>
      </c>
      <c r="O9" s="52">
        <v>172162</v>
      </c>
      <c r="P9" s="52">
        <v>203415</v>
      </c>
      <c r="Q9" s="52">
        <v>217180</v>
      </c>
      <c r="R9" s="52">
        <v>232503</v>
      </c>
      <c r="S9" s="52">
        <v>243706</v>
      </c>
      <c r="T9" s="52">
        <v>251067</v>
      </c>
      <c r="U9" s="52">
        <v>253431</v>
      </c>
      <c r="V9" s="52">
        <v>258668</v>
      </c>
      <c r="W9" s="52">
        <v>259966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988213</v>
      </c>
      <c r="C11" s="52">
        <v>975123</v>
      </c>
      <c r="D11" s="52">
        <v>892080</v>
      </c>
      <c r="E11" s="52">
        <v>874645</v>
      </c>
      <c r="F11" s="52">
        <v>862686</v>
      </c>
      <c r="G11" s="52">
        <v>862991</v>
      </c>
      <c r="H11" s="52">
        <v>827974</v>
      </c>
      <c r="I11" s="52">
        <v>791674</v>
      </c>
      <c r="J11" s="52">
        <v>741342</v>
      </c>
      <c r="K11" s="52">
        <v>707818</v>
      </c>
      <c r="L11" s="52">
        <v>663314</v>
      </c>
      <c r="M11" s="52">
        <v>630912</v>
      </c>
      <c r="N11" s="52">
        <v>614269</v>
      </c>
      <c r="O11" s="52">
        <v>616648</v>
      </c>
      <c r="P11" s="52">
        <v>633120</v>
      </c>
      <c r="Q11" s="52">
        <v>664284</v>
      </c>
      <c r="R11" s="52">
        <v>665802</v>
      </c>
      <c r="S11" s="52">
        <v>665396</v>
      </c>
      <c r="T11" s="52">
        <v>650777</v>
      </c>
      <c r="U11" s="52">
        <v>637468</v>
      </c>
      <c r="V11" s="52">
        <v>621528</v>
      </c>
      <c r="W11" s="52">
        <v>622816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494</v>
      </c>
      <c r="M12" s="52">
        <v>529</v>
      </c>
      <c r="N12" s="52">
        <v>557</v>
      </c>
      <c r="O12" s="52">
        <v>605</v>
      </c>
      <c r="P12" s="52">
        <v>639</v>
      </c>
      <c r="Q12" s="52">
        <v>722</v>
      </c>
      <c r="R12" s="52">
        <v>711</v>
      </c>
      <c r="S12" s="52">
        <v>693</v>
      </c>
      <c r="T12" s="52">
        <v>669</v>
      </c>
      <c r="U12" s="52">
        <v>669</v>
      </c>
      <c r="V12" s="52">
        <v>638</v>
      </c>
      <c r="W12" s="52">
        <v>656</v>
      </c>
      <c r="DA12" s="63" t="s">
        <v>1114</v>
      </c>
    </row>
    <row r="13" spans="1:105" ht="12" customHeight="1" x14ac:dyDescent="0.25">
      <c r="A13" s="97" t="s">
        <v>122</v>
      </c>
      <c r="B13" s="52">
        <v>127883</v>
      </c>
      <c r="C13" s="52">
        <v>119398</v>
      </c>
      <c r="D13" s="52">
        <v>65443</v>
      </c>
      <c r="E13" s="52">
        <v>51832</v>
      </c>
      <c r="F13" s="52">
        <v>37278</v>
      </c>
      <c r="G13" s="52">
        <v>23382</v>
      </c>
      <c r="H13" s="52">
        <v>17495</v>
      </c>
      <c r="I13" s="52">
        <v>15861</v>
      </c>
      <c r="J13" s="52">
        <v>14604</v>
      </c>
      <c r="K13" s="52">
        <v>14040</v>
      </c>
      <c r="L13" s="52">
        <v>12615</v>
      </c>
      <c r="M13" s="52">
        <v>12621</v>
      </c>
      <c r="N13" s="52">
        <v>14816</v>
      </c>
      <c r="O13" s="52">
        <v>20311</v>
      </c>
      <c r="P13" s="52">
        <v>25124</v>
      </c>
      <c r="Q13" s="52">
        <v>22355</v>
      </c>
      <c r="R13" s="52">
        <v>22589</v>
      </c>
      <c r="S13" s="52">
        <v>22068</v>
      </c>
      <c r="T13" s="52">
        <v>25717</v>
      </c>
      <c r="U13" s="52">
        <v>27996</v>
      </c>
      <c r="V13" s="52">
        <v>27236</v>
      </c>
      <c r="W13" s="52">
        <v>24401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47</v>
      </c>
      <c r="N14" s="52">
        <v>185</v>
      </c>
      <c r="O14" s="52">
        <v>898</v>
      </c>
      <c r="P14" s="52">
        <v>1565</v>
      </c>
      <c r="Q14" s="52">
        <v>1605</v>
      </c>
      <c r="R14" s="52">
        <v>1814</v>
      </c>
      <c r="S14" s="52">
        <v>2017</v>
      </c>
      <c r="T14" s="52">
        <v>2945</v>
      </c>
      <c r="U14" s="52">
        <v>3265</v>
      </c>
      <c r="V14" s="52">
        <v>3147</v>
      </c>
      <c r="W14" s="52">
        <v>2867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74628</v>
      </c>
      <c r="C16" s="52">
        <v>82435</v>
      </c>
      <c r="D16" s="52">
        <v>80555</v>
      </c>
      <c r="E16" s="52">
        <v>96079</v>
      </c>
      <c r="F16" s="52">
        <v>104238</v>
      </c>
      <c r="G16" s="52">
        <v>107052</v>
      </c>
      <c r="H16" s="52">
        <v>105484</v>
      </c>
      <c r="I16" s="52">
        <v>100219</v>
      </c>
      <c r="J16" s="52">
        <v>92844</v>
      </c>
      <c r="K16" s="52">
        <v>89338</v>
      </c>
      <c r="L16" s="52">
        <v>83118</v>
      </c>
      <c r="M16" s="52">
        <v>80349</v>
      </c>
      <c r="N16" s="52">
        <v>77726</v>
      </c>
      <c r="O16" s="52">
        <v>82669</v>
      </c>
      <c r="P16" s="52">
        <v>86564</v>
      </c>
      <c r="Q16" s="52">
        <v>88312</v>
      </c>
      <c r="R16" s="52">
        <v>86029</v>
      </c>
      <c r="S16" s="52">
        <v>78776</v>
      </c>
      <c r="T16" s="52">
        <v>70691</v>
      </c>
      <c r="U16" s="52">
        <v>64433</v>
      </c>
      <c r="V16" s="52">
        <v>59054</v>
      </c>
      <c r="W16" s="52">
        <v>58626</v>
      </c>
      <c r="DA16" s="63" t="s">
        <v>1117</v>
      </c>
    </row>
    <row r="17" spans="1:105" ht="12" customHeight="1" x14ac:dyDescent="0.25">
      <c r="A17" s="109" t="s">
        <v>120</v>
      </c>
      <c r="B17" s="36">
        <v>1041468</v>
      </c>
      <c r="C17" s="36">
        <v>1012086</v>
      </c>
      <c r="D17" s="36">
        <v>876968</v>
      </c>
      <c r="E17" s="36">
        <v>830398</v>
      </c>
      <c r="F17" s="36">
        <v>795726</v>
      </c>
      <c r="G17" s="36">
        <v>779321</v>
      </c>
      <c r="H17" s="36">
        <v>739985</v>
      </c>
      <c r="I17" s="36">
        <v>707316</v>
      </c>
      <c r="J17" s="36">
        <v>663102</v>
      </c>
      <c r="K17" s="36">
        <v>632520</v>
      </c>
      <c r="L17" s="36">
        <v>593305</v>
      </c>
      <c r="M17" s="36">
        <v>563760</v>
      </c>
      <c r="N17" s="36">
        <v>552101</v>
      </c>
      <c r="O17" s="36">
        <v>555793</v>
      </c>
      <c r="P17" s="36">
        <v>573884</v>
      </c>
      <c r="Q17" s="36">
        <v>600654</v>
      </c>
      <c r="R17" s="36">
        <v>604887</v>
      </c>
      <c r="S17" s="36">
        <v>611398</v>
      </c>
      <c r="T17" s="36">
        <v>609417</v>
      </c>
      <c r="U17" s="36">
        <v>604965</v>
      </c>
      <c r="V17" s="36">
        <v>593495</v>
      </c>
      <c r="W17" s="36">
        <v>592114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87195</v>
      </c>
      <c r="D21" s="52">
        <v>136998</v>
      </c>
      <c r="E21" s="52">
        <v>40651</v>
      </c>
      <c r="F21" s="52">
        <v>87197</v>
      </c>
      <c r="G21" s="52">
        <v>87226</v>
      </c>
      <c r="H21" s="52">
        <v>87361</v>
      </c>
      <c r="I21" s="52">
        <v>87901</v>
      </c>
      <c r="J21" s="52">
        <v>90354</v>
      </c>
      <c r="K21" s="52">
        <v>91993</v>
      </c>
      <c r="L21" s="52">
        <v>94145</v>
      </c>
      <c r="M21" s="52">
        <v>96882</v>
      </c>
      <c r="N21" s="52">
        <v>100289</v>
      </c>
      <c r="O21" s="52">
        <v>87017</v>
      </c>
      <c r="P21" s="52">
        <v>22307</v>
      </c>
      <c r="Q21" s="52">
        <v>28357</v>
      </c>
      <c r="R21" s="52">
        <v>35512</v>
      </c>
      <c r="S21" s="52">
        <v>43827</v>
      </c>
      <c r="T21" s="52">
        <v>40271</v>
      </c>
      <c r="U21" s="52">
        <v>49463</v>
      </c>
      <c r="V21" s="52">
        <v>57984</v>
      </c>
      <c r="W21" s="52">
        <v>57342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3783</v>
      </c>
      <c r="D23" s="52">
        <v>3802</v>
      </c>
      <c r="E23" s="52">
        <v>3941</v>
      </c>
      <c r="F23" s="52">
        <v>4271</v>
      </c>
      <c r="G23" s="52">
        <v>4858</v>
      </c>
      <c r="H23" s="52">
        <v>5795</v>
      </c>
      <c r="I23" s="52">
        <v>4957</v>
      </c>
      <c r="J23" s="52">
        <v>5563</v>
      </c>
      <c r="K23" s="52">
        <v>8539</v>
      </c>
      <c r="L23" s="52">
        <v>11455</v>
      </c>
      <c r="M23" s="52">
        <v>15933</v>
      </c>
      <c r="N23" s="52">
        <v>14718</v>
      </c>
      <c r="O23" s="52">
        <v>28485</v>
      </c>
      <c r="P23" s="52">
        <v>25476</v>
      </c>
      <c r="Q23" s="52">
        <v>21672</v>
      </c>
      <c r="R23" s="52">
        <v>32621</v>
      </c>
      <c r="S23" s="52">
        <v>25946</v>
      </c>
      <c r="T23" s="52">
        <v>34472</v>
      </c>
      <c r="U23" s="52">
        <v>40542</v>
      </c>
      <c r="V23" s="52">
        <v>43893</v>
      </c>
      <c r="W23" s="52">
        <v>49677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77204</v>
      </c>
      <c r="D25" s="52">
        <v>114100</v>
      </c>
      <c r="E25" s="52">
        <v>43512</v>
      </c>
      <c r="F25" s="52">
        <v>86676</v>
      </c>
      <c r="G25" s="52">
        <v>86521</v>
      </c>
      <c r="H25" s="52">
        <v>81762</v>
      </c>
      <c r="I25" s="52">
        <v>80045</v>
      </c>
      <c r="J25" s="52">
        <v>90002</v>
      </c>
      <c r="K25" s="52">
        <v>91520</v>
      </c>
      <c r="L25" s="52">
        <v>94095</v>
      </c>
      <c r="M25" s="52">
        <v>96796</v>
      </c>
      <c r="N25" s="52">
        <v>100136</v>
      </c>
      <c r="O25" s="52">
        <v>86780</v>
      </c>
      <c r="P25" s="52">
        <v>21967</v>
      </c>
      <c r="Q25" s="52">
        <v>27874</v>
      </c>
      <c r="R25" s="52">
        <v>35240</v>
      </c>
      <c r="S25" s="52">
        <v>43494</v>
      </c>
      <c r="T25" s="52">
        <v>39949</v>
      </c>
      <c r="U25" s="52">
        <v>48973</v>
      </c>
      <c r="V25" s="52">
        <v>57308</v>
      </c>
      <c r="W25" s="52">
        <v>56597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1</v>
      </c>
      <c r="O26" s="52">
        <v>2</v>
      </c>
      <c r="P26" s="52">
        <v>4</v>
      </c>
      <c r="Q26" s="52">
        <v>7</v>
      </c>
      <c r="R26" s="52">
        <v>11</v>
      </c>
      <c r="S26" s="52">
        <v>18</v>
      </c>
      <c r="T26" s="52">
        <v>24</v>
      </c>
      <c r="U26" s="52">
        <v>30</v>
      </c>
      <c r="V26" s="52">
        <v>39</v>
      </c>
      <c r="W26" s="52">
        <v>46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19982</v>
      </c>
      <c r="D27" s="52">
        <v>53955</v>
      </c>
      <c r="E27" s="52">
        <v>13611</v>
      </c>
      <c r="F27" s="52">
        <v>14554</v>
      </c>
      <c r="G27" s="52">
        <v>13896</v>
      </c>
      <c r="H27" s="52">
        <v>6969</v>
      </c>
      <c r="I27" s="52">
        <v>9769</v>
      </c>
      <c r="J27" s="52">
        <v>2882</v>
      </c>
      <c r="K27" s="52">
        <v>3950</v>
      </c>
      <c r="L27" s="52">
        <v>1425</v>
      </c>
      <c r="M27" s="52">
        <v>623</v>
      </c>
      <c r="N27" s="52">
        <v>1212</v>
      </c>
      <c r="O27" s="52">
        <v>1899</v>
      </c>
      <c r="P27" s="52">
        <v>2795</v>
      </c>
      <c r="Q27" s="52">
        <v>3978</v>
      </c>
      <c r="R27" s="52">
        <v>2076</v>
      </c>
      <c r="S27" s="52">
        <v>2472</v>
      </c>
      <c r="T27" s="52">
        <v>2274</v>
      </c>
      <c r="U27" s="52">
        <v>3483</v>
      </c>
      <c r="V27" s="52">
        <v>4789</v>
      </c>
      <c r="W27" s="52">
        <v>5267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7</v>
      </c>
      <c r="Q28" s="52">
        <v>17</v>
      </c>
      <c r="R28" s="52">
        <v>49</v>
      </c>
      <c r="S28" s="52">
        <v>102</v>
      </c>
      <c r="T28" s="52">
        <v>175</v>
      </c>
      <c r="U28" s="52">
        <v>276</v>
      </c>
      <c r="V28" s="52">
        <v>395</v>
      </c>
      <c r="W28" s="52">
        <v>510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11661</v>
      </c>
      <c r="D30" s="52">
        <v>12097</v>
      </c>
      <c r="E30" s="52">
        <v>11833</v>
      </c>
      <c r="F30" s="52">
        <v>12291</v>
      </c>
      <c r="G30" s="52">
        <v>13860</v>
      </c>
      <c r="H30" s="52">
        <v>16046</v>
      </c>
      <c r="I30" s="52">
        <v>12330</v>
      </c>
      <c r="J30" s="52">
        <v>16240</v>
      </c>
      <c r="K30" s="52">
        <v>18073</v>
      </c>
      <c r="L30" s="52">
        <v>17568</v>
      </c>
      <c r="M30" s="52">
        <v>18336</v>
      </c>
      <c r="N30" s="52">
        <v>16547</v>
      </c>
      <c r="O30" s="52">
        <v>13644</v>
      </c>
      <c r="P30" s="52">
        <v>8145</v>
      </c>
      <c r="Q30" s="52">
        <v>9960</v>
      </c>
      <c r="R30" s="52">
        <v>12263</v>
      </c>
      <c r="S30" s="52">
        <v>14525</v>
      </c>
      <c r="T30" s="52">
        <v>13696</v>
      </c>
      <c r="U30" s="52">
        <v>14641</v>
      </c>
      <c r="V30" s="52">
        <v>14030</v>
      </c>
      <c r="W30" s="52">
        <v>13464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162729</v>
      </c>
      <c r="D31" s="36">
        <v>165723</v>
      </c>
      <c r="E31" s="36">
        <v>163829</v>
      </c>
      <c r="F31" s="36">
        <v>166374</v>
      </c>
      <c r="G31" s="36">
        <v>175361</v>
      </c>
      <c r="H31" s="36">
        <v>187295</v>
      </c>
      <c r="I31" s="36">
        <v>108256</v>
      </c>
      <c r="J31" s="36">
        <v>96578</v>
      </c>
      <c r="K31" s="36">
        <v>108487</v>
      </c>
      <c r="L31" s="36">
        <v>101276</v>
      </c>
      <c r="M31" s="36">
        <v>116963</v>
      </c>
      <c r="N31" s="36">
        <v>136600</v>
      </c>
      <c r="O31" s="36">
        <v>124941</v>
      </c>
      <c r="P31" s="36">
        <v>61170</v>
      </c>
      <c r="Q31" s="36">
        <v>67198</v>
      </c>
      <c r="R31" s="36">
        <v>73044</v>
      </c>
      <c r="S31" s="36">
        <v>89036</v>
      </c>
      <c r="T31" s="36">
        <v>90046</v>
      </c>
      <c r="U31" s="36">
        <v>103734</v>
      </c>
      <c r="V31" s="36">
        <v>112755</v>
      </c>
      <c r="W31" s="36">
        <v>104026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65620</v>
      </c>
      <c r="D35" s="52">
        <v>0</v>
      </c>
      <c r="E35" s="52">
        <v>9605</v>
      </c>
      <c r="F35" s="52">
        <v>60684</v>
      </c>
      <c r="G35" s="52">
        <v>73635</v>
      </c>
      <c r="H35" s="52">
        <v>46457</v>
      </c>
      <c r="I35" s="52">
        <v>49967</v>
      </c>
      <c r="J35" s="52">
        <v>38765</v>
      </c>
      <c r="K35" s="52">
        <v>57905</v>
      </c>
      <c r="L35" s="52">
        <v>48710</v>
      </c>
      <c r="M35" s="52">
        <v>64568</v>
      </c>
      <c r="N35" s="52">
        <v>86007</v>
      </c>
      <c r="O35" s="52">
        <v>95652</v>
      </c>
      <c r="P35" s="52">
        <v>44293</v>
      </c>
      <c r="Q35" s="52">
        <v>56875</v>
      </c>
      <c r="R35" s="52">
        <v>37462</v>
      </c>
      <c r="S35" s="52">
        <v>43085</v>
      </c>
      <c r="T35" s="52">
        <v>30205</v>
      </c>
      <c r="U35" s="52">
        <v>38753</v>
      </c>
      <c r="V35" s="52">
        <v>41135</v>
      </c>
      <c r="W35" s="52">
        <v>55533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10568</v>
      </c>
      <c r="D37" s="52">
        <v>6440</v>
      </c>
      <c r="E37" s="52">
        <v>4449</v>
      </c>
      <c r="F37" s="52">
        <v>6892</v>
      </c>
      <c r="G37" s="52">
        <v>13762</v>
      </c>
      <c r="H37" s="52">
        <v>17314</v>
      </c>
      <c r="I37" s="52">
        <v>12490</v>
      </c>
      <c r="J37" s="52">
        <v>17231</v>
      </c>
      <c r="K37" s="52">
        <v>32736</v>
      </c>
      <c r="L37" s="52">
        <v>29134</v>
      </c>
      <c r="M37" s="52">
        <v>26691</v>
      </c>
      <c r="N37" s="52">
        <v>42181</v>
      </c>
      <c r="O37" s="52">
        <v>44165</v>
      </c>
      <c r="P37" s="52">
        <v>56729</v>
      </c>
      <c r="Q37" s="52">
        <v>35437</v>
      </c>
      <c r="R37" s="52">
        <v>47944</v>
      </c>
      <c r="S37" s="52">
        <v>37149</v>
      </c>
      <c r="T37" s="52">
        <v>41833</v>
      </c>
      <c r="U37" s="52">
        <v>42906</v>
      </c>
      <c r="V37" s="52">
        <v>49130</v>
      </c>
      <c r="W37" s="52">
        <v>50975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64114</v>
      </c>
      <c r="D39" s="52">
        <v>31057</v>
      </c>
      <c r="E39" s="52">
        <v>26077</v>
      </c>
      <c r="F39" s="52">
        <v>74717</v>
      </c>
      <c r="G39" s="52">
        <v>86826</v>
      </c>
      <c r="H39" s="52">
        <v>46745</v>
      </c>
      <c r="I39" s="52">
        <v>43745</v>
      </c>
      <c r="J39" s="52">
        <v>39670</v>
      </c>
      <c r="K39" s="52">
        <v>57996</v>
      </c>
      <c r="L39" s="52">
        <v>49591</v>
      </c>
      <c r="M39" s="52">
        <v>64394</v>
      </c>
      <c r="N39" s="52">
        <v>83493</v>
      </c>
      <c r="O39" s="52">
        <v>89159</v>
      </c>
      <c r="P39" s="52">
        <v>38439</v>
      </c>
      <c r="Q39" s="52">
        <v>59038</v>
      </c>
      <c r="R39" s="52">
        <v>36758</v>
      </c>
      <c r="S39" s="52">
        <v>43088</v>
      </c>
      <c r="T39" s="52">
        <v>25330</v>
      </c>
      <c r="U39" s="52">
        <v>35664</v>
      </c>
      <c r="V39" s="52">
        <v>41368</v>
      </c>
      <c r="W39" s="52">
        <v>57885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494</v>
      </c>
      <c r="M40" s="52">
        <v>35</v>
      </c>
      <c r="N40" s="52">
        <v>29</v>
      </c>
      <c r="O40" s="52">
        <v>50</v>
      </c>
      <c r="P40" s="52">
        <v>38</v>
      </c>
      <c r="Q40" s="52">
        <v>90</v>
      </c>
      <c r="R40" s="52">
        <v>0</v>
      </c>
      <c r="S40" s="52">
        <v>0</v>
      </c>
      <c r="T40" s="52">
        <v>0</v>
      </c>
      <c r="U40" s="52">
        <v>30</v>
      </c>
      <c r="V40" s="52">
        <v>8</v>
      </c>
      <c r="W40" s="52">
        <v>64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11497</v>
      </c>
      <c r="D41" s="52">
        <v>0</v>
      </c>
      <c r="E41" s="52">
        <v>0</v>
      </c>
      <c r="F41" s="52">
        <v>0</v>
      </c>
      <c r="G41" s="52">
        <v>0</v>
      </c>
      <c r="H41" s="52">
        <v>1082</v>
      </c>
      <c r="I41" s="52">
        <v>8135</v>
      </c>
      <c r="J41" s="52">
        <v>1625</v>
      </c>
      <c r="K41" s="52">
        <v>3386</v>
      </c>
      <c r="L41" s="52">
        <v>0</v>
      </c>
      <c r="M41" s="52">
        <v>629</v>
      </c>
      <c r="N41" s="52">
        <v>3407</v>
      </c>
      <c r="O41" s="52">
        <v>7394</v>
      </c>
      <c r="P41" s="52">
        <v>7608</v>
      </c>
      <c r="Q41" s="52">
        <v>1209</v>
      </c>
      <c r="R41" s="52">
        <v>2310</v>
      </c>
      <c r="S41" s="52">
        <v>1951</v>
      </c>
      <c r="T41" s="52">
        <v>5923</v>
      </c>
      <c r="U41" s="52">
        <v>5762</v>
      </c>
      <c r="V41" s="52">
        <v>4029</v>
      </c>
      <c r="W41" s="52">
        <v>2432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47</v>
      </c>
      <c r="N42" s="52">
        <v>138</v>
      </c>
      <c r="O42" s="52">
        <v>713</v>
      </c>
      <c r="P42" s="52">
        <v>674</v>
      </c>
      <c r="Q42" s="52">
        <v>57</v>
      </c>
      <c r="R42" s="52">
        <v>258</v>
      </c>
      <c r="S42" s="52">
        <v>305</v>
      </c>
      <c r="T42" s="52">
        <v>1103</v>
      </c>
      <c r="U42" s="52">
        <v>596</v>
      </c>
      <c r="V42" s="52">
        <v>277</v>
      </c>
      <c r="W42" s="52">
        <v>230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19468</v>
      </c>
      <c r="D44" s="52">
        <v>10217</v>
      </c>
      <c r="E44" s="52">
        <v>27357</v>
      </c>
      <c r="F44" s="52">
        <v>20450</v>
      </c>
      <c r="G44" s="52">
        <v>16674</v>
      </c>
      <c r="H44" s="52">
        <v>14478</v>
      </c>
      <c r="I44" s="52">
        <v>7065</v>
      </c>
      <c r="J44" s="52">
        <v>8865</v>
      </c>
      <c r="K44" s="52">
        <v>14567</v>
      </c>
      <c r="L44" s="52">
        <v>11348</v>
      </c>
      <c r="M44" s="52">
        <v>15567</v>
      </c>
      <c r="N44" s="52">
        <v>13924</v>
      </c>
      <c r="O44" s="52">
        <v>18587</v>
      </c>
      <c r="P44" s="52">
        <v>12040</v>
      </c>
      <c r="Q44" s="52">
        <v>11708</v>
      </c>
      <c r="R44" s="52">
        <v>9980</v>
      </c>
      <c r="S44" s="52">
        <v>7272</v>
      </c>
      <c r="T44" s="52">
        <v>5611</v>
      </c>
      <c r="U44" s="52">
        <v>8383</v>
      </c>
      <c r="V44" s="52">
        <v>8651</v>
      </c>
      <c r="W44" s="52">
        <v>13036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133347</v>
      </c>
      <c r="D45" s="36">
        <v>30605</v>
      </c>
      <c r="E45" s="36">
        <v>117259</v>
      </c>
      <c r="F45" s="36">
        <v>131702</v>
      </c>
      <c r="G45" s="36">
        <v>158956</v>
      </c>
      <c r="H45" s="36">
        <v>147959</v>
      </c>
      <c r="I45" s="36">
        <v>75587</v>
      </c>
      <c r="J45" s="36">
        <v>52364</v>
      </c>
      <c r="K45" s="36">
        <v>77905</v>
      </c>
      <c r="L45" s="36">
        <v>62061</v>
      </c>
      <c r="M45" s="36">
        <v>87418</v>
      </c>
      <c r="N45" s="36">
        <v>124941</v>
      </c>
      <c r="O45" s="36">
        <v>128633</v>
      </c>
      <c r="P45" s="36">
        <v>79261</v>
      </c>
      <c r="Q45" s="36">
        <v>93968</v>
      </c>
      <c r="R45" s="36">
        <v>77277</v>
      </c>
      <c r="S45" s="36">
        <v>95547</v>
      </c>
      <c r="T45" s="36">
        <v>88065</v>
      </c>
      <c r="U45" s="36">
        <v>99282</v>
      </c>
      <c r="V45" s="36">
        <v>101285</v>
      </c>
      <c r="W45" s="36">
        <v>102645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21977</v>
      </c>
      <c r="D49" s="52">
        <v>0</v>
      </c>
      <c r="E49" s="52">
        <v>3730</v>
      </c>
      <c r="F49" s="52">
        <v>18833</v>
      </c>
      <c r="G49" s="52">
        <v>26324</v>
      </c>
      <c r="H49" s="52">
        <v>16727</v>
      </c>
      <c r="I49" s="52">
        <v>18020</v>
      </c>
      <c r="J49" s="52">
        <v>12456</v>
      </c>
      <c r="K49" s="52">
        <v>17642</v>
      </c>
      <c r="L49" s="52">
        <v>13129</v>
      </c>
      <c r="M49" s="52">
        <v>17722</v>
      </c>
      <c r="N49" s="52">
        <v>36170</v>
      </c>
      <c r="O49" s="52">
        <v>37457</v>
      </c>
      <c r="P49" s="52">
        <v>30089</v>
      </c>
      <c r="Q49" s="52">
        <v>42696</v>
      </c>
      <c r="R49" s="52">
        <v>17833</v>
      </c>
      <c r="S49" s="52">
        <v>16775</v>
      </c>
      <c r="T49" s="52">
        <v>12440</v>
      </c>
      <c r="U49" s="52">
        <v>14295</v>
      </c>
      <c r="V49" s="52">
        <v>16107</v>
      </c>
      <c r="W49" s="52">
        <v>19272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4491</v>
      </c>
      <c r="D51" s="52">
        <v>0</v>
      </c>
      <c r="E51" s="52">
        <v>1017</v>
      </c>
      <c r="F51" s="52">
        <v>6131</v>
      </c>
      <c r="G51" s="52">
        <v>8746</v>
      </c>
      <c r="H51" s="52">
        <v>4214</v>
      </c>
      <c r="I51" s="52">
        <v>2942</v>
      </c>
      <c r="J51" s="52">
        <v>4237</v>
      </c>
      <c r="K51" s="52">
        <v>10458</v>
      </c>
      <c r="L51" s="52">
        <v>5943</v>
      </c>
      <c r="M51" s="52">
        <v>7530</v>
      </c>
      <c r="N51" s="52">
        <v>16562</v>
      </c>
      <c r="O51" s="52">
        <v>12779</v>
      </c>
      <c r="P51" s="52">
        <v>18337</v>
      </c>
      <c r="Q51" s="52">
        <v>8292</v>
      </c>
      <c r="R51" s="52">
        <v>13466</v>
      </c>
      <c r="S51" s="52">
        <v>10997</v>
      </c>
      <c r="T51" s="52">
        <v>5875</v>
      </c>
      <c r="U51" s="52">
        <v>7905</v>
      </c>
      <c r="V51" s="52">
        <v>7279</v>
      </c>
      <c r="W51" s="52">
        <v>7434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18126</v>
      </c>
      <c r="D53" s="52">
        <v>0</v>
      </c>
      <c r="E53" s="52">
        <v>3730</v>
      </c>
      <c r="F53" s="52">
        <v>18833</v>
      </c>
      <c r="G53" s="52">
        <v>26324</v>
      </c>
      <c r="H53" s="52">
        <v>16338</v>
      </c>
      <c r="I53" s="52">
        <v>15086</v>
      </c>
      <c r="J53" s="52">
        <v>11934</v>
      </c>
      <c r="K53" s="52">
        <v>16610</v>
      </c>
      <c r="L53" s="52">
        <v>12999</v>
      </c>
      <c r="M53" s="52">
        <v>17526</v>
      </c>
      <c r="N53" s="52">
        <v>34666</v>
      </c>
      <c r="O53" s="52">
        <v>34262</v>
      </c>
      <c r="P53" s="52">
        <v>24438</v>
      </c>
      <c r="Q53" s="52">
        <v>41680</v>
      </c>
      <c r="R53" s="52">
        <v>16612</v>
      </c>
      <c r="S53" s="52">
        <v>15897</v>
      </c>
      <c r="T53" s="52">
        <v>9546</v>
      </c>
      <c r="U53" s="52">
        <v>11939</v>
      </c>
      <c r="V53" s="52">
        <v>14418</v>
      </c>
      <c r="W53" s="52">
        <v>18325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130</v>
      </c>
      <c r="M54" s="52">
        <v>10</v>
      </c>
      <c r="N54" s="52">
        <v>13</v>
      </c>
      <c r="O54" s="52">
        <v>20</v>
      </c>
      <c r="P54" s="52">
        <v>25</v>
      </c>
      <c r="Q54" s="52">
        <v>65</v>
      </c>
      <c r="R54" s="52">
        <v>0</v>
      </c>
      <c r="S54" s="52">
        <v>0</v>
      </c>
      <c r="T54" s="52">
        <v>0</v>
      </c>
      <c r="U54" s="52">
        <v>11</v>
      </c>
      <c r="V54" s="52">
        <v>4</v>
      </c>
      <c r="W54" s="52">
        <v>22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3851</v>
      </c>
      <c r="D55" s="52">
        <v>0</v>
      </c>
      <c r="E55" s="52">
        <v>0</v>
      </c>
      <c r="F55" s="52">
        <v>0</v>
      </c>
      <c r="G55" s="52">
        <v>0</v>
      </c>
      <c r="H55" s="52">
        <v>389</v>
      </c>
      <c r="I55" s="52">
        <v>2934</v>
      </c>
      <c r="J55" s="52">
        <v>522</v>
      </c>
      <c r="K55" s="52">
        <v>1032</v>
      </c>
      <c r="L55" s="52">
        <v>0</v>
      </c>
      <c r="M55" s="52">
        <v>173</v>
      </c>
      <c r="N55" s="52">
        <v>1433</v>
      </c>
      <c r="O55" s="52">
        <v>2896</v>
      </c>
      <c r="P55" s="52">
        <v>5170</v>
      </c>
      <c r="Q55" s="52">
        <v>908</v>
      </c>
      <c r="R55" s="52">
        <v>1098</v>
      </c>
      <c r="S55" s="52">
        <v>759</v>
      </c>
      <c r="T55" s="52">
        <v>2440</v>
      </c>
      <c r="U55" s="52">
        <v>2125</v>
      </c>
      <c r="V55" s="52">
        <v>1577</v>
      </c>
      <c r="W55" s="52">
        <v>845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13</v>
      </c>
      <c r="N56" s="52">
        <v>58</v>
      </c>
      <c r="O56" s="52">
        <v>279</v>
      </c>
      <c r="P56" s="52">
        <v>456</v>
      </c>
      <c r="Q56" s="52">
        <v>43</v>
      </c>
      <c r="R56" s="52">
        <v>123</v>
      </c>
      <c r="S56" s="52">
        <v>119</v>
      </c>
      <c r="T56" s="52">
        <v>454</v>
      </c>
      <c r="U56" s="52">
        <v>220</v>
      </c>
      <c r="V56" s="52">
        <v>108</v>
      </c>
      <c r="W56" s="52">
        <v>80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2800</v>
      </c>
      <c r="D58" s="52">
        <v>0</v>
      </c>
      <c r="E58" s="52">
        <v>706</v>
      </c>
      <c r="F58" s="52">
        <v>2531</v>
      </c>
      <c r="G58" s="52">
        <v>2499</v>
      </c>
      <c r="H58" s="52">
        <v>1491</v>
      </c>
      <c r="I58" s="52">
        <v>1541</v>
      </c>
      <c r="J58" s="52">
        <v>1804</v>
      </c>
      <c r="K58" s="52">
        <v>2780</v>
      </c>
      <c r="L58" s="52">
        <v>2030</v>
      </c>
      <c r="M58" s="52">
        <v>2679</v>
      </c>
      <c r="N58" s="52">
        <v>3627</v>
      </c>
      <c r="O58" s="52">
        <v>4730</v>
      </c>
      <c r="P58" s="52">
        <v>3969</v>
      </c>
      <c r="Q58" s="52">
        <v>4734</v>
      </c>
      <c r="R58" s="52">
        <v>2042</v>
      </c>
      <c r="S58" s="52">
        <v>1187</v>
      </c>
      <c r="T58" s="52">
        <v>746</v>
      </c>
      <c r="U58" s="52">
        <v>1115</v>
      </c>
      <c r="V58" s="52">
        <v>1268</v>
      </c>
      <c r="W58" s="52">
        <v>2173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19177</v>
      </c>
      <c r="D59" s="36">
        <v>0</v>
      </c>
      <c r="E59" s="36">
        <v>3024</v>
      </c>
      <c r="F59" s="36">
        <v>16302</v>
      </c>
      <c r="G59" s="36">
        <v>23825</v>
      </c>
      <c r="H59" s="36">
        <v>15236</v>
      </c>
      <c r="I59" s="36">
        <v>16479</v>
      </c>
      <c r="J59" s="36">
        <v>10652</v>
      </c>
      <c r="K59" s="36">
        <v>14862</v>
      </c>
      <c r="L59" s="36">
        <v>11099</v>
      </c>
      <c r="M59" s="36">
        <v>15043</v>
      </c>
      <c r="N59" s="36">
        <v>32543</v>
      </c>
      <c r="O59" s="36">
        <v>32727</v>
      </c>
      <c r="P59" s="36">
        <v>26120</v>
      </c>
      <c r="Q59" s="36">
        <v>37962</v>
      </c>
      <c r="R59" s="36">
        <v>15791</v>
      </c>
      <c r="S59" s="36">
        <v>15588</v>
      </c>
      <c r="T59" s="36">
        <v>11694</v>
      </c>
      <c r="U59" s="36">
        <v>13180</v>
      </c>
      <c r="V59" s="36">
        <v>14839</v>
      </c>
      <c r="W59" s="36">
        <v>17099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43643</v>
      </c>
      <c r="D63" s="52">
        <v>0</v>
      </c>
      <c r="E63" s="52">
        <v>5875</v>
      </c>
      <c r="F63" s="52">
        <v>41851</v>
      </c>
      <c r="G63" s="52">
        <v>47311</v>
      </c>
      <c r="H63" s="52">
        <v>29730</v>
      </c>
      <c r="I63" s="52">
        <v>31947</v>
      </c>
      <c r="J63" s="52">
        <v>26309</v>
      </c>
      <c r="K63" s="52">
        <v>40263</v>
      </c>
      <c r="L63" s="52">
        <v>35581</v>
      </c>
      <c r="M63" s="52">
        <v>46846</v>
      </c>
      <c r="N63" s="52">
        <v>49837</v>
      </c>
      <c r="O63" s="52">
        <v>58195</v>
      </c>
      <c r="P63" s="52">
        <v>14204</v>
      </c>
      <c r="Q63" s="52">
        <v>14179</v>
      </c>
      <c r="R63" s="52">
        <v>19629</v>
      </c>
      <c r="S63" s="52">
        <v>26310</v>
      </c>
      <c r="T63" s="52">
        <v>17765</v>
      </c>
      <c r="U63" s="52">
        <v>24458</v>
      </c>
      <c r="V63" s="52">
        <v>25028</v>
      </c>
      <c r="W63" s="52">
        <v>36261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6077</v>
      </c>
      <c r="D65" s="52">
        <v>6440</v>
      </c>
      <c r="E65" s="52">
        <v>3432</v>
      </c>
      <c r="F65" s="52">
        <v>761</v>
      </c>
      <c r="G65" s="52">
        <v>5016</v>
      </c>
      <c r="H65" s="52">
        <v>13100</v>
      </c>
      <c r="I65" s="52">
        <v>9548</v>
      </c>
      <c r="J65" s="52">
        <v>12994</v>
      </c>
      <c r="K65" s="52">
        <v>22278</v>
      </c>
      <c r="L65" s="52">
        <v>23191</v>
      </c>
      <c r="M65" s="52">
        <v>19161</v>
      </c>
      <c r="N65" s="52">
        <v>25619</v>
      </c>
      <c r="O65" s="52">
        <v>31386</v>
      </c>
      <c r="P65" s="52">
        <v>38392</v>
      </c>
      <c r="Q65" s="52">
        <v>27145</v>
      </c>
      <c r="R65" s="52">
        <v>34478</v>
      </c>
      <c r="S65" s="52">
        <v>26152</v>
      </c>
      <c r="T65" s="52">
        <v>35958</v>
      </c>
      <c r="U65" s="52">
        <v>35001</v>
      </c>
      <c r="V65" s="52">
        <v>41851</v>
      </c>
      <c r="W65" s="52">
        <v>43541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45988</v>
      </c>
      <c r="D67" s="52">
        <f t="shared" si="0"/>
        <v>31057</v>
      </c>
      <c r="E67" s="52">
        <f t="shared" si="0"/>
        <v>22347</v>
      </c>
      <c r="F67" s="52">
        <f t="shared" si="0"/>
        <v>55884</v>
      </c>
      <c r="G67" s="52">
        <f t="shared" si="0"/>
        <v>60502</v>
      </c>
      <c r="H67" s="52">
        <f t="shared" si="0"/>
        <v>30407</v>
      </c>
      <c r="I67" s="52">
        <f t="shared" si="0"/>
        <v>28659</v>
      </c>
      <c r="J67" s="52">
        <f t="shared" si="0"/>
        <v>27736</v>
      </c>
      <c r="K67" s="52">
        <f t="shared" si="0"/>
        <v>41386</v>
      </c>
      <c r="L67" s="52">
        <f t="shared" si="0"/>
        <v>36592</v>
      </c>
      <c r="M67" s="52">
        <f t="shared" si="0"/>
        <v>46868</v>
      </c>
      <c r="N67" s="52">
        <f t="shared" si="0"/>
        <v>48827</v>
      </c>
      <c r="O67" s="52">
        <f t="shared" si="0"/>
        <v>54897</v>
      </c>
      <c r="P67" s="52">
        <f t="shared" si="0"/>
        <v>14001</v>
      </c>
      <c r="Q67" s="52">
        <f t="shared" si="0"/>
        <v>17358</v>
      </c>
      <c r="R67" s="52">
        <f t="shared" ref="R67:V67" si="1">R39-R53</f>
        <v>20146</v>
      </c>
      <c r="S67" s="52">
        <f t="shared" si="1"/>
        <v>27191</v>
      </c>
      <c r="T67" s="52">
        <f t="shared" si="1"/>
        <v>15784</v>
      </c>
      <c r="U67" s="52">
        <f t="shared" si="1"/>
        <v>23725</v>
      </c>
      <c r="V67" s="52">
        <f t="shared" si="1"/>
        <v>26950</v>
      </c>
      <c r="W67" s="52">
        <f t="shared" ref="W67" si="2">W39-W53</f>
        <v>39560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364</v>
      </c>
      <c r="M68" s="52">
        <f t="shared" si="3"/>
        <v>25</v>
      </c>
      <c r="N68" s="52">
        <f t="shared" si="3"/>
        <v>16</v>
      </c>
      <c r="O68" s="52">
        <f t="shared" si="3"/>
        <v>30</v>
      </c>
      <c r="P68" s="52">
        <f t="shared" si="3"/>
        <v>13</v>
      </c>
      <c r="Q68" s="52">
        <f t="shared" si="3"/>
        <v>25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19</v>
      </c>
      <c r="V68" s="52">
        <f t="shared" si="4"/>
        <v>4</v>
      </c>
      <c r="W68" s="52">
        <f t="shared" ref="W68" si="5">W40-W54</f>
        <v>42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7646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693</v>
      </c>
      <c r="I69" s="52">
        <f t="shared" si="6"/>
        <v>5201</v>
      </c>
      <c r="J69" s="52">
        <f t="shared" si="6"/>
        <v>1103</v>
      </c>
      <c r="K69" s="52">
        <f t="shared" si="6"/>
        <v>2354</v>
      </c>
      <c r="L69" s="52">
        <f t="shared" si="6"/>
        <v>0</v>
      </c>
      <c r="M69" s="52">
        <f t="shared" si="6"/>
        <v>456</v>
      </c>
      <c r="N69" s="52">
        <f t="shared" si="6"/>
        <v>1974</v>
      </c>
      <c r="O69" s="52">
        <f t="shared" si="6"/>
        <v>4498</v>
      </c>
      <c r="P69" s="52">
        <f t="shared" si="6"/>
        <v>2438</v>
      </c>
      <c r="Q69" s="52">
        <f t="shared" si="6"/>
        <v>301</v>
      </c>
      <c r="R69" s="52">
        <f t="shared" ref="R69:V69" si="7">R41-R55</f>
        <v>1212</v>
      </c>
      <c r="S69" s="52">
        <f t="shared" si="7"/>
        <v>1192</v>
      </c>
      <c r="T69" s="52">
        <f t="shared" si="7"/>
        <v>3483</v>
      </c>
      <c r="U69" s="52">
        <f t="shared" si="7"/>
        <v>3637</v>
      </c>
      <c r="V69" s="52">
        <f t="shared" si="7"/>
        <v>2452</v>
      </c>
      <c r="W69" s="52">
        <f t="shared" ref="W69" si="8">W41-W55</f>
        <v>1587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34</v>
      </c>
      <c r="N70" s="52">
        <f t="shared" si="9"/>
        <v>80</v>
      </c>
      <c r="O70" s="52">
        <f t="shared" si="9"/>
        <v>434</v>
      </c>
      <c r="P70" s="52">
        <f t="shared" si="9"/>
        <v>218</v>
      </c>
      <c r="Q70" s="52">
        <f t="shared" si="9"/>
        <v>14</v>
      </c>
      <c r="R70" s="52">
        <f t="shared" ref="R70:V70" si="10">R42-R56</f>
        <v>135</v>
      </c>
      <c r="S70" s="52">
        <f t="shared" si="10"/>
        <v>186</v>
      </c>
      <c r="T70" s="52">
        <f t="shared" si="10"/>
        <v>649</v>
      </c>
      <c r="U70" s="52">
        <f t="shared" si="10"/>
        <v>376</v>
      </c>
      <c r="V70" s="52">
        <f t="shared" si="10"/>
        <v>169</v>
      </c>
      <c r="W70" s="52">
        <f t="shared" ref="W70" si="11">W42-W56</f>
        <v>150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16668</v>
      </c>
      <c r="D72" s="52">
        <v>10217</v>
      </c>
      <c r="E72" s="52">
        <v>26651</v>
      </c>
      <c r="F72" s="52">
        <v>17919</v>
      </c>
      <c r="G72" s="52">
        <v>14175</v>
      </c>
      <c r="H72" s="52">
        <v>12987</v>
      </c>
      <c r="I72" s="52">
        <v>5524</v>
      </c>
      <c r="J72" s="52">
        <v>7061</v>
      </c>
      <c r="K72" s="52">
        <v>11787</v>
      </c>
      <c r="L72" s="52">
        <v>9318</v>
      </c>
      <c r="M72" s="52">
        <v>12888</v>
      </c>
      <c r="N72" s="52">
        <v>10297</v>
      </c>
      <c r="O72" s="52">
        <v>13857</v>
      </c>
      <c r="P72" s="52">
        <v>8071</v>
      </c>
      <c r="Q72" s="52">
        <v>6974</v>
      </c>
      <c r="R72" s="52">
        <v>7938</v>
      </c>
      <c r="S72" s="52">
        <v>6085</v>
      </c>
      <c r="T72" s="52">
        <v>4865</v>
      </c>
      <c r="U72" s="52">
        <v>7268</v>
      </c>
      <c r="V72" s="52">
        <v>7383</v>
      </c>
      <c r="W72" s="52">
        <v>10863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114170</v>
      </c>
      <c r="D73" s="36">
        <v>30605</v>
      </c>
      <c r="E73" s="36">
        <v>114235</v>
      </c>
      <c r="F73" s="36">
        <v>115400</v>
      </c>
      <c r="G73" s="36">
        <v>135131</v>
      </c>
      <c r="H73" s="36">
        <v>132723</v>
      </c>
      <c r="I73" s="36">
        <v>59108</v>
      </c>
      <c r="J73" s="36">
        <v>41712</v>
      </c>
      <c r="K73" s="36">
        <v>63043</v>
      </c>
      <c r="L73" s="36">
        <v>50962</v>
      </c>
      <c r="M73" s="36">
        <v>72375</v>
      </c>
      <c r="N73" s="36">
        <v>92398</v>
      </c>
      <c r="O73" s="36">
        <v>95906</v>
      </c>
      <c r="P73" s="36">
        <v>53141</v>
      </c>
      <c r="Q73" s="36">
        <v>56006</v>
      </c>
      <c r="R73" s="36">
        <v>61486</v>
      </c>
      <c r="S73" s="36">
        <v>79959</v>
      </c>
      <c r="T73" s="36">
        <v>76371</v>
      </c>
      <c r="U73" s="36">
        <v>86102</v>
      </c>
      <c r="V73" s="36">
        <v>86446</v>
      </c>
      <c r="W73" s="36">
        <v>85546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8178</v>
      </c>
      <c r="I79" s="52">
        <f>RES_hhdet_numvin!I126</f>
        <v>16493</v>
      </c>
      <c r="J79" s="52">
        <f>RES_hhdet_numvin!J126</f>
        <v>17973</v>
      </c>
      <c r="K79" s="52">
        <f>RES_hhdet_numvin!K126</f>
        <v>33476</v>
      </c>
      <c r="L79" s="52">
        <f>RES_hhdet_numvin!L126</f>
        <v>32882</v>
      </c>
      <c r="M79" s="52">
        <f>RES_hhdet_numvin!M126</f>
        <v>48805</v>
      </c>
      <c r="N79" s="52">
        <f>RES_hhdet_numvin!N126</f>
        <v>70700</v>
      </c>
      <c r="O79" s="52">
        <f>RES_hhdet_numvin!O126</f>
        <v>83696</v>
      </c>
      <c r="P79" s="52">
        <f>RES_hhdet_numvin!P126</f>
        <v>40583</v>
      </c>
      <c r="Q79" s="52">
        <f>RES_hhdet_numvin!Q126</f>
        <v>53875</v>
      </c>
      <c r="R79" s="52">
        <f>RES_hhdet_numvin!R126</f>
        <v>36321</v>
      </c>
      <c r="S79" s="52">
        <f>RES_hhdet_numvin!S126</f>
        <v>42414</v>
      </c>
      <c r="T79" s="52">
        <f>RES_hhdet_numvin!T126</f>
        <v>30006</v>
      </c>
      <c r="U79" s="52">
        <f>RES_hhdet_numvin!U126</f>
        <v>38678</v>
      </c>
      <c r="V79" s="52">
        <f>RES_hhdet_numvin!V126</f>
        <v>41127</v>
      </c>
      <c r="W79" s="52">
        <f>RES_hhdet_numvin!W126</f>
        <v>55533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18103</v>
      </c>
      <c r="Q82" s="138">
        <f>RES_hhdet_numvin!Q129</f>
        <v>20218</v>
      </c>
      <c r="R82" s="138">
        <f>RES_hhdet_numvin!R129</f>
        <v>34143</v>
      </c>
      <c r="S82" s="138">
        <f>RES_hhdet_numvin!S129</f>
        <v>24575</v>
      </c>
      <c r="T82" s="138">
        <f>RES_hhdet_numvin!T129</f>
        <v>31785</v>
      </c>
      <c r="U82" s="138">
        <f>RES_hhdet_numvin!U129</f>
        <v>35595</v>
      </c>
      <c r="V82" s="138">
        <f>RES_hhdet_numvin!V129</f>
        <v>44572</v>
      </c>
      <c r="W82" s="138">
        <f>RES_hhdet_numvin!W129</f>
        <v>50975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7508</v>
      </c>
      <c r="I84" s="138">
        <f>RES_hhdet_numvin!I131</f>
        <v>11743</v>
      </c>
      <c r="J84" s="138">
        <f>RES_hhdet_numvin!J131</f>
        <v>16711</v>
      </c>
      <c r="K84" s="138">
        <f>RES_hhdet_numvin!K131</f>
        <v>30794</v>
      </c>
      <c r="L84" s="138">
        <f>RES_hhdet_numvin!L131</f>
        <v>33398</v>
      </c>
      <c r="M84" s="138">
        <f>RES_hhdet_numvin!M131</f>
        <v>48545</v>
      </c>
      <c r="N84" s="138">
        <f>RES_hhdet_numvin!N131</f>
        <v>68328</v>
      </c>
      <c r="O84" s="138">
        <f>RES_hhdet_numvin!O131</f>
        <v>77754</v>
      </c>
      <c r="P84" s="138">
        <f>RES_hhdet_numvin!P131</f>
        <v>34779</v>
      </c>
      <c r="Q84" s="138">
        <f>RES_hhdet_numvin!Q131</f>
        <v>55262</v>
      </c>
      <c r="R84" s="138">
        <f>RES_hhdet_numvin!R131</f>
        <v>35607</v>
      </c>
      <c r="S84" s="138">
        <f>RES_hhdet_numvin!S131</f>
        <v>42386</v>
      </c>
      <c r="T84" s="138">
        <f>RES_hhdet_numvin!T131</f>
        <v>25163</v>
      </c>
      <c r="U84" s="138">
        <f>RES_hhdet_numvin!U131</f>
        <v>35594</v>
      </c>
      <c r="V84" s="138">
        <f>RES_hhdet_numvin!V131</f>
        <v>41359</v>
      </c>
      <c r="W84" s="138">
        <f>RES_hhdet_numvin!W131</f>
        <v>57885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335</v>
      </c>
      <c r="M85" s="138">
        <f>RES_hhdet_numvin!M132</f>
        <v>27</v>
      </c>
      <c r="N85" s="138">
        <f>RES_hhdet_numvin!N132</f>
        <v>24</v>
      </c>
      <c r="O85" s="138">
        <f>RES_hhdet_numvin!O132</f>
        <v>45</v>
      </c>
      <c r="P85" s="138">
        <f>RES_hhdet_numvin!P132</f>
        <v>36</v>
      </c>
      <c r="Q85" s="138">
        <f>RES_hhdet_numvin!Q132</f>
        <v>87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30</v>
      </c>
      <c r="V85" s="138">
        <f>RES_hhdet_numvin!V132</f>
        <v>8</v>
      </c>
      <c r="W85" s="138">
        <f>RES_hhdet_numvin!W132</f>
        <v>64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2511</v>
      </c>
      <c r="Q88" s="138">
        <f>RES_hhdet_numvin!Q135</f>
        <v>698</v>
      </c>
      <c r="R88" s="138">
        <f>RES_hhdet_numvin!R135</f>
        <v>1747</v>
      </c>
      <c r="S88" s="138">
        <f>RES_hhdet_numvin!S135</f>
        <v>1707</v>
      </c>
      <c r="T88" s="138">
        <f>RES_hhdet_numvin!T135</f>
        <v>5611</v>
      </c>
      <c r="U88" s="138">
        <f>RES_hhdet_numvin!U135</f>
        <v>5671</v>
      </c>
      <c r="V88" s="138">
        <f>RES_hhdet_numvin!V135</f>
        <v>4024</v>
      </c>
      <c r="W88" s="138">
        <f>RES_hhdet_numvin!W135</f>
        <v>2432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225</v>
      </c>
      <c r="Q89" s="138">
        <f>RES_hhdet_numvin!Q136</f>
        <v>35</v>
      </c>
      <c r="R89" s="138">
        <f>RES_hhdet_numvin!R136</f>
        <v>197</v>
      </c>
      <c r="S89" s="138">
        <f>RES_hhdet_numvin!S136</f>
        <v>268</v>
      </c>
      <c r="T89" s="138">
        <f>RES_hhdet_numvin!T136</f>
        <v>1045</v>
      </c>
      <c r="U89" s="138">
        <f>RES_hhdet_numvin!U136</f>
        <v>590</v>
      </c>
      <c r="V89" s="138">
        <f>RES_hhdet_numvin!V136</f>
        <v>277</v>
      </c>
      <c r="W89" s="138">
        <f>RES_hhdet_numvin!W136</f>
        <v>230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3831</v>
      </c>
      <c r="Q93" s="138">
        <f>RES_hhdet_numvin!Q140</f>
        <v>6615</v>
      </c>
      <c r="R93" s="138">
        <f>RES_hhdet_numvin!R140</f>
        <v>7413</v>
      </c>
      <c r="S93" s="138">
        <f>RES_hhdet_numvin!S140</f>
        <v>6118</v>
      </c>
      <c r="T93" s="138">
        <f>RES_hhdet_numvin!T140</f>
        <v>5016</v>
      </c>
      <c r="U93" s="138">
        <f>RES_hhdet_numvin!U140</f>
        <v>8007</v>
      </c>
      <c r="V93" s="138">
        <f>RES_hhdet_numvin!V140</f>
        <v>8590</v>
      </c>
      <c r="W93" s="138">
        <f>RES_hhdet_numvin!W140</f>
        <v>13036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25232</v>
      </c>
      <c r="Q94" s="39">
        <f>RES_hhdet_numvin!Q141</f>
        <v>52991</v>
      </c>
      <c r="R94" s="39">
        <f>RES_hhdet_numvin!R141</f>
        <v>57324</v>
      </c>
      <c r="S94" s="39">
        <f>RES_hhdet_numvin!S141</f>
        <v>80220</v>
      </c>
      <c r="T94" s="39">
        <f>RES_hhdet_numvin!T141</f>
        <v>78518</v>
      </c>
      <c r="U94" s="39">
        <f>RES_hhdet_numvin!U141</f>
        <v>94666</v>
      </c>
      <c r="V94" s="39">
        <f>RES_hhdet_numvin!V141</f>
        <v>100518</v>
      </c>
      <c r="W94" s="39">
        <f>RES_hhdet_numvin!W141</f>
        <v>102645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584.53055886294078</v>
      </c>
      <c r="C98" s="117">
        <f t="shared" si="12"/>
        <v>564.33763934926083</v>
      </c>
      <c r="D98" s="117">
        <f t="shared" si="12"/>
        <v>501.00139595800903</v>
      </c>
      <c r="E98" s="117">
        <f t="shared" si="12"/>
        <v>535.08554489294056</v>
      </c>
      <c r="F98" s="117">
        <f t="shared" si="12"/>
        <v>482.77706604983166</v>
      </c>
      <c r="G98" s="117">
        <f t="shared" si="12"/>
        <v>494.62308970247909</v>
      </c>
      <c r="H98" s="117">
        <f t="shared" si="12"/>
        <v>474.36347056925865</v>
      </c>
      <c r="I98" s="117">
        <f t="shared" si="12"/>
        <v>430.61194898606198</v>
      </c>
      <c r="J98" s="117">
        <f t="shared" si="12"/>
        <v>401.9872576202111</v>
      </c>
      <c r="K98" s="117">
        <f t="shared" si="12"/>
        <v>410.26276199219478</v>
      </c>
      <c r="L98" s="117">
        <f t="shared" si="12"/>
        <v>400.12336781272728</v>
      </c>
      <c r="M98" s="117">
        <f t="shared" si="12"/>
        <v>406.09147505918929</v>
      </c>
      <c r="N98" s="117">
        <f t="shared" si="12"/>
        <v>388.48261083189027</v>
      </c>
      <c r="O98" s="117">
        <f t="shared" si="12"/>
        <v>360.76301104146927</v>
      </c>
      <c r="P98" s="117">
        <f t="shared" si="12"/>
        <v>354.15778314845295</v>
      </c>
      <c r="Q98" s="117">
        <f t="shared" si="12"/>
        <v>383.29644676295447</v>
      </c>
      <c r="R98" s="117">
        <f t="shared" ref="R98:V98" si="13">R99+R102+R104+R113</f>
        <v>374.19422091911207</v>
      </c>
      <c r="S98" s="117">
        <f t="shared" si="13"/>
        <v>390.18398950848228</v>
      </c>
      <c r="T98" s="117">
        <f t="shared" si="13"/>
        <v>372.58687916570756</v>
      </c>
      <c r="U98" s="117">
        <f t="shared" si="13"/>
        <v>354.78948331285386</v>
      </c>
      <c r="V98" s="117">
        <f t="shared" si="13"/>
        <v>377.69979576547564</v>
      </c>
      <c r="W98" s="117">
        <f t="shared" ref="W98" si="14">W99+W102+W104+W113</f>
        <v>388.22783350468109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431.91565271569397</v>
      </c>
      <c r="C99" s="122">
        <f t="shared" si="15"/>
        <v>402.32529179697332</v>
      </c>
      <c r="D99" s="122">
        <f t="shared" si="15"/>
        <v>372.06178155574617</v>
      </c>
      <c r="E99" s="122">
        <f t="shared" si="15"/>
        <v>404.77846318614166</v>
      </c>
      <c r="F99" s="122">
        <f t="shared" si="15"/>
        <v>351.78045911899687</v>
      </c>
      <c r="G99" s="122">
        <f t="shared" si="15"/>
        <v>358.94195138491466</v>
      </c>
      <c r="H99" s="122">
        <f t="shared" si="15"/>
        <v>347.00845406828086</v>
      </c>
      <c r="I99" s="122">
        <f t="shared" si="15"/>
        <v>306.74009142930993</v>
      </c>
      <c r="J99" s="122">
        <f t="shared" si="15"/>
        <v>282.87759262947452</v>
      </c>
      <c r="K99" s="122">
        <f t="shared" si="15"/>
        <v>286.85211046193461</v>
      </c>
      <c r="L99" s="122">
        <f t="shared" si="15"/>
        <v>286.42429132879209</v>
      </c>
      <c r="M99" s="122">
        <f t="shared" si="15"/>
        <v>293.88694186245658</v>
      </c>
      <c r="N99" s="122">
        <f t="shared" si="15"/>
        <v>282.30470214463287</v>
      </c>
      <c r="O99" s="122">
        <f t="shared" si="15"/>
        <v>261.04386919363128</v>
      </c>
      <c r="P99" s="122">
        <f t="shared" si="15"/>
        <v>252.71736531527424</v>
      </c>
      <c r="Q99" s="122">
        <f t="shared" si="15"/>
        <v>265.17555827665774</v>
      </c>
      <c r="R99" s="122">
        <f t="shared" ref="R99:V99" si="16">SUM(R100:R101)</f>
        <v>262.00325622831883</v>
      </c>
      <c r="S99" s="122">
        <f t="shared" si="16"/>
        <v>272.66853050569284</v>
      </c>
      <c r="T99" s="122">
        <f t="shared" si="16"/>
        <v>257.32809040773952</v>
      </c>
      <c r="U99" s="122">
        <f t="shared" si="16"/>
        <v>244.39187200791162</v>
      </c>
      <c r="V99" s="122">
        <f t="shared" si="16"/>
        <v>265.84524303841766</v>
      </c>
      <c r="W99" s="122">
        <f t="shared" ref="W99" si="17">SUM(W100:W101)</f>
        <v>268.79030204573758</v>
      </c>
      <c r="DA99" s="130" t="s">
        <v>1687</v>
      </c>
    </row>
    <row r="100" spans="1:105" ht="12" customHeight="1" x14ac:dyDescent="0.25">
      <c r="A100" s="97" t="s">
        <v>203</v>
      </c>
      <c r="B100" s="98">
        <v>430.57643561684245</v>
      </c>
      <c r="C100" s="98">
        <v>401.10365433533229</v>
      </c>
      <c r="D100" s="98">
        <v>370.93833237338669</v>
      </c>
      <c r="E100" s="98">
        <v>403.57204755796488</v>
      </c>
      <c r="F100" s="98">
        <v>350.74299542235821</v>
      </c>
      <c r="G100" s="98">
        <v>357.89923809171785</v>
      </c>
      <c r="H100" s="98">
        <v>346.00737773828502</v>
      </c>
      <c r="I100" s="98">
        <v>305.8699199367552</v>
      </c>
      <c r="J100" s="98">
        <v>282.0763280446198</v>
      </c>
      <c r="K100" s="98">
        <v>286.04582961269733</v>
      </c>
      <c r="L100" s="98">
        <v>285.61725543105371</v>
      </c>
      <c r="M100" s="98">
        <v>293.057420431727</v>
      </c>
      <c r="N100" s="98">
        <v>281.52513925112038</v>
      </c>
      <c r="O100" s="98">
        <v>260.31626528591221</v>
      </c>
      <c r="P100" s="98">
        <v>252.02169667438787</v>
      </c>
      <c r="Q100" s="98">
        <v>264.44632806681813</v>
      </c>
      <c r="R100" s="98">
        <v>261.28670630994651</v>
      </c>
      <c r="S100" s="98">
        <v>271.92028701212985</v>
      </c>
      <c r="T100" s="98">
        <v>256.62478538501534</v>
      </c>
      <c r="U100" s="98">
        <v>243.72540110021066</v>
      </c>
      <c r="V100" s="98">
        <v>265.11528374410852</v>
      </c>
      <c r="W100" s="98">
        <v>268.04741631914817</v>
      </c>
      <c r="DA100" s="63" t="s">
        <v>1688</v>
      </c>
    </row>
    <row r="101" spans="1:105" ht="12" customHeight="1" x14ac:dyDescent="0.25">
      <c r="A101" s="97" t="s">
        <v>53</v>
      </c>
      <c r="B101" s="98">
        <v>1.3392170988515253</v>
      </c>
      <c r="C101" s="98">
        <v>1.2216374616410393</v>
      </c>
      <c r="D101" s="98">
        <v>1.1234491823595008</v>
      </c>
      <c r="E101" s="98">
        <v>1.2064156281767913</v>
      </c>
      <c r="F101" s="98">
        <v>1.037463696638695</v>
      </c>
      <c r="G101" s="98">
        <v>1.0427132931968386</v>
      </c>
      <c r="H101" s="98">
        <v>1.0010763299958314</v>
      </c>
      <c r="I101" s="98">
        <v>0.87017149255475434</v>
      </c>
      <c r="J101" s="98">
        <v>0.80126458485474461</v>
      </c>
      <c r="K101" s="98">
        <v>0.80628084923730337</v>
      </c>
      <c r="L101" s="98">
        <v>0.80703589773836892</v>
      </c>
      <c r="M101" s="98">
        <v>0.82952143072959694</v>
      </c>
      <c r="N101" s="98">
        <v>0.77956289351250985</v>
      </c>
      <c r="O101" s="98">
        <v>0.72760390771906136</v>
      </c>
      <c r="P101" s="98">
        <v>0.69566864088636193</v>
      </c>
      <c r="Q101" s="98">
        <v>0.72923020983960474</v>
      </c>
      <c r="R101" s="98">
        <v>0.71654991837229776</v>
      </c>
      <c r="S101" s="98">
        <v>0.74824349356299813</v>
      </c>
      <c r="T101" s="98">
        <v>0.70330502272417339</v>
      </c>
      <c r="U101" s="98">
        <v>0.66647090770094752</v>
      </c>
      <c r="V101" s="98">
        <v>0.72995929430912088</v>
      </c>
      <c r="W101" s="98">
        <v>0.7428857265894081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0.46096801148734601</v>
      </c>
      <c r="C102" s="122">
        <f t="shared" si="18"/>
        <v>0.53820328819683594</v>
      </c>
      <c r="D102" s="122">
        <f t="shared" si="18"/>
        <v>0.33254498950755412</v>
      </c>
      <c r="E102" s="122">
        <f t="shared" si="18"/>
        <v>0.40925074282579443</v>
      </c>
      <c r="F102" s="122">
        <f t="shared" si="18"/>
        <v>0.22520715133147232</v>
      </c>
      <c r="G102" s="122">
        <f t="shared" si="18"/>
        <v>0.26285127027766414</v>
      </c>
      <c r="H102" s="122">
        <f t="shared" si="18"/>
        <v>0.43835973041430737</v>
      </c>
      <c r="I102" s="122">
        <f t="shared" si="18"/>
        <v>1.0263266851001454</v>
      </c>
      <c r="J102" s="122">
        <f t="shared" si="18"/>
        <v>0.7559356819408084</v>
      </c>
      <c r="K102" s="122">
        <f t="shared" si="18"/>
        <v>0.74287236185045114</v>
      </c>
      <c r="L102" s="122">
        <f t="shared" si="18"/>
        <v>1.1894845755457133</v>
      </c>
      <c r="M102" s="122">
        <f t="shared" si="18"/>
        <v>0.92476873544229277</v>
      </c>
      <c r="N102" s="122">
        <f t="shared" si="18"/>
        <v>2.8528885857978272</v>
      </c>
      <c r="O102" s="122">
        <f t="shared" si="18"/>
        <v>1.3032336422766957</v>
      </c>
      <c r="P102" s="122">
        <f t="shared" si="18"/>
        <v>1.2837867631148741</v>
      </c>
      <c r="Q102" s="122">
        <f t="shared" si="18"/>
        <v>2.2868053234335197</v>
      </c>
      <c r="R102" s="122">
        <f t="shared" si="18"/>
        <v>2.2811437146852778</v>
      </c>
      <c r="S102" s="122">
        <f t="shared" si="18"/>
        <v>2.3364845922799038</v>
      </c>
      <c r="T102" s="122">
        <f t="shared" si="18"/>
        <v>2.03552875801785</v>
      </c>
      <c r="U102" s="122">
        <f t="shared" si="18"/>
        <v>2.1159732099806914</v>
      </c>
      <c r="V102" s="122">
        <f t="shared" si="18"/>
        <v>2.1360401770835447</v>
      </c>
      <c r="W102" s="122">
        <f t="shared" si="18"/>
        <v>2.1619433475194825</v>
      </c>
      <c r="DA102" s="130" t="s">
        <v>1690</v>
      </c>
    </row>
    <row r="103" spans="1:105" ht="12" customHeight="1" x14ac:dyDescent="0.25">
      <c r="A103" s="97" t="s">
        <v>53</v>
      </c>
      <c r="B103" s="98">
        <v>0.46096801148734601</v>
      </c>
      <c r="C103" s="98">
        <v>0.53820328819683594</v>
      </c>
      <c r="D103" s="98">
        <v>0.33254498950755412</v>
      </c>
      <c r="E103" s="98">
        <v>0.40925074282579443</v>
      </c>
      <c r="F103" s="98">
        <v>0.22520715133147232</v>
      </c>
      <c r="G103" s="98">
        <v>0.26285127027766414</v>
      </c>
      <c r="H103" s="98">
        <v>0.43835973041430737</v>
      </c>
      <c r="I103" s="98">
        <v>1.0263266851001454</v>
      </c>
      <c r="J103" s="98">
        <v>0.7559356819408084</v>
      </c>
      <c r="K103" s="98">
        <v>0.74287236185045114</v>
      </c>
      <c r="L103" s="98">
        <v>1.1894845755457133</v>
      </c>
      <c r="M103" s="98">
        <v>0.92476873544229277</v>
      </c>
      <c r="N103" s="98">
        <v>2.8528885857978272</v>
      </c>
      <c r="O103" s="98">
        <v>1.3032336422766957</v>
      </c>
      <c r="P103" s="98">
        <v>1.2837867631148741</v>
      </c>
      <c r="Q103" s="98">
        <v>2.2868053234335197</v>
      </c>
      <c r="R103" s="98">
        <v>2.2811437146852778</v>
      </c>
      <c r="S103" s="98">
        <v>2.3364845922799038</v>
      </c>
      <c r="T103" s="98">
        <v>2.03552875801785</v>
      </c>
      <c r="U103" s="98">
        <v>2.1159732099806914</v>
      </c>
      <c r="V103" s="98">
        <v>2.1360401770835447</v>
      </c>
      <c r="W103" s="98">
        <v>2.1619433475194825</v>
      </c>
      <c r="DA103" s="63" t="s">
        <v>1691</v>
      </c>
    </row>
    <row r="104" spans="1:105" ht="12" customHeight="1" x14ac:dyDescent="0.25">
      <c r="A104" s="121" t="s">
        <v>55</v>
      </c>
      <c r="B104" s="122">
        <v>91.242485925413462</v>
      </c>
      <c r="C104" s="122">
        <v>100.53724973845367</v>
      </c>
      <c r="D104" s="122">
        <v>76.163909118053411</v>
      </c>
      <c r="E104" s="122">
        <v>77.420178701051029</v>
      </c>
      <c r="F104" s="122">
        <v>77.195596825672766</v>
      </c>
      <c r="G104" s="122">
        <v>82.539498883680196</v>
      </c>
      <c r="H104" s="122">
        <v>75.601288500046579</v>
      </c>
      <c r="I104" s="122">
        <v>73.071772174746357</v>
      </c>
      <c r="J104" s="122">
        <v>71.282658814815264</v>
      </c>
      <c r="K104" s="122">
        <v>76.777753395705076</v>
      </c>
      <c r="L104" s="122">
        <v>70.550920959994642</v>
      </c>
      <c r="M104" s="122">
        <v>68.144687299074846</v>
      </c>
      <c r="N104" s="122">
        <v>64.39722951385825</v>
      </c>
      <c r="O104" s="122">
        <v>60.62112581533632</v>
      </c>
      <c r="P104" s="122">
        <v>61.909255555978618</v>
      </c>
      <c r="Q104" s="122">
        <v>70.999683615399661</v>
      </c>
      <c r="R104" s="122">
        <v>66.182732037484627</v>
      </c>
      <c r="S104" s="122">
        <v>70.804032790865648</v>
      </c>
      <c r="T104" s="122">
        <v>70.608370880415848</v>
      </c>
      <c r="U104" s="122">
        <v>67.488731735034619</v>
      </c>
      <c r="V104" s="122">
        <v>68.493826501488925</v>
      </c>
      <c r="W104" s="122">
        <v>74.242278889104853</v>
      </c>
      <c r="DA104" s="130" t="s">
        <v>1692</v>
      </c>
    </row>
    <row r="105" spans="1:105" ht="12" customHeight="1" x14ac:dyDescent="0.25">
      <c r="A105" s="97" t="s">
        <v>128</v>
      </c>
      <c r="B105" s="98">
        <v>77.209978828557382</v>
      </c>
      <c r="C105" s="98">
        <v>88.31543422872619</v>
      </c>
      <c r="D105" s="98">
        <v>68.609732974850616</v>
      </c>
      <c r="E105" s="98">
        <v>71.611873336274144</v>
      </c>
      <c r="F105" s="98">
        <v>73.136798214787163</v>
      </c>
      <c r="G105" s="98">
        <v>79.857511693320973</v>
      </c>
      <c r="H105" s="98">
        <v>73.549286062230763</v>
      </c>
      <c r="I105" s="98">
        <v>71.291644981559514</v>
      </c>
      <c r="J105" s="98">
        <v>69.457033950221216</v>
      </c>
      <c r="K105" s="98">
        <v>74.969733585926718</v>
      </c>
      <c r="L105" s="98">
        <v>68.812737277230227</v>
      </c>
      <c r="M105" s="98">
        <v>66.315685232851891</v>
      </c>
      <c r="N105" s="98">
        <v>62.419275104894474</v>
      </c>
      <c r="O105" s="98">
        <v>57.999016517124602</v>
      </c>
      <c r="P105" s="98">
        <v>58.697011802550108</v>
      </c>
      <c r="Q105" s="98">
        <v>68.195395510716139</v>
      </c>
      <c r="R105" s="98">
        <v>63.306425557637638</v>
      </c>
      <c r="S105" s="98">
        <v>67.844962109126143</v>
      </c>
      <c r="T105" s="98">
        <v>67.149720075621218</v>
      </c>
      <c r="U105" s="98">
        <v>63.821690010697878</v>
      </c>
      <c r="V105" s="98">
        <v>64.804532095087836</v>
      </c>
      <c r="W105" s="98">
        <v>70.758739079495456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4.2394900684401375E-2</v>
      </c>
      <c r="M106" s="98">
        <v>4.6165649588676902E-2</v>
      </c>
      <c r="N106" s="98">
        <v>4.7111877752353711E-2</v>
      </c>
      <c r="O106" s="98">
        <v>4.7873881196312654E-2</v>
      </c>
      <c r="P106" s="98">
        <v>5.0036983349924236E-2</v>
      </c>
      <c r="Q106" s="98">
        <v>6.2263246338987874E-2</v>
      </c>
      <c r="R106" s="98">
        <v>5.7288088862383735E-2</v>
      </c>
      <c r="S106" s="98">
        <v>6.0427906021984758E-2</v>
      </c>
      <c r="T106" s="98">
        <v>5.880967514662392E-2</v>
      </c>
      <c r="U106" s="98">
        <v>5.715746122977252E-2</v>
      </c>
      <c r="V106" s="98">
        <v>5.709688087517921E-2</v>
      </c>
      <c r="W106" s="98">
        <v>6.4238105228580811E-2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1.7298779248351027E-2</v>
      </c>
      <c r="M107" s="101">
        <v>1.8295883142647219E-2</v>
      </c>
      <c r="N107" s="101">
        <v>1.758048491376283E-2</v>
      </c>
      <c r="O107" s="101">
        <v>1.851011441798368E-2</v>
      </c>
      <c r="P107" s="101">
        <v>1.9812589270121729E-2</v>
      </c>
      <c r="Q107" s="101">
        <v>2.2850799077976752E-2</v>
      </c>
      <c r="R107" s="101">
        <v>2.2345346517238341E-2</v>
      </c>
      <c r="S107" s="101">
        <v>2.4862658623840607E-2</v>
      </c>
      <c r="T107" s="101">
        <v>2.2657050111587862E-2</v>
      </c>
      <c r="U107" s="101">
        <v>2.1696507320427647E-2</v>
      </c>
      <c r="V107" s="101">
        <v>2.1886654354857656E-2</v>
      </c>
      <c r="W107" s="101">
        <v>2.4713045036494161E-2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2.5096121436050348E-2</v>
      </c>
      <c r="M108" s="104">
        <v>2.7869766446029683E-2</v>
      </c>
      <c r="N108" s="104">
        <v>2.9531392838590881E-2</v>
      </c>
      <c r="O108" s="104">
        <v>2.936376677832897E-2</v>
      </c>
      <c r="P108" s="104">
        <v>3.0224394079802503E-2</v>
      </c>
      <c r="Q108" s="104">
        <v>3.9412447261011119E-2</v>
      </c>
      <c r="R108" s="104">
        <v>3.4942742345145397E-2</v>
      </c>
      <c r="S108" s="104">
        <v>3.5565247398144151E-2</v>
      </c>
      <c r="T108" s="104">
        <v>3.6152625035036058E-2</v>
      </c>
      <c r="U108" s="104">
        <v>3.5460953909344874E-2</v>
      </c>
      <c r="V108" s="104">
        <v>3.5210226520321554E-2</v>
      </c>
      <c r="W108" s="104">
        <v>3.9525060192086646E-2</v>
      </c>
      <c r="DA108" s="132" t="s">
        <v>1696</v>
      </c>
    </row>
    <row r="109" spans="1:105" ht="12" customHeight="1" x14ac:dyDescent="0.25">
      <c r="A109" s="106" t="s">
        <v>122</v>
      </c>
      <c r="B109" s="101">
        <v>14.032507096856083</v>
      </c>
      <c r="C109" s="101">
        <v>12.221815509727472</v>
      </c>
      <c r="D109" s="101">
        <v>7.5541761432028007</v>
      </c>
      <c r="E109" s="101">
        <v>5.8083053647768859</v>
      </c>
      <c r="F109" s="101">
        <v>4.0587986108855967</v>
      </c>
      <c r="G109" s="101">
        <v>2.6819871903592296</v>
      </c>
      <c r="H109" s="101">
        <v>2.052002437815815</v>
      </c>
      <c r="I109" s="101">
        <v>1.7801271931868388</v>
      </c>
      <c r="J109" s="101">
        <v>1.8256248645940425</v>
      </c>
      <c r="K109" s="101">
        <v>1.8080198097783509</v>
      </c>
      <c r="L109" s="101">
        <v>1.6957887820800099</v>
      </c>
      <c r="M109" s="101">
        <v>1.7780796611485998</v>
      </c>
      <c r="N109" s="101">
        <v>1.913912829895748</v>
      </c>
      <c r="O109" s="101">
        <v>2.4948413675123584</v>
      </c>
      <c r="P109" s="101">
        <v>3.0243729544292082</v>
      </c>
      <c r="Q109" s="101">
        <v>2.6054734855859647</v>
      </c>
      <c r="R109" s="101">
        <v>2.6601534080528073</v>
      </c>
      <c r="S109" s="101">
        <v>2.7111175933229279</v>
      </c>
      <c r="T109" s="101">
        <v>3.1292958392805588</v>
      </c>
      <c r="U109" s="101">
        <v>3.3146483286571327</v>
      </c>
      <c r="V109" s="101">
        <v>3.3333346245744244</v>
      </c>
      <c r="W109" s="101">
        <v>3.1299202245325777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4.7567554856837784E-3</v>
      </c>
      <c r="N110" s="104">
        <v>1.6929701315670034E-2</v>
      </c>
      <c r="O110" s="104">
        <v>7.9394049503051595E-2</v>
      </c>
      <c r="P110" s="104">
        <v>0.137833815649373</v>
      </c>
      <c r="Q110" s="104">
        <v>0.13655137275857976</v>
      </c>
      <c r="R110" s="104">
        <v>0.15886498293179033</v>
      </c>
      <c r="S110" s="104">
        <v>0.1875251823945992</v>
      </c>
      <c r="T110" s="104">
        <v>0.27054529036745717</v>
      </c>
      <c r="U110" s="104">
        <v>0.29523593444983287</v>
      </c>
      <c r="V110" s="104">
        <v>0.2988629009514846</v>
      </c>
      <c r="W110" s="104">
        <v>0.28938147984823509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2.1805875043291604E-3</v>
      </c>
      <c r="N111" s="98">
        <v>7.3001597700492063E-3</v>
      </c>
      <c r="O111" s="98">
        <v>3.5022080892511201E-2</v>
      </c>
      <c r="P111" s="98">
        <v>6.1736520040282912E-2</v>
      </c>
      <c r="Q111" s="98">
        <v>5.7002817137388286E-2</v>
      </c>
      <c r="R111" s="98">
        <v>6.9870192216629767E-2</v>
      </c>
      <c r="S111" s="98">
        <v>8.6155315341383598E-2</v>
      </c>
      <c r="T111" s="98">
        <v>0.11516915763294798</v>
      </c>
      <c r="U111" s="98">
        <v>0.12299657344933371</v>
      </c>
      <c r="V111" s="98">
        <v>0.12477600970884042</v>
      </c>
      <c r="W111" s="98">
        <v>0.12062843497642946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2.5761679813546181E-3</v>
      </c>
      <c r="N112" s="98">
        <v>9.6295415456208264E-3</v>
      </c>
      <c r="O112" s="98">
        <v>4.4371968610540387E-2</v>
      </c>
      <c r="P112" s="98">
        <v>7.6097295609090093E-2</v>
      </c>
      <c r="Q112" s="98">
        <v>7.954855562119148E-2</v>
      </c>
      <c r="R112" s="98">
        <v>8.899479071516056E-2</v>
      </c>
      <c r="S112" s="98">
        <v>0.10136986705321561</v>
      </c>
      <c r="T112" s="98">
        <v>0.15537613273450918</v>
      </c>
      <c r="U112" s="98">
        <v>0.17223936100049914</v>
      </c>
      <c r="V112" s="98">
        <v>0.17408689124264415</v>
      </c>
      <c r="W112" s="98">
        <v>0.16875304487180562</v>
      </c>
      <c r="DA112" s="63" t="s">
        <v>1700</v>
      </c>
    </row>
    <row r="113" spans="1:105" ht="12" customHeight="1" x14ac:dyDescent="0.25">
      <c r="A113" s="121" t="s">
        <v>54</v>
      </c>
      <c r="B113" s="122">
        <v>60.911452210345914</v>
      </c>
      <c r="C113" s="122">
        <v>60.936894525637001</v>
      </c>
      <c r="D113" s="122">
        <v>52.443160294701883</v>
      </c>
      <c r="E113" s="122">
        <v>52.477652262922049</v>
      </c>
      <c r="F113" s="122">
        <v>53.575802953830618</v>
      </c>
      <c r="G113" s="122">
        <v>52.878788163606558</v>
      </c>
      <c r="H113" s="122">
        <v>51.315368270516906</v>
      </c>
      <c r="I113" s="122">
        <v>49.773758696905531</v>
      </c>
      <c r="J113" s="122">
        <v>47.071070493980542</v>
      </c>
      <c r="K113" s="122">
        <v>45.890025772704618</v>
      </c>
      <c r="L113" s="122">
        <v>41.95867094839484</v>
      </c>
      <c r="M113" s="122">
        <v>43.135077162215552</v>
      </c>
      <c r="N113" s="122">
        <v>38.927790587601322</v>
      </c>
      <c r="O113" s="122">
        <v>37.794782390224974</v>
      </c>
      <c r="P113" s="122">
        <v>38.247375514085178</v>
      </c>
      <c r="Q113" s="122">
        <v>44.834399547463576</v>
      </c>
      <c r="R113" s="122">
        <v>43.727088938623318</v>
      </c>
      <c r="S113" s="122">
        <v>44.374941619643813</v>
      </c>
      <c r="T113" s="122">
        <v>42.614889119534304</v>
      </c>
      <c r="U113" s="122">
        <v>40.792906359926903</v>
      </c>
      <c r="V113" s="122">
        <v>41.224686048485516</v>
      </c>
      <c r="W113" s="122">
        <v>43.03330922231919</v>
      </c>
      <c r="DA113" s="130" t="s">
        <v>1701</v>
      </c>
    </row>
    <row r="114" spans="1:105" ht="12" customHeight="1" x14ac:dyDescent="0.25">
      <c r="A114" s="97" t="s">
        <v>50</v>
      </c>
      <c r="B114" s="98">
        <v>4.8260766967112279</v>
      </c>
      <c r="C114" s="98">
        <v>5.688709490706926</v>
      </c>
      <c r="D114" s="98">
        <v>5.3484143081400726</v>
      </c>
      <c r="E114" s="98">
        <v>7.3265429391882684</v>
      </c>
      <c r="F114" s="98">
        <v>8.1813721287759389</v>
      </c>
      <c r="G114" s="98">
        <v>8.2536040458943152</v>
      </c>
      <c r="H114" s="98">
        <v>8.5800245459475573</v>
      </c>
      <c r="I114" s="98">
        <v>7.6959104595423788</v>
      </c>
      <c r="J114" s="98">
        <v>6.6098709310751627</v>
      </c>
      <c r="K114" s="98">
        <v>7.1014763103252969</v>
      </c>
      <c r="L114" s="98">
        <v>5.760397732520306</v>
      </c>
      <c r="M114" s="98">
        <v>6.954005894191547</v>
      </c>
      <c r="N114" s="98">
        <v>6.0573909259153655</v>
      </c>
      <c r="O114" s="98">
        <v>6.095747474407017</v>
      </c>
      <c r="P114" s="98">
        <v>5.8922578203699798</v>
      </c>
      <c r="Q114" s="98">
        <v>8.6116716601356149</v>
      </c>
      <c r="R114" s="98">
        <v>7.0215427515543114</v>
      </c>
      <c r="S114" s="98">
        <v>6.2911256529666124</v>
      </c>
      <c r="T114" s="98">
        <v>5.7345462865939165</v>
      </c>
      <c r="U114" s="98">
        <v>5.0234813250443864</v>
      </c>
      <c r="V114" s="98">
        <v>5.0126641425447103</v>
      </c>
      <c r="W114" s="98">
        <v>5.1831900741393602</v>
      </c>
      <c r="DA114" s="63" t="s">
        <v>1702</v>
      </c>
    </row>
    <row r="115" spans="1:105" ht="12" customHeight="1" x14ac:dyDescent="0.25">
      <c r="A115" s="109" t="s">
        <v>120</v>
      </c>
      <c r="B115" s="33">
        <v>56.085375513634688</v>
      </c>
      <c r="C115" s="33">
        <v>55.248185034930074</v>
      </c>
      <c r="D115" s="33">
        <v>47.094745986561811</v>
      </c>
      <c r="E115" s="33">
        <v>45.151109323733778</v>
      </c>
      <c r="F115" s="33">
        <v>45.394430825054677</v>
      </c>
      <c r="G115" s="33">
        <v>44.625184117712244</v>
      </c>
      <c r="H115" s="33">
        <v>42.735343724569347</v>
      </c>
      <c r="I115" s="33">
        <v>42.077848237363156</v>
      </c>
      <c r="J115" s="33">
        <v>40.461199562905378</v>
      </c>
      <c r="K115" s="33">
        <v>38.788549462379322</v>
      </c>
      <c r="L115" s="33">
        <v>36.198273215874536</v>
      </c>
      <c r="M115" s="33">
        <v>36.181071268024006</v>
      </c>
      <c r="N115" s="33">
        <v>32.870399661685958</v>
      </c>
      <c r="O115" s="33">
        <v>31.699034915817954</v>
      </c>
      <c r="P115" s="33">
        <v>32.355117693715201</v>
      </c>
      <c r="Q115" s="33">
        <v>36.222727887327963</v>
      </c>
      <c r="R115" s="33">
        <v>36.705546187069004</v>
      </c>
      <c r="S115" s="33">
        <v>38.0838159666772</v>
      </c>
      <c r="T115" s="33">
        <v>36.880342832940386</v>
      </c>
      <c r="U115" s="33">
        <v>35.769425034882516</v>
      </c>
      <c r="V115" s="33">
        <v>36.212021905940809</v>
      </c>
      <c r="W115" s="33">
        <v>37.850119148179829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398.64536777703853</v>
      </c>
      <c r="C117" s="117">
        <f t="shared" si="19"/>
        <v>386.64431758458687</v>
      </c>
      <c r="D117" s="117">
        <f t="shared" si="19"/>
        <v>342.98240963743268</v>
      </c>
      <c r="E117" s="117">
        <f t="shared" si="19"/>
        <v>366.42196346240024</v>
      </c>
      <c r="F117" s="117">
        <f t="shared" si="19"/>
        <v>332.07672002351603</v>
      </c>
      <c r="G117" s="117">
        <f t="shared" si="19"/>
        <v>341.82952306848864</v>
      </c>
      <c r="H117" s="117">
        <f t="shared" si="19"/>
        <v>328.90119751863466</v>
      </c>
      <c r="I117" s="117">
        <f t="shared" si="19"/>
        <v>301.01168650445464</v>
      </c>
      <c r="J117" s="117">
        <f t="shared" si="19"/>
        <v>281.78366361452782</v>
      </c>
      <c r="K117" s="117">
        <f t="shared" si="19"/>
        <v>288.77508452955323</v>
      </c>
      <c r="L117" s="117">
        <f t="shared" si="19"/>
        <v>283.48551408937885</v>
      </c>
      <c r="M117" s="117">
        <f t="shared" si="19"/>
        <v>288.41747753420731</v>
      </c>
      <c r="N117" s="117">
        <f t="shared" si="19"/>
        <v>281.67301409119784</v>
      </c>
      <c r="O117" s="117">
        <f t="shared" si="19"/>
        <v>260.79879196625058</v>
      </c>
      <c r="P117" s="117">
        <f t="shared" si="19"/>
        <v>256.74562584587699</v>
      </c>
      <c r="Q117" s="117">
        <f t="shared" si="19"/>
        <v>280.79380768429394</v>
      </c>
      <c r="R117" s="117">
        <f t="shared" ref="R117:V117" si="20">R118+R121+R123+R132</f>
        <v>275.07809649612864</v>
      </c>
      <c r="S117" s="117">
        <f t="shared" si="20"/>
        <v>288.08298179032067</v>
      </c>
      <c r="T117" s="117">
        <f t="shared" si="20"/>
        <v>275.78422133337159</v>
      </c>
      <c r="U117" s="117">
        <f t="shared" si="20"/>
        <v>264.36084797323122</v>
      </c>
      <c r="V117" s="117">
        <f t="shared" si="20"/>
        <v>282.31280876356692</v>
      </c>
      <c r="W117" s="117">
        <f t="shared" ref="W117" si="21">W118+W121+W123+W132</f>
        <v>292.18831515524164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290.48843211868689</v>
      </c>
      <c r="C118" s="122">
        <f t="shared" si="22"/>
        <v>271.0677226269342</v>
      </c>
      <c r="D118" s="122">
        <f t="shared" si="22"/>
        <v>250.71473162433378</v>
      </c>
      <c r="E118" s="122">
        <f t="shared" si="22"/>
        <v>272.86588968585954</v>
      </c>
      <c r="F118" s="122">
        <f t="shared" si="22"/>
        <v>237.70124518171394</v>
      </c>
      <c r="G118" s="122">
        <f t="shared" si="22"/>
        <v>243.27320753681286</v>
      </c>
      <c r="H118" s="122">
        <f t="shared" si="22"/>
        <v>235.75536244317627</v>
      </c>
      <c r="I118" s="122">
        <f t="shared" si="22"/>
        <v>208.99524639542128</v>
      </c>
      <c r="J118" s="122">
        <f t="shared" si="22"/>
        <v>193.2942476323604</v>
      </c>
      <c r="K118" s="122">
        <f t="shared" si="22"/>
        <v>196.79885842516677</v>
      </c>
      <c r="L118" s="122">
        <f t="shared" si="22"/>
        <v>197.36093323440431</v>
      </c>
      <c r="M118" s="122">
        <f t="shared" si="22"/>
        <v>203.65215905495501</v>
      </c>
      <c r="N118" s="122">
        <f t="shared" si="22"/>
        <v>197.03748918413515</v>
      </c>
      <c r="O118" s="122">
        <f t="shared" si="22"/>
        <v>183.52928070667664</v>
      </c>
      <c r="P118" s="122">
        <f t="shared" si="22"/>
        <v>177.89702111702019</v>
      </c>
      <c r="Q118" s="122">
        <f t="shared" si="22"/>
        <v>187.00150416825866</v>
      </c>
      <c r="R118" s="122">
        <f t="shared" ref="R118:V118" si="23">SUM(R119:R120)</f>
        <v>185.06717182791959</v>
      </c>
      <c r="S118" s="122">
        <f t="shared" si="23"/>
        <v>193.01768527254674</v>
      </c>
      <c r="T118" s="122">
        <f t="shared" si="23"/>
        <v>182.46296541661604</v>
      </c>
      <c r="U118" s="122">
        <f t="shared" si="23"/>
        <v>173.694629906697</v>
      </c>
      <c r="V118" s="122">
        <f t="shared" si="23"/>
        <v>189.47646272260783</v>
      </c>
      <c r="W118" s="122">
        <f t="shared" ref="W118" si="24">SUM(W119:W120)</f>
        <v>192.23950036167315</v>
      </c>
      <c r="DA118" s="130" t="s">
        <v>1855</v>
      </c>
    </row>
    <row r="119" spans="1:105" ht="12" customHeight="1" x14ac:dyDescent="0.25">
      <c r="A119" s="97" t="s">
        <v>203</v>
      </c>
      <c r="B119" s="98">
        <v>289.14921501983537</v>
      </c>
      <c r="C119" s="98">
        <v>269.84608516529318</v>
      </c>
      <c r="D119" s="98">
        <v>249.59128244197427</v>
      </c>
      <c r="E119" s="98">
        <v>271.65947405768276</v>
      </c>
      <c r="F119" s="98">
        <v>236.66378148507525</v>
      </c>
      <c r="G119" s="98">
        <v>242.23049424361602</v>
      </c>
      <c r="H119" s="98">
        <v>234.75428611318043</v>
      </c>
      <c r="I119" s="98">
        <v>208.12507490286652</v>
      </c>
      <c r="J119" s="98">
        <v>192.49298304750565</v>
      </c>
      <c r="K119" s="98">
        <v>195.99257757592946</v>
      </c>
      <c r="L119" s="98">
        <v>196.55389733666595</v>
      </c>
      <c r="M119" s="98">
        <v>202.82263762422542</v>
      </c>
      <c r="N119" s="98">
        <v>196.25792629062263</v>
      </c>
      <c r="O119" s="98">
        <v>182.80167679895757</v>
      </c>
      <c r="P119" s="98">
        <v>177.20135247613382</v>
      </c>
      <c r="Q119" s="98">
        <v>186.27227395841905</v>
      </c>
      <c r="R119" s="98">
        <v>184.3506219095473</v>
      </c>
      <c r="S119" s="98">
        <v>192.26944177898375</v>
      </c>
      <c r="T119" s="98">
        <v>181.75966039389186</v>
      </c>
      <c r="U119" s="98">
        <v>173.02815899899605</v>
      </c>
      <c r="V119" s="98">
        <v>188.74650342829872</v>
      </c>
      <c r="W119" s="98">
        <v>191.49661463508374</v>
      </c>
      <c r="DA119" s="63" t="s">
        <v>1856</v>
      </c>
    </row>
    <row r="120" spans="1:105" ht="12" customHeight="1" x14ac:dyDescent="0.25">
      <c r="A120" s="97" t="s">
        <v>53</v>
      </c>
      <c r="B120" s="98">
        <v>1.3392170988515253</v>
      </c>
      <c r="C120" s="98">
        <v>1.2216374616410393</v>
      </c>
      <c r="D120" s="98">
        <v>1.1234491823595008</v>
      </c>
      <c r="E120" s="98">
        <v>1.2064156281767913</v>
      </c>
      <c r="F120" s="98">
        <v>1.037463696638695</v>
      </c>
      <c r="G120" s="98">
        <v>1.0427132931968386</v>
      </c>
      <c r="H120" s="98">
        <v>1.0010763299958314</v>
      </c>
      <c r="I120" s="98">
        <v>0.87017149255475434</v>
      </c>
      <c r="J120" s="98">
        <v>0.80126458485474461</v>
      </c>
      <c r="K120" s="98">
        <v>0.80628084923730337</v>
      </c>
      <c r="L120" s="98">
        <v>0.80703589773836892</v>
      </c>
      <c r="M120" s="98">
        <v>0.82952143072959694</v>
      </c>
      <c r="N120" s="98">
        <v>0.77956289351250985</v>
      </c>
      <c r="O120" s="98">
        <v>0.72760390771906136</v>
      </c>
      <c r="P120" s="98">
        <v>0.69566864088636193</v>
      </c>
      <c r="Q120" s="98">
        <v>0.72923020983960474</v>
      </c>
      <c r="R120" s="98">
        <v>0.71654991837229776</v>
      </c>
      <c r="S120" s="98">
        <v>0.74824349356299813</v>
      </c>
      <c r="T120" s="98">
        <v>0.70330502272417339</v>
      </c>
      <c r="U120" s="98">
        <v>0.66647090770094752</v>
      </c>
      <c r="V120" s="98">
        <v>0.72995929430912088</v>
      </c>
      <c r="W120" s="98">
        <v>0.7428857265894081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0.75037610385840714</v>
      </c>
      <c r="C121" s="122">
        <f t="shared" si="25"/>
        <v>0.94488675526611754</v>
      </c>
      <c r="D121" s="122">
        <f t="shared" si="25"/>
        <v>0.61087545453399283</v>
      </c>
      <c r="E121" s="122">
        <f t="shared" si="25"/>
        <v>0.77877391668288376</v>
      </c>
      <c r="F121" s="122">
        <f t="shared" si="25"/>
        <v>0.4489126485200795</v>
      </c>
      <c r="G121" s="122">
        <f t="shared" si="25"/>
        <v>0.55800934723926943</v>
      </c>
      <c r="H121" s="122">
        <f t="shared" si="25"/>
        <v>0.98663943077281369</v>
      </c>
      <c r="I121" s="122">
        <f t="shared" si="25"/>
        <v>2.381460437250678</v>
      </c>
      <c r="J121" s="122">
        <f t="shared" si="25"/>
        <v>1.7990919121484781</v>
      </c>
      <c r="K121" s="122">
        <f t="shared" si="25"/>
        <v>1.8353125290741203</v>
      </c>
      <c r="L121" s="122">
        <f t="shared" si="25"/>
        <v>3.0122309818995525</v>
      </c>
      <c r="M121" s="122">
        <f t="shared" si="25"/>
        <v>2.391347116455107</v>
      </c>
      <c r="N121" s="122">
        <f t="shared" si="25"/>
        <v>7.615761822612571</v>
      </c>
      <c r="O121" s="122">
        <f t="shared" si="25"/>
        <v>3.5970872084582308</v>
      </c>
      <c r="P121" s="122">
        <f t="shared" si="25"/>
        <v>3.6780639216542212</v>
      </c>
      <c r="Q121" s="122">
        <f t="shared" si="25"/>
        <v>6.7107587907472599</v>
      </c>
      <c r="R121" s="122">
        <f t="shared" si="25"/>
        <v>6.880376378930861</v>
      </c>
      <c r="S121" s="122">
        <f t="shared" si="25"/>
        <v>7.2518300749269242</v>
      </c>
      <c r="T121" s="122">
        <f t="shared" si="25"/>
        <v>6.4686510679739451</v>
      </c>
      <c r="U121" s="122">
        <f t="shared" si="25"/>
        <v>6.8818830202410695</v>
      </c>
      <c r="V121" s="122">
        <f t="shared" si="25"/>
        <v>7.1204585946840462</v>
      </c>
      <c r="W121" s="122">
        <f t="shared" si="25"/>
        <v>7.3584421600456409</v>
      </c>
      <c r="DA121" s="130" t="s">
        <v>1858</v>
      </c>
    </row>
    <row r="122" spans="1:105" ht="12" customHeight="1" x14ac:dyDescent="0.25">
      <c r="A122" s="97" t="s">
        <v>53</v>
      </c>
      <c r="B122" s="98">
        <v>0.75037610385840714</v>
      </c>
      <c r="C122" s="98">
        <v>0.94488675526611754</v>
      </c>
      <c r="D122" s="98">
        <v>0.61087545453399283</v>
      </c>
      <c r="E122" s="98">
        <v>0.77877391668288376</v>
      </c>
      <c r="F122" s="98">
        <v>0.4489126485200795</v>
      </c>
      <c r="G122" s="98">
        <v>0.55800934723926943</v>
      </c>
      <c r="H122" s="98">
        <v>0.98663943077281369</v>
      </c>
      <c r="I122" s="98">
        <v>2.381460437250678</v>
      </c>
      <c r="J122" s="98">
        <v>1.7990919121484781</v>
      </c>
      <c r="K122" s="98">
        <v>1.8353125290741203</v>
      </c>
      <c r="L122" s="98">
        <v>3.0122309818995525</v>
      </c>
      <c r="M122" s="98">
        <v>2.391347116455107</v>
      </c>
      <c r="N122" s="98">
        <v>7.615761822612571</v>
      </c>
      <c r="O122" s="98">
        <v>3.5970872084582308</v>
      </c>
      <c r="P122" s="98">
        <v>3.6780639216542212</v>
      </c>
      <c r="Q122" s="98">
        <v>6.7107587907472599</v>
      </c>
      <c r="R122" s="98">
        <v>6.880376378930861</v>
      </c>
      <c r="S122" s="98">
        <v>7.2518300749269242</v>
      </c>
      <c r="T122" s="98">
        <v>6.4686510679739451</v>
      </c>
      <c r="U122" s="98">
        <v>6.8818830202410695</v>
      </c>
      <c r="V122" s="98">
        <v>7.1204585946840462</v>
      </c>
      <c r="W122" s="98">
        <v>7.3584421600456409</v>
      </c>
      <c r="DA122" s="63" t="s">
        <v>1859</v>
      </c>
    </row>
    <row r="123" spans="1:105" ht="12" customHeight="1" x14ac:dyDescent="0.25">
      <c r="A123" s="121" t="s">
        <v>55</v>
      </c>
      <c r="B123" s="122">
        <v>63.949848731609045</v>
      </c>
      <c r="C123" s="122">
        <v>71.18487898055551</v>
      </c>
      <c r="D123" s="122">
        <v>54.29701431301342</v>
      </c>
      <c r="E123" s="122">
        <v>55.580851853135151</v>
      </c>
      <c r="F123" s="122">
        <v>55.905094884084178</v>
      </c>
      <c r="G123" s="122">
        <v>60.306035599083657</v>
      </c>
      <c r="H123" s="122">
        <v>55.465825783547139</v>
      </c>
      <c r="I123" s="122">
        <v>53.830536869734523</v>
      </c>
      <c r="J123" s="122">
        <v>52.678424496420334</v>
      </c>
      <c r="K123" s="122">
        <v>57.030417909075972</v>
      </c>
      <c r="L123" s="122">
        <v>52.660934792293688</v>
      </c>
      <c r="M123" s="122">
        <v>51.158279743732031</v>
      </c>
      <c r="N123" s="122">
        <v>48.686819469442788</v>
      </c>
      <c r="O123" s="122">
        <v>46.057404182984399</v>
      </c>
      <c r="P123" s="122">
        <v>47.080071774242342</v>
      </c>
      <c r="Q123" s="122">
        <v>54.310835181661346</v>
      </c>
      <c r="R123" s="122">
        <v>50.733480531973939</v>
      </c>
      <c r="S123" s="122">
        <v>54.485660150119969</v>
      </c>
      <c r="T123" s="122">
        <v>54.449181972376664</v>
      </c>
      <c r="U123" s="122">
        <v>52.223826131476613</v>
      </c>
      <c r="V123" s="122">
        <v>53.276320645028733</v>
      </c>
      <c r="W123" s="122">
        <v>58.152072545803087</v>
      </c>
      <c r="DA123" s="130" t="s">
        <v>1860</v>
      </c>
    </row>
    <row r="124" spans="1:105" ht="12" customHeight="1" x14ac:dyDescent="0.25">
      <c r="A124" s="97" t="s">
        <v>128</v>
      </c>
      <c r="B124" s="98">
        <v>56.176783183513486</v>
      </c>
      <c r="C124" s="98">
        <v>64.391723218033292</v>
      </c>
      <c r="D124" s="98">
        <v>50.08746563312414</v>
      </c>
      <c r="E124" s="98">
        <v>52.339090594866455</v>
      </c>
      <c r="F124" s="98">
        <v>53.633360469703398</v>
      </c>
      <c r="G124" s="98">
        <v>58.797477302841791</v>
      </c>
      <c r="H124" s="98">
        <v>54.305283966701296</v>
      </c>
      <c r="I124" s="98">
        <v>52.798058329844295</v>
      </c>
      <c r="J124" s="98">
        <v>51.616128442317049</v>
      </c>
      <c r="K124" s="98">
        <v>55.971411167930704</v>
      </c>
      <c r="L124" s="98">
        <v>51.628790361612467</v>
      </c>
      <c r="M124" s="98">
        <v>50.069448564192811</v>
      </c>
      <c r="N124" s="98">
        <v>47.498858562900587</v>
      </c>
      <c r="O124" s="98">
        <v>44.448876539645866</v>
      </c>
      <c r="P124" s="98">
        <v>45.068832085855846</v>
      </c>
      <c r="Q124" s="98">
        <v>52.526497172747916</v>
      </c>
      <c r="R124" s="98">
        <v>48.885681571547444</v>
      </c>
      <c r="S124" s="98">
        <v>52.562597219217963</v>
      </c>
      <c r="T124" s="98">
        <v>52.149645492244488</v>
      </c>
      <c r="U124" s="98">
        <v>49.7404965608129</v>
      </c>
      <c r="V124" s="98">
        <v>50.734026549973578</v>
      </c>
      <c r="W124" s="98">
        <v>55.706391349120814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3.8377568589586214E-2</v>
      </c>
      <c r="M125" s="98">
        <v>4.1920272967706403E-2</v>
      </c>
      <c r="N125" s="98">
        <v>4.303851209469689E-2</v>
      </c>
      <c r="O125" s="98">
        <v>4.3602356284065842E-2</v>
      </c>
      <c r="P125" s="98">
        <v>4.5483743744976227E-2</v>
      </c>
      <c r="Q125" s="98">
        <v>5.7069903637638808E-2</v>
      </c>
      <c r="R125" s="98">
        <v>5.2211266518278704E-2</v>
      </c>
      <c r="S125" s="98">
        <v>5.4782347274990484E-2</v>
      </c>
      <c r="T125" s="98">
        <v>5.3667820564772088E-2</v>
      </c>
      <c r="U125" s="98">
        <v>5.226938641093113E-2</v>
      </c>
      <c r="V125" s="98">
        <v>5.218254729069402E-2</v>
      </c>
      <c r="W125" s="98">
        <v>5.8789578477291909E-2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1.3281447153535866E-2</v>
      </c>
      <c r="M126" s="101">
        <v>1.4050506521676722E-2</v>
      </c>
      <c r="N126" s="101">
        <v>1.3507119256106009E-2</v>
      </c>
      <c r="O126" s="101">
        <v>1.4238589505736874E-2</v>
      </c>
      <c r="P126" s="101">
        <v>1.5259349665173727E-2</v>
      </c>
      <c r="Q126" s="101">
        <v>1.7657456376627689E-2</v>
      </c>
      <c r="R126" s="101">
        <v>1.7268524173133307E-2</v>
      </c>
      <c r="S126" s="101">
        <v>1.9217099876846336E-2</v>
      </c>
      <c r="T126" s="101">
        <v>1.751519552973603E-2</v>
      </c>
      <c r="U126" s="101">
        <v>1.6808432501586257E-2</v>
      </c>
      <c r="V126" s="101">
        <v>1.697232077037247E-2</v>
      </c>
      <c r="W126" s="101">
        <v>1.9264518285205267E-2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2.5096121436050348E-2</v>
      </c>
      <c r="M127" s="104">
        <v>2.7869766446029683E-2</v>
      </c>
      <c r="N127" s="104">
        <v>2.9531392838590881E-2</v>
      </c>
      <c r="O127" s="104">
        <v>2.936376677832897E-2</v>
      </c>
      <c r="P127" s="104">
        <v>3.0224394079802503E-2</v>
      </c>
      <c r="Q127" s="104">
        <v>3.9412447261011119E-2</v>
      </c>
      <c r="R127" s="104">
        <v>3.4942742345145397E-2</v>
      </c>
      <c r="S127" s="104">
        <v>3.5565247398144151E-2</v>
      </c>
      <c r="T127" s="104">
        <v>3.6152625035036058E-2</v>
      </c>
      <c r="U127" s="104">
        <v>3.5460953909344874E-2</v>
      </c>
      <c r="V127" s="104">
        <v>3.5210226520321554E-2</v>
      </c>
      <c r="W127" s="104">
        <v>3.9525060192086646E-2</v>
      </c>
      <c r="DA127" s="132" t="s">
        <v>1864</v>
      </c>
    </row>
    <row r="128" spans="1:105" ht="12" customHeight="1" x14ac:dyDescent="0.25">
      <c r="A128" s="106" t="s">
        <v>122</v>
      </c>
      <c r="B128" s="101">
        <v>7.7730655480955617</v>
      </c>
      <c r="C128" s="101">
        <v>6.7931557625222236</v>
      </c>
      <c r="D128" s="101">
        <v>4.2095486798892816</v>
      </c>
      <c r="E128" s="101">
        <v>3.2417612582686965</v>
      </c>
      <c r="F128" s="101">
        <v>2.2717344143807821</v>
      </c>
      <c r="G128" s="101">
        <v>1.5085582962418664</v>
      </c>
      <c r="H128" s="101">
        <v>1.1605418168458403</v>
      </c>
      <c r="I128" s="101">
        <v>1.0324785398902279</v>
      </c>
      <c r="J128" s="101">
        <v>1.0622960541032871</v>
      </c>
      <c r="K128" s="101">
        <v>1.0590067411452699</v>
      </c>
      <c r="L128" s="101">
        <v>0.9937668620916319</v>
      </c>
      <c r="M128" s="101">
        <v>1.0430328155505326</v>
      </c>
      <c r="N128" s="101">
        <v>1.130889784418289</v>
      </c>
      <c r="O128" s="101">
        <v>1.4990271133747353</v>
      </c>
      <c r="P128" s="101">
        <v>1.8512128991769981</v>
      </c>
      <c r="Q128" s="101">
        <v>1.6121628870355553</v>
      </c>
      <c r="R128" s="101">
        <v>1.6626428862131952</v>
      </c>
      <c r="S128" s="101">
        <v>1.7121366941484031</v>
      </c>
      <c r="T128" s="101">
        <v>2.015197336486418</v>
      </c>
      <c r="U128" s="101">
        <v>2.1771997804118106</v>
      </c>
      <c r="V128" s="101">
        <v>2.2321996450528281</v>
      </c>
      <c r="W128" s="101">
        <v>2.1358644170236003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3.8780910209764746E-3</v>
      </c>
      <c r="N129" s="104">
        <v>1.4032610029216842E-2</v>
      </c>
      <c r="O129" s="104">
        <v>6.5898173679727695E-2</v>
      </c>
      <c r="P129" s="104">
        <v>0.11454304546452013</v>
      </c>
      <c r="Q129" s="104">
        <v>0.11510521824023642</v>
      </c>
      <c r="R129" s="104">
        <v>0.13294480769502881</v>
      </c>
      <c r="S129" s="104">
        <v>0.15614388947860933</v>
      </c>
      <c r="T129" s="104">
        <v>0.23067132308099139</v>
      </c>
      <c r="U129" s="104">
        <v>0.25386040384096592</v>
      </c>
      <c r="V129" s="104">
        <v>0.25791190271163289</v>
      </c>
      <c r="W129" s="104">
        <v>0.25102720118137972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1.3019230396218565E-3</v>
      </c>
      <c r="N130" s="98">
        <v>4.4030684835960144E-3</v>
      </c>
      <c r="O130" s="98">
        <v>2.1526205069187308E-2</v>
      </c>
      <c r="P130" s="98">
        <v>3.8445749855430034E-2</v>
      </c>
      <c r="Q130" s="98">
        <v>3.555666261904495E-2</v>
      </c>
      <c r="R130" s="98">
        <v>4.3950016979868264E-2</v>
      </c>
      <c r="S130" s="98">
        <v>5.4774022425393712E-2</v>
      </c>
      <c r="T130" s="98">
        <v>7.5295190346482216E-2</v>
      </c>
      <c r="U130" s="98">
        <v>8.1621042840466798E-2</v>
      </c>
      <c r="V130" s="98">
        <v>8.3825011468988742E-2</v>
      </c>
      <c r="W130" s="98">
        <v>8.2274156309574104E-2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2.5761679813546181E-3</v>
      </c>
      <c r="N131" s="98">
        <v>9.6295415456208264E-3</v>
      </c>
      <c r="O131" s="98">
        <v>4.4371968610540387E-2</v>
      </c>
      <c r="P131" s="98">
        <v>7.6097295609090093E-2</v>
      </c>
      <c r="Q131" s="98">
        <v>7.954855562119148E-2</v>
      </c>
      <c r="R131" s="98">
        <v>8.899479071516056E-2</v>
      </c>
      <c r="S131" s="98">
        <v>0.10136986705321561</v>
      </c>
      <c r="T131" s="98">
        <v>0.15537613273450918</v>
      </c>
      <c r="U131" s="98">
        <v>0.17223936100049914</v>
      </c>
      <c r="V131" s="98">
        <v>0.17408689124264415</v>
      </c>
      <c r="W131" s="98">
        <v>0.16875304487180562</v>
      </c>
      <c r="DA131" s="63" t="s">
        <v>1868</v>
      </c>
    </row>
    <row r="132" spans="1:105" ht="12" customHeight="1" x14ac:dyDescent="0.25">
      <c r="A132" s="121" t="s">
        <v>54</v>
      </c>
      <c r="B132" s="122">
        <v>43.456710822884212</v>
      </c>
      <c r="C132" s="122">
        <v>43.446829221831003</v>
      </c>
      <c r="D132" s="122">
        <v>37.359788245551506</v>
      </c>
      <c r="E132" s="122">
        <v>37.196448006722683</v>
      </c>
      <c r="F132" s="122">
        <v>38.021467309197789</v>
      </c>
      <c r="G132" s="122">
        <v>37.692270585352844</v>
      </c>
      <c r="H132" s="122">
        <v>36.693369861138422</v>
      </c>
      <c r="I132" s="122">
        <v>35.804442802048193</v>
      </c>
      <c r="J132" s="122">
        <v>34.011899573598633</v>
      </c>
      <c r="K132" s="122">
        <v>33.110495666236375</v>
      </c>
      <c r="L132" s="122">
        <v>30.45141508078127</v>
      </c>
      <c r="M132" s="122">
        <v>31.215691619065172</v>
      </c>
      <c r="N132" s="122">
        <v>28.332943615007316</v>
      </c>
      <c r="O132" s="122">
        <v>27.615019868131295</v>
      </c>
      <c r="P132" s="122">
        <v>28.09046903296025</v>
      </c>
      <c r="Q132" s="122">
        <v>32.770709543626623</v>
      </c>
      <c r="R132" s="122">
        <v>32.397067757304207</v>
      </c>
      <c r="S132" s="122">
        <v>33.327806292727054</v>
      </c>
      <c r="T132" s="122">
        <v>32.403422876404932</v>
      </c>
      <c r="U132" s="122">
        <v>31.560508914816548</v>
      </c>
      <c r="V132" s="122">
        <v>32.439566801246315</v>
      </c>
      <c r="W132" s="122">
        <v>34.438300087719796</v>
      </c>
      <c r="DA132" s="130" t="s">
        <v>1869</v>
      </c>
    </row>
    <row r="133" spans="1:105" ht="12" customHeight="1" x14ac:dyDescent="0.25">
      <c r="A133" s="97" t="s">
        <v>50</v>
      </c>
      <c r="B133" s="98">
        <v>2.7309054949796283</v>
      </c>
      <c r="C133" s="98">
        <v>3.2278537060798369</v>
      </c>
      <c r="D133" s="98">
        <v>3.0398417017266848</v>
      </c>
      <c r="E133" s="98">
        <v>4.1785801715476678</v>
      </c>
      <c r="F133" s="98">
        <v>4.6778438530200717</v>
      </c>
      <c r="G133" s="98">
        <v>4.729784450316064</v>
      </c>
      <c r="H133" s="98">
        <v>4.9282220808813593</v>
      </c>
      <c r="I133" s="98">
        <v>4.4258668397931613</v>
      </c>
      <c r="J133" s="98">
        <v>3.804754922078502</v>
      </c>
      <c r="K133" s="98">
        <v>4.0944899631628546</v>
      </c>
      <c r="L133" s="98">
        <v>3.32614965874291</v>
      </c>
      <c r="M133" s="98">
        <v>4.0230324579830921</v>
      </c>
      <c r="N133" s="98">
        <v>3.5094896843738348</v>
      </c>
      <c r="O133" s="98">
        <v>3.5355418142141315</v>
      </c>
      <c r="P133" s="98">
        <v>3.4187194099620153</v>
      </c>
      <c r="Q133" s="98">
        <v>4.9978806990696247</v>
      </c>
      <c r="R133" s="98">
        <v>4.0779906736470046</v>
      </c>
      <c r="S133" s="98">
        <v>3.658374078662197</v>
      </c>
      <c r="T133" s="98">
        <v>3.3406990905087293</v>
      </c>
      <c r="U133" s="98">
        <v>2.9381373338594736</v>
      </c>
      <c r="V133" s="98">
        <v>2.9488301341273226</v>
      </c>
      <c r="W133" s="98">
        <v>3.0777706665857179</v>
      </c>
      <c r="DA133" s="63" t="s">
        <v>1870</v>
      </c>
    </row>
    <row r="134" spans="1:105" ht="12" customHeight="1" x14ac:dyDescent="0.25">
      <c r="A134" s="109" t="s">
        <v>120</v>
      </c>
      <c r="B134" s="33">
        <v>40.725805327904581</v>
      </c>
      <c r="C134" s="33">
        <v>40.218975515751168</v>
      </c>
      <c r="D134" s="33">
        <v>34.31994654382482</v>
      </c>
      <c r="E134" s="33">
        <v>33.017867835175018</v>
      </c>
      <c r="F134" s="33">
        <v>33.343623456177717</v>
      </c>
      <c r="G134" s="33">
        <v>32.962486135036777</v>
      </c>
      <c r="H134" s="33">
        <v>31.76514778025706</v>
      </c>
      <c r="I134" s="33">
        <v>31.378575962255031</v>
      </c>
      <c r="J134" s="33">
        <v>30.207144651520128</v>
      </c>
      <c r="K134" s="33">
        <v>29.016005703073517</v>
      </c>
      <c r="L134" s="33">
        <v>27.12526542203836</v>
      </c>
      <c r="M134" s="33">
        <v>27.19265916108208</v>
      </c>
      <c r="N134" s="33">
        <v>24.82345393063348</v>
      </c>
      <c r="O134" s="33">
        <v>24.079478053917164</v>
      </c>
      <c r="P134" s="33">
        <v>24.671749622998234</v>
      </c>
      <c r="Q134" s="33">
        <v>27.772828844556997</v>
      </c>
      <c r="R134" s="33">
        <v>28.319077083657202</v>
      </c>
      <c r="S134" s="33">
        <v>29.669432214064859</v>
      </c>
      <c r="T134" s="33">
        <v>29.062723785896203</v>
      </c>
      <c r="U134" s="33">
        <v>28.622371580957076</v>
      </c>
      <c r="V134" s="33">
        <v>29.490736667118995</v>
      </c>
      <c r="W134" s="33">
        <v>31.360529421134075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0.68199234707677936</v>
      </c>
      <c r="C136" s="119">
        <f t="shared" si="26"/>
        <v>0.68512941655004156</v>
      </c>
      <c r="D136" s="119">
        <f t="shared" si="26"/>
        <v>0.6845937205056799</v>
      </c>
      <c r="E136" s="119">
        <f t="shared" si="26"/>
        <v>0.68479137020177516</v>
      </c>
      <c r="F136" s="119">
        <f t="shared" si="26"/>
        <v>0.68784692433844707</v>
      </c>
      <c r="G136" s="119">
        <f t="shared" si="26"/>
        <v>0.69109091383926824</v>
      </c>
      <c r="H136" s="119">
        <f t="shared" si="26"/>
        <v>0.69335270931367798</v>
      </c>
      <c r="I136" s="119">
        <f t="shared" si="26"/>
        <v>0.69903235897942484</v>
      </c>
      <c r="J136" s="119">
        <f t="shared" si="26"/>
        <v>0.70097660628026914</v>
      </c>
      <c r="K136" s="119">
        <f t="shared" si="26"/>
        <v>0.70387837084528559</v>
      </c>
      <c r="L136" s="119">
        <f t="shared" si="26"/>
        <v>0.70849527144353308</v>
      </c>
      <c r="M136" s="119">
        <f t="shared" si="26"/>
        <v>0.7102278556627406</v>
      </c>
      <c r="N136" s="119">
        <f t="shared" si="26"/>
        <v>0.7250595167902828</v>
      </c>
      <c r="O136" s="119">
        <f t="shared" si="26"/>
        <v>0.72290890136813968</v>
      </c>
      <c r="P136" s="119">
        <f t="shared" si="26"/>
        <v>0.72494700967296399</v>
      </c>
      <c r="Q136" s="119">
        <f t="shared" si="26"/>
        <v>0.73257607800874769</v>
      </c>
      <c r="R136" s="119">
        <f t="shared" ref="R136:V136" si="27">IF(R117=0,"",R117/R98)</f>
        <v>0.73512117803548616</v>
      </c>
      <c r="S136" s="119">
        <f t="shared" si="27"/>
        <v>0.73832599372726948</v>
      </c>
      <c r="T136" s="119">
        <f t="shared" si="27"/>
        <v>0.74018768978366756</v>
      </c>
      <c r="U136" s="119">
        <f t="shared" si="27"/>
        <v>0.74512030487701197</v>
      </c>
      <c r="V136" s="119">
        <f t="shared" si="27"/>
        <v>0.74745290288391586</v>
      </c>
      <c r="W136" s="119">
        <f t="shared" ref="W136" si="28">IF(W117=0,"",W117/W98)</f>
        <v>0.7526207292185777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0.67255824208320425</v>
      </c>
      <c r="C137" s="124">
        <f t="shared" si="29"/>
        <v>0.67375262792010593</v>
      </c>
      <c r="D137" s="124">
        <f t="shared" si="29"/>
        <v>0.67385241928367501</v>
      </c>
      <c r="E137" s="124">
        <f t="shared" si="29"/>
        <v>0.67411167960381146</v>
      </c>
      <c r="F137" s="124">
        <f t="shared" si="29"/>
        <v>0.67570906518518892</v>
      </c>
      <c r="G137" s="124">
        <f t="shared" si="29"/>
        <v>0.67775083574986372</v>
      </c>
      <c r="H137" s="124">
        <f t="shared" si="29"/>
        <v>0.67939371412774485</v>
      </c>
      <c r="I137" s="124">
        <f t="shared" si="29"/>
        <v>0.68134310523795838</v>
      </c>
      <c r="J137" s="124">
        <f t="shared" si="29"/>
        <v>0.68331410005155724</v>
      </c>
      <c r="K137" s="124">
        <f t="shared" si="29"/>
        <v>0.68606383306105068</v>
      </c>
      <c r="L137" s="124">
        <f t="shared" si="29"/>
        <v>0.6890509611415947</v>
      </c>
      <c r="M137" s="124">
        <f t="shared" si="29"/>
        <v>0.69296089769877289</v>
      </c>
      <c r="N137" s="124">
        <f t="shared" si="29"/>
        <v>0.6979603516599846</v>
      </c>
      <c r="O137" s="124">
        <f t="shared" si="29"/>
        <v>0.70305914968852379</v>
      </c>
      <c r="P137" s="124">
        <f t="shared" si="29"/>
        <v>0.70393667208063482</v>
      </c>
      <c r="Q137" s="124">
        <f t="shared" si="29"/>
        <v>0.70519887045230589</v>
      </c>
      <c r="R137" s="124">
        <f t="shared" ref="R137:V137" si="30">IF(R118=0,"",R118/R99)</f>
        <v>0.7063544724293257</v>
      </c>
      <c r="S137" s="124">
        <f t="shared" si="30"/>
        <v>0.70788398248442852</v>
      </c>
      <c r="T137" s="124">
        <f t="shared" si="30"/>
        <v>0.70906742100134201</v>
      </c>
      <c r="U137" s="124">
        <f t="shared" si="30"/>
        <v>0.71072179479468955</v>
      </c>
      <c r="V137" s="124">
        <f t="shared" si="30"/>
        <v>0.71273219169555102</v>
      </c>
      <c r="W137" s="124">
        <f t="shared" ref="W137" si="31">IF(W118=0,"",W118/W99)</f>
        <v>0.71520251623126463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0.67153980362534493</v>
      </c>
      <c r="C138" s="111">
        <f t="shared" si="32"/>
        <v>0.67275897950232921</v>
      </c>
      <c r="D138" s="111">
        <f t="shared" si="32"/>
        <v>0.6728646264326642</v>
      </c>
      <c r="E138" s="111">
        <f t="shared" si="32"/>
        <v>0.67313748734955292</v>
      </c>
      <c r="F138" s="111">
        <f t="shared" si="32"/>
        <v>0.6747498441133204</v>
      </c>
      <c r="G138" s="111">
        <f t="shared" si="32"/>
        <v>0.67681198634331907</v>
      </c>
      <c r="H138" s="111">
        <f t="shared" si="32"/>
        <v>0.67846612880822788</v>
      </c>
      <c r="I138" s="111">
        <f t="shared" si="32"/>
        <v>0.68043655599053543</v>
      </c>
      <c r="J138" s="111">
        <f t="shared" si="32"/>
        <v>0.68241452369252498</v>
      </c>
      <c r="K138" s="111">
        <f t="shared" si="32"/>
        <v>0.68517893737972368</v>
      </c>
      <c r="L138" s="111">
        <f t="shared" si="32"/>
        <v>0.6881723481308113</v>
      </c>
      <c r="M138" s="111">
        <f t="shared" si="32"/>
        <v>0.69209180004870963</v>
      </c>
      <c r="N138" s="111">
        <f t="shared" si="32"/>
        <v>0.69712398264923903</v>
      </c>
      <c r="O138" s="111">
        <f t="shared" si="32"/>
        <v>0.70222917725936829</v>
      </c>
      <c r="P138" s="111">
        <f t="shared" si="32"/>
        <v>0.70311943302674462</v>
      </c>
      <c r="Q138" s="111">
        <f t="shared" si="32"/>
        <v>0.70438593464361998</v>
      </c>
      <c r="R138" s="111">
        <f t="shared" ref="R138:V138" si="33">IF(R119=0,"",R119/R100)</f>
        <v>0.70554918201948169</v>
      </c>
      <c r="S138" s="111">
        <f t="shared" si="33"/>
        <v>0.70708016636657556</v>
      </c>
      <c r="T138" s="111">
        <f t="shared" si="33"/>
        <v>0.70827009215496084</v>
      </c>
      <c r="U138" s="111">
        <f t="shared" si="33"/>
        <v>0.70993075903423553</v>
      </c>
      <c r="V138" s="111">
        <f t="shared" si="33"/>
        <v>0.71194123840283163</v>
      </c>
      <c r="W138" s="111">
        <f t="shared" ref="W138" si="34">IF(W119=0,"",W119/W100)</f>
        <v>0.71441320817313936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1.6278268451584426</v>
      </c>
      <c r="C140" s="124">
        <f t="shared" si="38"/>
        <v>1.7556317027192634</v>
      </c>
      <c r="D140" s="124">
        <f t="shared" si="38"/>
        <v>1.8369708575029249</v>
      </c>
      <c r="E140" s="124">
        <f t="shared" si="38"/>
        <v>1.9029260919738491</v>
      </c>
      <c r="F140" s="124">
        <f t="shared" si="38"/>
        <v>1.9933321205210979</v>
      </c>
      <c r="G140" s="124">
        <f t="shared" si="38"/>
        <v>2.1229090757286952</v>
      </c>
      <c r="H140" s="124">
        <f t="shared" si="38"/>
        <v>2.2507528915585158</v>
      </c>
      <c r="I140" s="124">
        <f t="shared" si="38"/>
        <v>2.3203727154559015</v>
      </c>
      <c r="J140" s="124">
        <f t="shared" si="38"/>
        <v>2.3799536853842431</v>
      </c>
      <c r="K140" s="124">
        <f t="shared" si="38"/>
        <v>2.470562405232664</v>
      </c>
      <c r="L140" s="124">
        <f t="shared" si="38"/>
        <v>2.5323833901062542</v>
      </c>
      <c r="M140" s="124">
        <f t="shared" si="38"/>
        <v>2.5858866382538204</v>
      </c>
      <c r="N140" s="124">
        <f t="shared" si="38"/>
        <v>2.6694914973284098</v>
      </c>
      <c r="O140" s="124">
        <f t="shared" si="38"/>
        <v>2.7601245791769671</v>
      </c>
      <c r="P140" s="124">
        <f t="shared" si="38"/>
        <v>2.8650115637039839</v>
      </c>
      <c r="Q140" s="124">
        <f t="shared" si="38"/>
        <v>2.9345562221586063</v>
      </c>
      <c r="R140" s="124">
        <f t="shared" ref="R140:V140" si="39">IF(R121=0,"",R121/R102)</f>
        <v>3.0161959260335882</v>
      </c>
      <c r="S140" s="124">
        <f t="shared" si="39"/>
        <v>3.1037354574851728</v>
      </c>
      <c r="T140" s="124">
        <f t="shared" si="39"/>
        <v>3.1778726006666518</v>
      </c>
      <c r="U140" s="124">
        <f t="shared" si="39"/>
        <v>3.2523488424996967</v>
      </c>
      <c r="V140" s="124">
        <f t="shared" si="39"/>
        <v>3.3334853300400029</v>
      </c>
      <c r="W140" s="124">
        <f t="shared" ref="W140" si="40">IF(W121=0,"",W121/W102)</f>
        <v>3.403623951797067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1.6278268451584426</v>
      </c>
      <c r="C141" s="111">
        <f t="shared" si="41"/>
        <v>1.7556317027192634</v>
      </c>
      <c r="D141" s="111">
        <f t="shared" si="41"/>
        <v>1.8369708575029249</v>
      </c>
      <c r="E141" s="111">
        <f t="shared" si="41"/>
        <v>1.9029260919738491</v>
      </c>
      <c r="F141" s="111">
        <f t="shared" si="41"/>
        <v>1.9933321205210979</v>
      </c>
      <c r="G141" s="111">
        <f t="shared" si="41"/>
        <v>2.1229090757286952</v>
      </c>
      <c r="H141" s="111">
        <f t="shared" si="41"/>
        <v>2.2507528915585158</v>
      </c>
      <c r="I141" s="111">
        <f t="shared" si="41"/>
        <v>2.3203727154559015</v>
      </c>
      <c r="J141" s="111">
        <f t="shared" si="41"/>
        <v>2.3799536853842431</v>
      </c>
      <c r="K141" s="111">
        <f t="shared" si="41"/>
        <v>2.470562405232664</v>
      </c>
      <c r="L141" s="111">
        <f t="shared" si="41"/>
        <v>2.5323833901062542</v>
      </c>
      <c r="M141" s="111">
        <f t="shared" si="41"/>
        <v>2.5858866382538204</v>
      </c>
      <c r="N141" s="111">
        <f t="shared" si="41"/>
        <v>2.6694914973284098</v>
      </c>
      <c r="O141" s="111">
        <f t="shared" si="41"/>
        <v>2.7601245791769671</v>
      </c>
      <c r="P141" s="111">
        <f t="shared" si="41"/>
        <v>2.8650115637039839</v>
      </c>
      <c r="Q141" s="111">
        <f t="shared" si="41"/>
        <v>2.9345562221586063</v>
      </c>
      <c r="R141" s="111">
        <f t="shared" ref="R141:V141" si="42">IF(R122=0,"",R122/R103)</f>
        <v>3.0161959260335882</v>
      </c>
      <c r="S141" s="111">
        <f t="shared" si="42"/>
        <v>3.1037354574851728</v>
      </c>
      <c r="T141" s="111">
        <f t="shared" si="42"/>
        <v>3.1778726006666518</v>
      </c>
      <c r="U141" s="111">
        <f t="shared" si="42"/>
        <v>3.2523488424996967</v>
      </c>
      <c r="V141" s="111">
        <f t="shared" si="42"/>
        <v>3.3334853300400029</v>
      </c>
      <c r="W141" s="111">
        <f t="shared" ref="W141" si="43">IF(W122=0,"",W122/W103)</f>
        <v>3.403623951797067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0.70087797458614953</v>
      </c>
      <c r="C142" s="124">
        <f t="shared" si="44"/>
        <v>0.7080448208573642</v>
      </c>
      <c r="D142" s="124">
        <f t="shared" si="44"/>
        <v>0.7128968948909058</v>
      </c>
      <c r="E142" s="124">
        <f t="shared" si="44"/>
        <v>0.71791169673934896</v>
      </c>
      <c r="F142" s="124">
        <f t="shared" si="44"/>
        <v>0.72420056561428059</v>
      </c>
      <c r="G142" s="124">
        <f t="shared" si="44"/>
        <v>0.73063244161526442</v>
      </c>
      <c r="H142" s="124">
        <f t="shared" si="44"/>
        <v>0.73366243993993518</v>
      </c>
      <c r="I142" s="124">
        <f t="shared" si="44"/>
        <v>0.73668032494137847</v>
      </c>
      <c r="J142" s="124">
        <f t="shared" si="44"/>
        <v>0.73900757031627085</v>
      </c>
      <c r="K142" s="124">
        <f t="shared" si="44"/>
        <v>0.74279873253319539</v>
      </c>
      <c r="L142" s="124">
        <f t="shared" si="44"/>
        <v>0.74642448426937857</v>
      </c>
      <c r="M142" s="124">
        <f t="shared" si="44"/>
        <v>0.75073027364858969</v>
      </c>
      <c r="N142" s="124">
        <f t="shared" si="44"/>
        <v>0.75603903827827579</v>
      </c>
      <c r="O142" s="124">
        <f t="shared" si="44"/>
        <v>0.75975831137290595</v>
      </c>
      <c r="P142" s="124">
        <f t="shared" si="44"/>
        <v>0.7604690340957555</v>
      </c>
      <c r="Q142" s="124">
        <f t="shared" si="44"/>
        <v>0.76494474927324119</v>
      </c>
      <c r="R142" s="124">
        <f t="shared" ref="R142:V142" si="45">IF(R123=0,"",R123/R104)</f>
        <v>0.7665667307786489</v>
      </c>
      <c r="S142" s="124">
        <f t="shared" si="45"/>
        <v>0.76952763850407546</v>
      </c>
      <c r="T142" s="124">
        <f t="shared" si="45"/>
        <v>0.77114343941730645</v>
      </c>
      <c r="U142" s="124">
        <f t="shared" si="45"/>
        <v>0.77381549169587194</v>
      </c>
      <c r="V142" s="124">
        <f t="shared" si="45"/>
        <v>0.77782660666316561</v>
      </c>
      <c r="W142" s="124">
        <f t="shared" ref="W142" si="46">IF(W123=0,"",W123/W104)</f>
        <v>0.78327434739260104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0.7275844914846108</v>
      </c>
      <c r="C143" s="111">
        <f t="shared" si="47"/>
        <v>0.72911064504610368</v>
      </c>
      <c r="D143" s="111">
        <f t="shared" si="47"/>
        <v>0.7300344056357726</v>
      </c>
      <c r="E143" s="111">
        <f t="shared" si="47"/>
        <v>0.73087168588780249</v>
      </c>
      <c r="F143" s="111">
        <f t="shared" si="47"/>
        <v>0.73332934690678786</v>
      </c>
      <c r="G143" s="111">
        <f t="shared" si="47"/>
        <v>0.73627985716163291</v>
      </c>
      <c r="H143" s="111">
        <f t="shared" si="47"/>
        <v>0.73835229237647626</v>
      </c>
      <c r="I143" s="111">
        <f t="shared" si="47"/>
        <v>0.74059251043374275</v>
      </c>
      <c r="J143" s="111">
        <f t="shared" si="47"/>
        <v>0.74313752699704294</v>
      </c>
      <c r="K143" s="111">
        <f t="shared" si="47"/>
        <v>0.74658676896295695</v>
      </c>
      <c r="L143" s="111">
        <f t="shared" si="47"/>
        <v>0.75027956166911791</v>
      </c>
      <c r="M143" s="111">
        <f t="shared" si="47"/>
        <v>0.75501668102177866</v>
      </c>
      <c r="N143" s="111">
        <f t="shared" si="47"/>
        <v>0.76096459760353841</v>
      </c>
      <c r="O143" s="111">
        <f t="shared" si="47"/>
        <v>0.76637293541903484</v>
      </c>
      <c r="P143" s="111">
        <f t="shared" si="47"/>
        <v>0.76782157561039277</v>
      </c>
      <c r="Q143" s="111">
        <f t="shared" si="47"/>
        <v>0.77023524505395624</v>
      </c>
      <c r="R143" s="111">
        <f t="shared" ref="R143:V143" si="48">IF(R124=0,"",R124/R105)</f>
        <v>0.77220726238980653</v>
      </c>
      <c r="S143" s="111">
        <f t="shared" si="48"/>
        <v>0.77474576719009647</v>
      </c>
      <c r="T143" s="111">
        <f t="shared" si="48"/>
        <v>0.77661746666279075</v>
      </c>
      <c r="U143" s="111">
        <f t="shared" si="48"/>
        <v>0.77936664717708559</v>
      </c>
      <c r="V143" s="111">
        <f t="shared" si="48"/>
        <v>0.78287775422143968</v>
      </c>
      <c r="W143" s="111">
        <f t="shared" ref="W143" si="49">IF(W124=0,"",W124/W105)</f>
        <v>0.7872722447263546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>
        <f t="shared" si="50"/>
        <v>0.90524020507274627</v>
      </c>
      <c r="M144" s="111">
        <f t="shared" si="50"/>
        <v>0.90804035773793668</v>
      </c>
      <c r="N144" s="111">
        <f t="shared" si="50"/>
        <v>0.91353845671215439</v>
      </c>
      <c r="O144" s="111">
        <f t="shared" si="50"/>
        <v>0.91077546241277352</v>
      </c>
      <c r="P144" s="111">
        <f t="shared" si="50"/>
        <v>0.90900251573709423</v>
      </c>
      <c r="Q144" s="111">
        <f t="shared" si="50"/>
        <v>0.91659055692222868</v>
      </c>
      <c r="R144" s="111">
        <f t="shared" ref="R144:V144" si="51">IF(R125=0,"",R125/R106)</f>
        <v>0.91138083945686388</v>
      </c>
      <c r="S144" s="111">
        <f t="shared" si="51"/>
        <v>0.90657364918552175</v>
      </c>
      <c r="T144" s="111">
        <f t="shared" si="51"/>
        <v>0.91256787987636068</v>
      </c>
      <c r="U144" s="111">
        <f t="shared" si="51"/>
        <v>0.9144805470069538</v>
      </c>
      <c r="V144" s="111">
        <f t="shared" si="51"/>
        <v>0.91392991159659798</v>
      </c>
      <c r="W144" s="111">
        <f t="shared" ref="W144" si="52">IF(W125=0,"",W125/W106)</f>
        <v>0.91518232469807126</v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>
        <f t="shared" si="53"/>
        <v>0.76776788482354297</v>
      </c>
      <c r="M145" s="112">
        <f t="shared" si="53"/>
        <v>0.76796000565424272</v>
      </c>
      <c r="N145" s="112">
        <f t="shared" si="53"/>
        <v>0.76830185983846222</v>
      </c>
      <c r="O145" s="112">
        <f t="shared" si="53"/>
        <v>0.76923292769618079</v>
      </c>
      <c r="P145" s="112">
        <f t="shared" si="53"/>
        <v>0.77018452546157146</v>
      </c>
      <c r="Q145" s="112">
        <f t="shared" si="53"/>
        <v>0.77272817971804209</v>
      </c>
      <c r="R145" s="112">
        <f t="shared" ref="R145:V145" si="54">IF(R126=0,"",R126/R107)</f>
        <v>0.77280180729403702</v>
      </c>
      <c r="S145" s="112">
        <f t="shared" si="54"/>
        <v>0.77293020700606863</v>
      </c>
      <c r="T145" s="112">
        <f t="shared" si="54"/>
        <v>0.77305719162345632</v>
      </c>
      <c r="U145" s="112">
        <f t="shared" si="54"/>
        <v>0.77470683430050602</v>
      </c>
      <c r="V145" s="112">
        <f t="shared" si="54"/>
        <v>0.77546437638174381</v>
      </c>
      <c r="W145" s="112">
        <f t="shared" ref="W145" si="55">IF(W126=0,"",W126/W107)</f>
        <v>0.77952831214271789</v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0.5539327715599075</v>
      </c>
      <c r="C147" s="112">
        <f t="shared" si="59"/>
        <v>0.55582214910014627</v>
      </c>
      <c r="D147" s="112">
        <f t="shared" si="59"/>
        <v>0.55724788515515444</v>
      </c>
      <c r="E147" s="112">
        <f t="shared" si="59"/>
        <v>0.55812514230529309</v>
      </c>
      <c r="F147" s="112">
        <f t="shared" si="59"/>
        <v>0.55970611803405246</v>
      </c>
      <c r="G147" s="112">
        <f t="shared" si="59"/>
        <v>0.56247781557816012</v>
      </c>
      <c r="H147" s="112">
        <f t="shared" si="59"/>
        <v>0.56556551564389956</v>
      </c>
      <c r="I147" s="112">
        <f t="shared" si="59"/>
        <v>0.58000267837145547</v>
      </c>
      <c r="J147" s="112">
        <f t="shared" si="59"/>
        <v>0.58188079857222252</v>
      </c>
      <c r="K147" s="112">
        <f t="shared" si="59"/>
        <v>0.58572739934475382</v>
      </c>
      <c r="L147" s="112">
        <f t="shared" si="59"/>
        <v>0.58602042459126513</v>
      </c>
      <c r="M147" s="112">
        <f t="shared" si="59"/>
        <v>0.58660634747756835</v>
      </c>
      <c r="N147" s="112">
        <f t="shared" si="59"/>
        <v>0.59087841763404103</v>
      </c>
      <c r="O147" s="112">
        <f t="shared" si="59"/>
        <v>0.60085067246958324</v>
      </c>
      <c r="P147" s="112">
        <f t="shared" si="59"/>
        <v>0.61209808680040212</v>
      </c>
      <c r="Q147" s="112">
        <f t="shared" si="59"/>
        <v>0.61876004340646118</v>
      </c>
      <c r="R147" s="112">
        <f t="shared" ref="R147:V147" si="60">IF(R128=0,"",R128/R109)</f>
        <v>0.62501767047721701</v>
      </c>
      <c r="S147" s="112">
        <f t="shared" si="60"/>
        <v>0.63152431984696511</v>
      </c>
      <c r="T147" s="112">
        <f t="shared" si="60"/>
        <v>0.64397789150856455</v>
      </c>
      <c r="U147" s="112">
        <f t="shared" si="60"/>
        <v>0.65684186210301898</v>
      </c>
      <c r="V147" s="112">
        <f t="shared" si="60"/>
        <v>0.66965963410823748</v>
      </c>
      <c r="W147" s="112">
        <f t="shared" ref="W147" si="61">IF(W128=0,"",W128/W109)</f>
        <v>0.68240219040808625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>
        <f t="shared" si="62"/>
        <v>0.81528071658259793</v>
      </c>
      <c r="N148" s="113">
        <f t="shared" si="62"/>
        <v>0.82887522748132236</v>
      </c>
      <c r="O148" s="113">
        <f t="shared" si="62"/>
        <v>0.83001401354637827</v>
      </c>
      <c r="P148" s="113">
        <f t="shared" si="62"/>
        <v>0.83102281486496143</v>
      </c>
      <c r="Q148" s="113">
        <f t="shared" si="62"/>
        <v>0.8429444238817011</v>
      </c>
      <c r="R148" s="113">
        <f t="shared" ref="R148:V148" si="63">IF(R129=0,"",R129/R110)</f>
        <v>0.83684148162537175</v>
      </c>
      <c r="S148" s="113">
        <f t="shared" si="63"/>
        <v>0.83265557982524241</v>
      </c>
      <c r="T148" s="113">
        <f t="shared" si="63"/>
        <v>0.85261629491938828</v>
      </c>
      <c r="U148" s="113">
        <f t="shared" si="63"/>
        <v>0.8598560480587516</v>
      </c>
      <c r="V148" s="113">
        <f t="shared" si="63"/>
        <v>0.86297731130402355</v>
      </c>
      <c r="W148" s="113">
        <f t="shared" ref="W148" si="64">IF(W129=0,"",W129/W110)</f>
        <v>0.86746118415397522</v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>
        <f t="shared" si="65"/>
        <v>0.59705149967021498</v>
      </c>
      <c r="N149" s="111">
        <f t="shared" si="65"/>
        <v>0.60314686558789321</v>
      </c>
      <c r="O149" s="111">
        <f t="shared" si="65"/>
        <v>0.61464666063832529</v>
      </c>
      <c r="P149" s="111">
        <f t="shared" si="65"/>
        <v>0.62273917982977156</v>
      </c>
      <c r="Q149" s="111">
        <f t="shared" si="65"/>
        <v>0.62377026969292104</v>
      </c>
      <c r="R149" s="111">
        <f t="shared" ref="R149:V149" si="66">IF(R130=0,"",R130/R111)</f>
        <v>0.62902384529876454</v>
      </c>
      <c r="S149" s="111">
        <f t="shared" si="66"/>
        <v>0.63575906150834682</v>
      </c>
      <c r="T149" s="111">
        <f t="shared" si="66"/>
        <v>0.65377911842034275</v>
      </c>
      <c r="U149" s="111">
        <f t="shared" si="66"/>
        <v>0.66360420092588324</v>
      </c>
      <c r="V149" s="111">
        <f t="shared" si="66"/>
        <v>0.67180391218304614</v>
      </c>
      <c r="W149" s="111">
        <f t="shared" ref="W149" si="67">IF(W130=0,"",W130/W111)</f>
        <v>0.68204612225674899</v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0.71344072823637283</v>
      </c>
      <c r="C151" s="124">
        <f t="shared" si="71"/>
        <v>0.71298069191156954</v>
      </c>
      <c r="D151" s="124">
        <f t="shared" si="71"/>
        <v>0.71238628708891538</v>
      </c>
      <c r="E151" s="124">
        <f t="shared" si="71"/>
        <v>0.70880548962751022</v>
      </c>
      <c r="F151" s="124">
        <f t="shared" si="71"/>
        <v>0.70967610773772438</v>
      </c>
      <c r="G151" s="124">
        <f t="shared" si="71"/>
        <v>0.71280511324755125</v>
      </c>
      <c r="H151" s="124">
        <f t="shared" si="71"/>
        <v>0.71505615369851083</v>
      </c>
      <c r="I151" s="124">
        <f t="shared" si="71"/>
        <v>0.71934376144018597</v>
      </c>
      <c r="J151" s="124">
        <f t="shared" si="71"/>
        <v>0.72256481989182897</v>
      </c>
      <c r="K151" s="124">
        <f t="shared" si="71"/>
        <v>0.72151834976589824</v>
      </c>
      <c r="L151" s="124">
        <f t="shared" si="71"/>
        <v>0.72574784645189561</v>
      </c>
      <c r="M151" s="124">
        <f t="shared" si="71"/>
        <v>0.7236730214176772</v>
      </c>
      <c r="N151" s="124">
        <f t="shared" si="71"/>
        <v>0.72783333416388363</v>
      </c>
      <c r="O151" s="124">
        <f t="shared" si="71"/>
        <v>0.73065693520895847</v>
      </c>
      <c r="P151" s="124">
        <f t="shared" si="71"/>
        <v>0.73444174026046594</v>
      </c>
      <c r="Q151" s="124">
        <f t="shared" si="71"/>
        <v>0.73092781155537001</v>
      </c>
      <c r="R151" s="124">
        <f t="shared" ref="R151:V151" si="72">IF(R132=0,"",R132/R113)</f>
        <v>0.74089239745133095</v>
      </c>
      <c r="S151" s="124">
        <f t="shared" si="72"/>
        <v>0.75105014398426984</v>
      </c>
      <c r="T151" s="124">
        <f t="shared" si="72"/>
        <v>0.76037796990422013</v>
      </c>
      <c r="U151" s="124">
        <f t="shared" si="72"/>
        <v>0.7736763994295871</v>
      </c>
      <c r="V151" s="124">
        <f t="shared" si="72"/>
        <v>0.78689663671648646</v>
      </c>
      <c r="W151" s="124">
        <f t="shared" ref="W151" si="73">IF(W132=0,"",W132/W113)</f>
        <v>0.80027078349480962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0.56586450373667452</v>
      </c>
      <c r="C152" s="111">
        <f t="shared" si="74"/>
        <v>0.56741405258132049</v>
      </c>
      <c r="D152" s="111">
        <f t="shared" si="74"/>
        <v>0.5683631683319984</v>
      </c>
      <c r="E152" s="111">
        <f t="shared" si="74"/>
        <v>0.57033449557734062</v>
      </c>
      <c r="F152" s="111">
        <f t="shared" si="74"/>
        <v>0.5717676423208915</v>
      </c>
      <c r="G152" s="111">
        <f t="shared" si="74"/>
        <v>0.57305686388831012</v>
      </c>
      <c r="H152" s="111">
        <f t="shared" si="74"/>
        <v>0.57438321469709719</v>
      </c>
      <c r="I152" s="111">
        <f t="shared" si="74"/>
        <v>0.57509333860627276</v>
      </c>
      <c r="J152" s="111">
        <f t="shared" si="74"/>
        <v>0.57561712804271348</v>
      </c>
      <c r="K152" s="111">
        <f t="shared" si="74"/>
        <v>0.57656884065213454</v>
      </c>
      <c r="L152" s="111">
        <f t="shared" si="74"/>
        <v>0.57741666690220772</v>
      </c>
      <c r="M152" s="111">
        <f t="shared" si="74"/>
        <v>0.57852013921118461</v>
      </c>
      <c r="N152" s="111">
        <f t="shared" si="74"/>
        <v>0.57937315377139809</v>
      </c>
      <c r="O152" s="111">
        <f t="shared" si="74"/>
        <v>0.58000135816946097</v>
      </c>
      <c r="P152" s="111">
        <f t="shared" si="74"/>
        <v>0.58020533285954401</v>
      </c>
      <c r="Q152" s="111">
        <f t="shared" si="74"/>
        <v>0.58036126971786095</v>
      </c>
      <c r="R152" s="111">
        <f t="shared" ref="R152:V152" si="75">IF(R133=0,"",R133/R114)</f>
        <v>0.58078271655389224</v>
      </c>
      <c r="S152" s="111">
        <f t="shared" si="75"/>
        <v>0.581513433440496</v>
      </c>
      <c r="T152" s="111">
        <f t="shared" si="75"/>
        <v>0.58255682726260916</v>
      </c>
      <c r="U152" s="111">
        <f t="shared" si="75"/>
        <v>0.58488071194999669</v>
      </c>
      <c r="V152" s="111">
        <f t="shared" si="75"/>
        <v>0.5882760245393841</v>
      </c>
      <c r="W152" s="111">
        <f t="shared" ref="W152" si="76">IF(W133=0,"",W133/W114)</f>
        <v>0.59379853382991454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0.72613947851706717</v>
      </c>
      <c r="C153" s="45">
        <f t="shared" si="77"/>
        <v>0.72796917202480316</v>
      </c>
      <c r="D153" s="45">
        <f t="shared" si="77"/>
        <v>0.72874257679652421</v>
      </c>
      <c r="E153" s="45">
        <f t="shared" si="77"/>
        <v>0.73127478659354017</v>
      </c>
      <c r="F153" s="45">
        <f t="shared" si="77"/>
        <v>0.73453114952978493</v>
      </c>
      <c r="G153" s="45">
        <f t="shared" si="77"/>
        <v>0.7386521038902244</v>
      </c>
      <c r="H153" s="45">
        <f t="shared" si="77"/>
        <v>0.74329922288643446</v>
      </c>
      <c r="I153" s="45">
        <f t="shared" si="77"/>
        <v>0.74572672502754855</v>
      </c>
      <c r="J153" s="45">
        <f t="shared" si="77"/>
        <v>0.74657066468226718</v>
      </c>
      <c r="K153" s="45">
        <f t="shared" si="77"/>
        <v>0.74805596252615447</v>
      </c>
      <c r="L153" s="45">
        <f t="shared" si="77"/>
        <v>0.74935246939190281</v>
      </c>
      <c r="M153" s="45">
        <f t="shared" si="77"/>
        <v>0.75157142141101618</v>
      </c>
      <c r="N153" s="45">
        <f t="shared" si="77"/>
        <v>0.75519172830648384</v>
      </c>
      <c r="O153" s="45">
        <f t="shared" si="77"/>
        <v>0.75962811227105853</v>
      </c>
      <c r="P153" s="45">
        <f t="shared" si="77"/>
        <v>0.76253005340761237</v>
      </c>
      <c r="Q153" s="45">
        <f t="shared" si="77"/>
        <v>0.76672383512763953</v>
      </c>
      <c r="R153" s="45">
        <f t="shared" ref="R153:V153" si="78">IF(R134=0,"",R134/R115)</f>
        <v>0.77152038384961374</v>
      </c>
      <c r="S153" s="45">
        <f t="shared" si="78"/>
        <v>0.77905618071532512</v>
      </c>
      <c r="T153" s="45">
        <f t="shared" si="78"/>
        <v>0.78802748438494108</v>
      </c>
      <c r="U153" s="45">
        <f t="shared" si="78"/>
        <v>0.80019098861791604</v>
      </c>
      <c r="V153" s="45">
        <f t="shared" si="78"/>
        <v>0.81439077728716536</v>
      </c>
      <c r="W153" s="45">
        <f t="shared" ref="W153" si="79">IF(W134=0,"",W134/W115)</f>
        <v>0.82854506476876355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12.749871103601849</v>
      </c>
      <c r="C155" s="117">
        <f t="shared" si="80"/>
        <v>15.028835493181502</v>
      </c>
      <c r="D155" s="117">
        <f t="shared" si="80"/>
        <v>14.129819586977462</v>
      </c>
      <c r="E155" s="117">
        <f t="shared" si="80"/>
        <v>19.355779855987667</v>
      </c>
      <c r="F155" s="117">
        <f t="shared" si="80"/>
        <v>21.614128130946995</v>
      </c>
      <c r="G155" s="117">
        <f t="shared" si="80"/>
        <v>21.804955523610055</v>
      </c>
      <c r="H155" s="117">
        <f t="shared" si="80"/>
        <v>22.667316311222113</v>
      </c>
      <c r="I155" s="117">
        <f t="shared" si="80"/>
        <v>20.331601122479594</v>
      </c>
      <c r="J155" s="117">
        <f t="shared" si="80"/>
        <v>17.462425004576289</v>
      </c>
      <c r="K155" s="117">
        <f t="shared" si="80"/>
        <v>18.761182901140142</v>
      </c>
      <c r="L155" s="117">
        <f t="shared" si="80"/>
        <v>15.218226565931609</v>
      </c>
      <c r="M155" s="117">
        <f t="shared" si="80"/>
        <v>18.371585114892536</v>
      </c>
      <c r="N155" s="117">
        <f t="shared" si="80"/>
        <v>16.00284421136077</v>
      </c>
      <c r="O155" s="117">
        <f t="shared" si="80"/>
        <v>16.104177256809649</v>
      </c>
      <c r="P155" s="117">
        <f t="shared" si="80"/>
        <v>15.566583881707098</v>
      </c>
      <c r="Q155" s="117">
        <f t="shared" si="80"/>
        <v>22.75092389809981</v>
      </c>
      <c r="R155" s="117">
        <f t="shared" ref="R155:V155" si="81">R156+R159+R161+R170</f>
        <v>18.550008766282993</v>
      </c>
      <c r="S155" s="117">
        <f t="shared" si="81"/>
        <v>16.620341161703429</v>
      </c>
      <c r="T155" s="117">
        <f t="shared" si="81"/>
        <v>15.149930385800902</v>
      </c>
      <c r="U155" s="117">
        <f t="shared" si="81"/>
        <v>13.271388626980075</v>
      </c>
      <c r="V155" s="117">
        <f t="shared" si="81"/>
        <v>13.242811028395909</v>
      </c>
      <c r="W155" s="117">
        <f t="shared" ref="W155" si="82">W156+W159+W161+W170</f>
        <v>13.693318507718613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12.749871103601849</v>
      </c>
      <c r="C170" s="122">
        <v>15.028835493181502</v>
      </c>
      <c r="D170" s="122">
        <v>14.129819586977462</v>
      </c>
      <c r="E170" s="122">
        <v>19.355779855987667</v>
      </c>
      <c r="F170" s="122">
        <v>21.614128130946995</v>
      </c>
      <c r="G170" s="122">
        <v>21.804955523610055</v>
      </c>
      <c r="H170" s="122">
        <v>22.667316311222113</v>
      </c>
      <c r="I170" s="122">
        <v>20.331601122479594</v>
      </c>
      <c r="J170" s="122">
        <v>17.462425004576289</v>
      </c>
      <c r="K170" s="122">
        <v>18.761182901140142</v>
      </c>
      <c r="L170" s="122">
        <v>15.218226565931609</v>
      </c>
      <c r="M170" s="122">
        <v>18.371585114892536</v>
      </c>
      <c r="N170" s="122">
        <v>16.00284421136077</v>
      </c>
      <c r="O170" s="122">
        <v>16.104177256809649</v>
      </c>
      <c r="P170" s="122">
        <v>15.566583881707098</v>
      </c>
      <c r="Q170" s="122">
        <v>22.75092389809981</v>
      </c>
      <c r="R170" s="122">
        <v>18.550008766282993</v>
      </c>
      <c r="S170" s="122">
        <v>16.620341161703429</v>
      </c>
      <c r="T170" s="122">
        <v>15.149930385800902</v>
      </c>
      <c r="U170" s="122">
        <v>13.271388626980075</v>
      </c>
      <c r="V170" s="122">
        <v>13.242811028395909</v>
      </c>
      <c r="W170" s="122">
        <v>13.693318507718613</v>
      </c>
      <c r="DA170" s="130" t="s">
        <v>2205</v>
      </c>
    </row>
    <row r="171" spans="1:105" ht="12" customHeight="1" x14ac:dyDescent="0.25">
      <c r="A171" s="97" t="s">
        <v>50</v>
      </c>
      <c r="B171" s="98">
        <v>12.749871103601849</v>
      </c>
      <c r="C171" s="98">
        <v>15.028835493181502</v>
      </c>
      <c r="D171" s="98">
        <v>14.129819586977462</v>
      </c>
      <c r="E171" s="98">
        <v>19.355779855987667</v>
      </c>
      <c r="F171" s="98">
        <v>21.614128130946995</v>
      </c>
      <c r="G171" s="98">
        <v>21.804955523610055</v>
      </c>
      <c r="H171" s="98">
        <v>22.667316311222113</v>
      </c>
      <c r="I171" s="98">
        <v>20.331601122479594</v>
      </c>
      <c r="J171" s="98">
        <v>17.462425004576289</v>
      </c>
      <c r="K171" s="98">
        <v>18.761182901140142</v>
      </c>
      <c r="L171" s="98">
        <v>15.218226565931609</v>
      </c>
      <c r="M171" s="98">
        <v>18.371585114892536</v>
      </c>
      <c r="N171" s="98">
        <v>16.00284421136077</v>
      </c>
      <c r="O171" s="98">
        <v>16.104177256809649</v>
      </c>
      <c r="P171" s="98">
        <v>15.566583881707098</v>
      </c>
      <c r="Q171" s="98">
        <v>22.75092389809981</v>
      </c>
      <c r="R171" s="98">
        <v>18.550008766282993</v>
      </c>
      <c r="S171" s="98">
        <v>16.620341161703429</v>
      </c>
      <c r="T171" s="98">
        <v>15.149930385800902</v>
      </c>
      <c r="U171" s="98">
        <v>13.271388626980075</v>
      </c>
      <c r="V171" s="98">
        <v>13.242811028395909</v>
      </c>
      <c r="W171" s="98">
        <v>13.693318507718613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6090.9548995570267</v>
      </c>
      <c r="C174" s="117">
        <f t="shared" si="87"/>
        <v>5996.4557515405404</v>
      </c>
      <c r="D174" s="117">
        <f t="shared" si="87"/>
        <v>6085.1240492308234</v>
      </c>
      <c r="E174" s="117">
        <f t="shared" si="87"/>
        <v>6716.8908533130325</v>
      </c>
      <c r="F174" s="117">
        <f t="shared" si="87"/>
        <v>6238.8020833717173</v>
      </c>
      <c r="G174" s="117">
        <f t="shared" si="87"/>
        <v>6489.8936827270591</v>
      </c>
      <c r="H174" s="117">
        <f t="shared" si="87"/>
        <v>6525.1915359646282</v>
      </c>
      <c r="I174" s="117">
        <f t="shared" si="87"/>
        <v>6201.6097961176929</v>
      </c>
      <c r="J174" s="117">
        <f t="shared" si="87"/>
        <v>6184.4520721361787</v>
      </c>
      <c r="K174" s="117">
        <f t="shared" si="87"/>
        <v>6609.8262012324103</v>
      </c>
      <c r="L174" s="117">
        <f t="shared" si="87"/>
        <v>6879.474482183512</v>
      </c>
      <c r="M174" s="117">
        <f t="shared" si="87"/>
        <v>7332.3674330561626</v>
      </c>
      <c r="N174" s="117">
        <f t="shared" si="87"/>
        <v>7173.4821847505482</v>
      </c>
      <c r="O174" s="117">
        <f t="shared" si="87"/>
        <v>6571.532555441494</v>
      </c>
      <c r="P174" s="117">
        <f t="shared" si="87"/>
        <v>6236.4561903685189</v>
      </c>
      <c r="Q174" s="117">
        <f t="shared" si="87"/>
        <v>6470.1852861435264</v>
      </c>
      <c r="R174" s="117">
        <f t="shared" ref="R174:V174" si="88">R175+R178+R180+R189</f>
        <v>6298.7089447766048</v>
      </c>
      <c r="S174" s="117">
        <f t="shared" si="88"/>
        <v>6574.9213937117993</v>
      </c>
      <c r="T174" s="117">
        <f t="shared" si="88"/>
        <v>6371.3195620359984</v>
      </c>
      <c r="U174" s="117">
        <f t="shared" si="88"/>
        <v>6164.0484299751261</v>
      </c>
      <c r="V174" s="117">
        <f t="shared" si="88"/>
        <v>6731.5230346724638</v>
      </c>
      <c r="W174" s="117">
        <f t="shared" ref="W174" si="89">W175+W178+W180+W189</f>
        <v>6938.3927584894764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4500.6693340747752</v>
      </c>
      <c r="C175" s="122">
        <f t="shared" si="90"/>
        <v>4274.9688161294298</v>
      </c>
      <c r="D175" s="122">
        <f t="shared" si="90"/>
        <v>4519.0335057156108</v>
      </c>
      <c r="E175" s="122">
        <f t="shared" si="90"/>
        <v>5081.155308609741</v>
      </c>
      <c r="F175" s="122">
        <f t="shared" si="90"/>
        <v>4545.9671048552327</v>
      </c>
      <c r="G175" s="122">
        <f t="shared" si="90"/>
        <v>4709.6367946751061</v>
      </c>
      <c r="H175" s="122">
        <f t="shared" si="90"/>
        <v>4773.3368353116512</v>
      </c>
      <c r="I175" s="122">
        <f t="shared" si="90"/>
        <v>4417.6255683318677</v>
      </c>
      <c r="J175" s="122">
        <f t="shared" si="90"/>
        <v>4351.9859914342942</v>
      </c>
      <c r="K175" s="122">
        <f t="shared" si="90"/>
        <v>4621.5322745918174</v>
      </c>
      <c r="L175" s="122">
        <f t="shared" si="90"/>
        <v>4924.6026645366164</v>
      </c>
      <c r="M175" s="122">
        <f t="shared" si="90"/>
        <v>5306.4079742099093</v>
      </c>
      <c r="N175" s="122">
        <f t="shared" si="90"/>
        <v>5212.8658916529148</v>
      </c>
      <c r="O175" s="122">
        <f t="shared" si="90"/>
        <v>4755.0836208293231</v>
      </c>
      <c r="P175" s="122">
        <f t="shared" si="90"/>
        <v>4450.1655824783165</v>
      </c>
      <c r="Q175" s="122">
        <f t="shared" si="90"/>
        <v>4476.26115477038</v>
      </c>
      <c r="R175" s="122">
        <f t="shared" ref="R175:V175" si="91">SUM(R176:R177)</f>
        <v>4410.2291305098561</v>
      </c>
      <c r="S175" s="122">
        <f t="shared" si="91"/>
        <v>4594.6891795130032</v>
      </c>
      <c r="T175" s="122">
        <f t="shared" si="91"/>
        <v>4400.3683112711669</v>
      </c>
      <c r="U175" s="122">
        <f t="shared" si="91"/>
        <v>4246.0202621639319</v>
      </c>
      <c r="V175" s="122">
        <f t="shared" si="91"/>
        <v>4738.0046196328512</v>
      </c>
      <c r="W175" s="122">
        <f t="shared" ref="W175" si="92">SUM(W176:W177)</f>
        <v>4803.8098361740913</v>
      </c>
      <c r="DA175" s="130" t="s">
        <v>2359</v>
      </c>
    </row>
    <row r="176" spans="1:105" ht="12" customHeight="1" x14ac:dyDescent="0.25">
      <c r="A176" s="97" t="s">
        <v>203</v>
      </c>
      <c r="B176" s="98">
        <v>4486.714356313325</v>
      </c>
      <c r="C176" s="98">
        <v>4261.9881207577691</v>
      </c>
      <c r="D176" s="98">
        <v>4505.3881791899385</v>
      </c>
      <c r="E176" s="98">
        <v>5066.011258886223</v>
      </c>
      <c r="F176" s="98">
        <v>4532.5602321448705</v>
      </c>
      <c r="G176" s="98">
        <v>4695.9554713497346</v>
      </c>
      <c r="H176" s="98">
        <v>4759.5663508611842</v>
      </c>
      <c r="I176" s="98">
        <v>4405.0934868017648</v>
      </c>
      <c r="J176" s="98">
        <v>4339.6587787473291</v>
      </c>
      <c r="K176" s="98">
        <v>4608.542121020575</v>
      </c>
      <c r="L176" s="98">
        <v>4910.7269869048723</v>
      </c>
      <c r="M176" s="98">
        <v>5291.4301766020735</v>
      </c>
      <c r="N176" s="98">
        <v>5198.4709602645326</v>
      </c>
      <c r="O176" s="98">
        <v>4741.8298430840969</v>
      </c>
      <c r="P176" s="98">
        <v>4437.9153730848311</v>
      </c>
      <c r="Q176" s="98">
        <v>4463.9514800688203</v>
      </c>
      <c r="R176" s="98">
        <v>4398.1676417750896</v>
      </c>
      <c r="S176" s="98">
        <v>4582.0806607479708</v>
      </c>
      <c r="T176" s="98">
        <v>4388.3416369572606</v>
      </c>
      <c r="U176" s="98">
        <v>4234.4411169370833</v>
      </c>
      <c r="V176" s="98">
        <v>4724.9949811339566</v>
      </c>
      <c r="W176" s="98">
        <v>4790.5330113281698</v>
      </c>
      <c r="DA176" s="63" t="s">
        <v>2360</v>
      </c>
    </row>
    <row r="177" spans="1:105" ht="12" customHeight="1" x14ac:dyDescent="0.25">
      <c r="A177" s="97" t="s">
        <v>53</v>
      </c>
      <c r="B177" s="98">
        <v>13.954977761449946</v>
      </c>
      <c r="C177" s="98">
        <v>12.980695371660559</v>
      </c>
      <c r="D177" s="98">
        <v>13.645326525671962</v>
      </c>
      <c r="E177" s="98">
        <v>15.14404972351832</v>
      </c>
      <c r="F177" s="98">
        <v>13.406872710361773</v>
      </c>
      <c r="G177" s="98">
        <v>13.681323325371185</v>
      </c>
      <c r="H177" s="98">
        <v>13.770484450466569</v>
      </c>
      <c r="I177" s="98">
        <v>12.532081530103085</v>
      </c>
      <c r="J177" s="98">
        <v>12.327212686965311</v>
      </c>
      <c r="K177" s="98">
        <v>12.99015357124232</v>
      </c>
      <c r="L177" s="98">
        <v>13.875677631744088</v>
      </c>
      <c r="M177" s="98">
        <v>14.977797607835338</v>
      </c>
      <c r="N177" s="98">
        <v>14.39493138838203</v>
      </c>
      <c r="O177" s="98">
        <v>13.253777745226316</v>
      </c>
      <c r="P177" s="98">
        <v>12.250209393485013</v>
      </c>
      <c r="Q177" s="98">
        <v>12.309674701559443</v>
      </c>
      <c r="R177" s="98">
        <v>12.061488734766343</v>
      </c>
      <c r="S177" s="98">
        <v>12.608518765032684</v>
      </c>
      <c r="T177" s="98">
        <v>12.026674313906227</v>
      </c>
      <c r="U177" s="98">
        <v>11.579145226848629</v>
      </c>
      <c r="V177" s="98">
        <v>13.009638498894454</v>
      </c>
      <c r="W177" s="98">
        <v>13.276824845921285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4.803402192640986</v>
      </c>
      <c r="C178" s="122">
        <f t="shared" si="93"/>
        <v>5.7187612131052781</v>
      </c>
      <c r="D178" s="122">
        <f t="shared" si="93"/>
        <v>4.0390656182387836</v>
      </c>
      <c r="E178" s="122">
        <f t="shared" si="93"/>
        <v>5.1372955173889787</v>
      </c>
      <c r="F178" s="122">
        <f t="shared" si="93"/>
        <v>2.9102932672696049</v>
      </c>
      <c r="G178" s="122">
        <f t="shared" si="93"/>
        <v>3.4488418231706448</v>
      </c>
      <c r="H178" s="122">
        <f t="shared" si="93"/>
        <v>6.0299356507670829</v>
      </c>
      <c r="I178" s="122">
        <f t="shared" si="93"/>
        <v>14.78100558825895</v>
      </c>
      <c r="J178" s="122">
        <f t="shared" si="93"/>
        <v>11.629841259787872</v>
      </c>
      <c r="K178" s="122">
        <f t="shared" si="93"/>
        <v>11.968566627121605</v>
      </c>
      <c r="L178" s="122">
        <f t="shared" si="93"/>
        <v>20.45126439165529</v>
      </c>
      <c r="M178" s="122">
        <f t="shared" si="93"/>
        <v>16.697578194364411</v>
      </c>
      <c r="N178" s="122">
        <f t="shared" si="93"/>
        <v>52.679694984223808</v>
      </c>
      <c r="O178" s="122">
        <f t="shared" si="93"/>
        <v>23.73924722172654</v>
      </c>
      <c r="P178" s="122">
        <f t="shared" si="93"/>
        <v>22.606533830106208</v>
      </c>
      <c r="Q178" s="122">
        <f t="shared" si="93"/>
        <v>38.602116666906404</v>
      </c>
      <c r="R178" s="122">
        <f t="shared" si="93"/>
        <v>38.39786805022576</v>
      </c>
      <c r="S178" s="122">
        <f t="shared" si="93"/>
        <v>39.37168860057794</v>
      </c>
      <c r="T178" s="122">
        <f t="shared" si="93"/>
        <v>34.808000281936984</v>
      </c>
      <c r="U178" s="122">
        <f t="shared" si="93"/>
        <v>36.762536535925477</v>
      </c>
      <c r="V178" s="122">
        <f t="shared" si="93"/>
        <v>38.069397485064911</v>
      </c>
      <c r="W178" s="122">
        <f t="shared" si="93"/>
        <v>38.638167519518674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4.803402192640986</v>
      </c>
      <c r="C179" s="98">
        <f>RES_hhdet_fech!C129</f>
        <v>5.7187612131052781</v>
      </c>
      <c r="D179" s="98">
        <f>RES_hhdet_fech!D129</f>
        <v>4.0390656182387836</v>
      </c>
      <c r="E179" s="98">
        <f>RES_hhdet_fech!E129</f>
        <v>5.1372955173889787</v>
      </c>
      <c r="F179" s="98">
        <f>RES_hhdet_fech!F129</f>
        <v>2.9102932672696049</v>
      </c>
      <c r="G179" s="98">
        <f>RES_hhdet_fech!G129</f>
        <v>3.4488418231706448</v>
      </c>
      <c r="H179" s="98">
        <f>RES_hhdet_fech!H129</f>
        <v>6.0299356507670829</v>
      </c>
      <c r="I179" s="98">
        <f>RES_hhdet_fech!I129</f>
        <v>14.78100558825895</v>
      </c>
      <c r="J179" s="98">
        <f>RES_hhdet_fech!J129</f>
        <v>11.629841259787872</v>
      </c>
      <c r="K179" s="98">
        <f>RES_hhdet_fech!K129</f>
        <v>11.968566627121605</v>
      </c>
      <c r="L179" s="98">
        <f>RES_hhdet_fech!L129</f>
        <v>20.45126439165529</v>
      </c>
      <c r="M179" s="98">
        <f>RES_hhdet_fech!M129</f>
        <v>16.697578194364411</v>
      </c>
      <c r="N179" s="98">
        <f>RES_hhdet_fech!N129</f>
        <v>52.679694984223808</v>
      </c>
      <c r="O179" s="98">
        <f>RES_hhdet_fech!O129</f>
        <v>23.73924722172654</v>
      </c>
      <c r="P179" s="98">
        <f>RES_hhdet_fech!P129</f>
        <v>22.606533830106208</v>
      </c>
      <c r="Q179" s="98">
        <f>RES_hhdet_fech!Q129</f>
        <v>38.602116666906404</v>
      </c>
      <c r="R179" s="98">
        <f>RES_hhdet_fech!R129</f>
        <v>38.39786805022576</v>
      </c>
      <c r="S179" s="98">
        <f>RES_hhdet_fech!S129</f>
        <v>39.37168860057794</v>
      </c>
      <c r="T179" s="98">
        <f>RES_hhdet_fech!T129</f>
        <v>34.808000281936984</v>
      </c>
      <c r="U179" s="98">
        <f>RES_hhdet_fech!U129</f>
        <v>36.762536535925477</v>
      </c>
      <c r="V179" s="98">
        <f>RES_hhdet_fech!V129</f>
        <v>38.069397485064911</v>
      </c>
      <c r="W179" s="98">
        <f>RES_hhdet_fech!W129</f>
        <v>38.638167519518674</v>
      </c>
      <c r="DA179" s="63" t="s">
        <v>2363</v>
      </c>
    </row>
    <row r="180" spans="1:105" ht="12" customHeight="1" x14ac:dyDescent="0.25">
      <c r="A180" s="121" t="s">
        <v>55</v>
      </c>
      <c r="B180" s="122">
        <v>950.76956759325242</v>
      </c>
      <c r="C180" s="122">
        <v>1068.2738974018919</v>
      </c>
      <c r="D180" s="122">
        <v>925.08092551610889</v>
      </c>
      <c r="E180" s="122">
        <v>971.85000630692775</v>
      </c>
      <c r="F180" s="122">
        <v>997.57855990081191</v>
      </c>
      <c r="G180" s="122">
        <v>1082.9914404175227</v>
      </c>
      <c r="H180" s="122">
        <v>1039.9470415302535</v>
      </c>
      <c r="I180" s="122">
        <v>1052.3688885216122</v>
      </c>
      <c r="J180" s="122">
        <v>1096.662092287414</v>
      </c>
      <c r="K180" s="122">
        <v>1236.9818883936316</v>
      </c>
      <c r="L180" s="122">
        <v>1213.0090354182778</v>
      </c>
      <c r="M180" s="122">
        <v>1230.4170773708183</v>
      </c>
      <c r="N180" s="122">
        <v>1189.1198364728275</v>
      </c>
      <c r="O180" s="122">
        <v>1104.2531790965811</v>
      </c>
      <c r="P180" s="122">
        <v>1090.1761260781036</v>
      </c>
      <c r="Q180" s="122">
        <v>1198.5008265242379</v>
      </c>
      <c r="R180" s="122">
        <v>1114.035821425392</v>
      </c>
      <c r="S180" s="122">
        <v>1193.1062331495643</v>
      </c>
      <c r="T180" s="122">
        <v>1207.4190471796192</v>
      </c>
      <c r="U180" s="122">
        <v>1172.5370408612703</v>
      </c>
      <c r="V180" s="122">
        <v>1220.7254968014911</v>
      </c>
      <c r="W180" s="122">
        <v>1326.8551241360442</v>
      </c>
      <c r="DA180" s="130" t="s">
        <v>2364</v>
      </c>
    </row>
    <row r="181" spans="1:105" ht="12" customHeight="1" x14ac:dyDescent="0.25">
      <c r="A181" s="97" t="s">
        <v>128</v>
      </c>
      <c r="B181" s="98">
        <v>908.66245817057904</v>
      </c>
      <c r="C181" s="98">
        <v>1053.3117361400414</v>
      </c>
      <c r="D181" s="98">
        <v>894.46147710688808</v>
      </c>
      <c r="E181" s="98">
        <v>952.21042468757992</v>
      </c>
      <c r="F181" s="98">
        <v>985.96820075667699</v>
      </c>
      <c r="G181" s="98">
        <v>1076.1906682611093</v>
      </c>
      <c r="H181" s="98">
        <v>1033.097895469838</v>
      </c>
      <c r="I181" s="98">
        <v>1047.3020853729404</v>
      </c>
      <c r="J181" s="98">
        <v>1089.6257123447381</v>
      </c>
      <c r="K181" s="98">
        <v>1231.8110045298758</v>
      </c>
      <c r="L181" s="98">
        <v>1206.5057190624464</v>
      </c>
      <c r="M181" s="98">
        <v>1222.4389760506497</v>
      </c>
      <c r="N181" s="98">
        <v>1181.7887105973487</v>
      </c>
      <c r="O181" s="98">
        <v>1093.8632122283038</v>
      </c>
      <c r="P181" s="98">
        <v>1078.2256874899824</v>
      </c>
      <c r="Q181" s="98">
        <v>1193.9358012380681</v>
      </c>
      <c r="R181" s="98">
        <v>1105.8148356948848</v>
      </c>
      <c r="S181" s="98">
        <v>1185.8155283908186</v>
      </c>
      <c r="T181" s="98">
        <v>1200.0289568922608</v>
      </c>
      <c r="U181" s="98">
        <v>1164.3662973269504</v>
      </c>
      <c r="V181" s="98">
        <v>1212.6190747092191</v>
      </c>
      <c r="W181" s="98">
        <v>1321.2957526693795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998.08237846070449</v>
      </c>
      <c r="M182" s="98">
        <v>1014.9461336792294</v>
      </c>
      <c r="N182" s="98">
        <v>983.68247443424343</v>
      </c>
      <c r="O182" s="98">
        <v>920.28634431920023</v>
      </c>
      <c r="P182" s="98">
        <v>910.68875799627358</v>
      </c>
      <c r="Q182" s="98">
        <v>1002.9384417208158</v>
      </c>
      <c r="R182" s="98">
        <v>937.07520881789424</v>
      </c>
      <c r="S182" s="98">
        <v>1014.1075714800617</v>
      </c>
      <c r="T182" s="98">
        <v>1022.3565350601438</v>
      </c>
      <c r="U182" s="98">
        <v>993.63419148319042</v>
      </c>
      <c r="V182" s="98">
        <v>1040.8099131321853</v>
      </c>
      <c r="W182" s="98">
        <v>1138.8554326347482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407.25668554316286</v>
      </c>
      <c r="M183" s="101">
        <v>402.23274281472055</v>
      </c>
      <c r="N183" s="101">
        <v>367.07547494984152</v>
      </c>
      <c r="O183" s="101">
        <v>355.82253005148789</v>
      </c>
      <c r="P183" s="101">
        <v>360.59532583961771</v>
      </c>
      <c r="Q183" s="101">
        <v>368.0814311313984</v>
      </c>
      <c r="R183" s="101">
        <v>365.50827003583953</v>
      </c>
      <c r="S183" s="101">
        <v>417.24779191236109</v>
      </c>
      <c r="T183" s="101">
        <v>393.87368131205812</v>
      </c>
      <c r="U183" s="101">
        <v>377.1754561084806</v>
      </c>
      <c r="V183" s="101">
        <v>398.96832311441153</v>
      </c>
      <c r="W183" s="101">
        <v>438.12913685126085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590.82569291754157</v>
      </c>
      <c r="M184" s="104">
        <v>612.71339086450894</v>
      </c>
      <c r="N184" s="104">
        <v>616.60699948440208</v>
      </c>
      <c r="O184" s="104">
        <v>564.46381426771234</v>
      </c>
      <c r="P184" s="104">
        <v>550.09343215665581</v>
      </c>
      <c r="Q184" s="104">
        <v>634.85701058941731</v>
      </c>
      <c r="R184" s="104">
        <v>571.56693878205476</v>
      </c>
      <c r="S184" s="104">
        <v>596.85977956770057</v>
      </c>
      <c r="T184" s="104">
        <v>628.48285374808574</v>
      </c>
      <c r="U184" s="104">
        <v>616.45873537470993</v>
      </c>
      <c r="V184" s="104">
        <v>641.8415900177738</v>
      </c>
      <c r="W184" s="104">
        <v>700.72629578348733</v>
      </c>
      <c r="DA184" s="132" t="s">
        <v>2368</v>
      </c>
    </row>
    <row r="185" spans="1:105" ht="12" customHeight="1" x14ac:dyDescent="0.25">
      <c r="A185" s="106" t="s">
        <v>122</v>
      </c>
      <c r="B185" s="101">
        <v>1276.151306557058</v>
      </c>
      <c r="C185" s="101">
        <v>1190.4698100314117</v>
      </c>
      <c r="D185" s="101">
        <v>1342.4670101530887</v>
      </c>
      <c r="E185" s="101">
        <v>1303.260367964871</v>
      </c>
      <c r="F185" s="101">
        <v>1266.2650315091873</v>
      </c>
      <c r="G185" s="101">
        <v>1333.9967078897375</v>
      </c>
      <c r="H185" s="101">
        <v>1364.0919320833339</v>
      </c>
      <c r="I185" s="101">
        <v>1305.2694821740708</v>
      </c>
      <c r="J185" s="101">
        <v>1453.8494368137985</v>
      </c>
      <c r="K185" s="101">
        <v>1497.6688310343461</v>
      </c>
      <c r="L185" s="101">
        <v>1563.3787979065016</v>
      </c>
      <c r="M185" s="101">
        <v>1638.4649757672305</v>
      </c>
      <c r="N185" s="101">
        <v>1502.3492313504014</v>
      </c>
      <c r="O185" s="101">
        <v>1428.5365124399946</v>
      </c>
      <c r="P185" s="101">
        <v>1399.9943265408251</v>
      </c>
      <c r="Q185" s="101">
        <v>1355.4755820784956</v>
      </c>
      <c r="R185" s="101">
        <v>1369.5862648038492</v>
      </c>
      <c r="S185" s="101">
        <v>1428.7791195552679</v>
      </c>
      <c r="T185" s="101">
        <v>1415.1615900312204</v>
      </c>
      <c r="U185" s="101">
        <v>1376.9595678769272</v>
      </c>
      <c r="V185" s="101">
        <v>1423.361788948471</v>
      </c>
      <c r="W185" s="101">
        <v>1491.7819848085685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1177.0439637979223</v>
      </c>
      <c r="N186" s="104">
        <v>1064.2833854121216</v>
      </c>
      <c r="O186" s="104">
        <v>1028.2325119381849</v>
      </c>
      <c r="P186" s="104">
        <v>1024.2857993624332</v>
      </c>
      <c r="Q186" s="104">
        <v>989.46571039394564</v>
      </c>
      <c r="R186" s="104">
        <v>1018.5224649926801</v>
      </c>
      <c r="S186" s="104">
        <v>1081.2681562960777</v>
      </c>
      <c r="T186" s="104">
        <v>1068.4012655258155</v>
      </c>
      <c r="U186" s="104">
        <v>1051.6367282240601</v>
      </c>
      <c r="V186" s="104">
        <v>1104.4726844822899</v>
      </c>
      <c r="W186" s="104">
        <v>1173.8774365660879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539.5794186244284</v>
      </c>
      <c r="N187" s="98">
        <v>458.92355743606629</v>
      </c>
      <c r="O187" s="98">
        <v>453.57104763909268</v>
      </c>
      <c r="P187" s="98">
        <v>458.78321282331649</v>
      </c>
      <c r="Q187" s="98">
        <v>413.04845065908148</v>
      </c>
      <c r="R187" s="98">
        <v>447.95498096990309</v>
      </c>
      <c r="S187" s="98">
        <v>496.77060853757621</v>
      </c>
      <c r="T187" s="98">
        <v>454.81062929412059</v>
      </c>
      <c r="U187" s="98">
        <v>438.11643161278749</v>
      </c>
      <c r="V187" s="98">
        <v>461.1201121429342</v>
      </c>
      <c r="W187" s="98">
        <v>489.32985656640204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637.46454517349378</v>
      </c>
      <c r="N188" s="98">
        <v>605.35982797605516</v>
      </c>
      <c r="O188" s="98">
        <v>574.66146429909213</v>
      </c>
      <c r="P188" s="98">
        <v>565.50258653911681</v>
      </c>
      <c r="Q188" s="98">
        <v>576.41725973486416</v>
      </c>
      <c r="R188" s="98">
        <v>570.56748402277697</v>
      </c>
      <c r="S188" s="98">
        <v>584.49754775850158</v>
      </c>
      <c r="T188" s="98">
        <v>613.59063623169504</v>
      </c>
      <c r="U188" s="98">
        <v>613.52029661127256</v>
      </c>
      <c r="V188" s="98">
        <v>643.35257233935545</v>
      </c>
      <c r="W188" s="98">
        <v>684.54757999968592</v>
      </c>
      <c r="DA188" s="63" t="s">
        <v>2372</v>
      </c>
    </row>
    <row r="189" spans="1:105" ht="12" customHeight="1" x14ac:dyDescent="0.25">
      <c r="A189" s="121" t="s">
        <v>54</v>
      </c>
      <c r="B189" s="122">
        <v>634.71259569635856</v>
      </c>
      <c r="C189" s="122">
        <v>647.4942767961129</v>
      </c>
      <c r="D189" s="122">
        <v>636.97055238086489</v>
      </c>
      <c r="E189" s="122">
        <v>658.74824287897422</v>
      </c>
      <c r="F189" s="122">
        <v>692.34612534840301</v>
      </c>
      <c r="G189" s="122">
        <v>693.81660581126027</v>
      </c>
      <c r="H189" s="122">
        <v>705.87772347195653</v>
      </c>
      <c r="I189" s="122">
        <v>716.83433367595376</v>
      </c>
      <c r="J189" s="122">
        <v>724.1741471546826</v>
      </c>
      <c r="K189" s="122">
        <v>739.34347161984033</v>
      </c>
      <c r="L189" s="122">
        <v>721.41151783696296</v>
      </c>
      <c r="M189" s="122">
        <v>778.8448032810702</v>
      </c>
      <c r="N189" s="122">
        <v>718.81676164058285</v>
      </c>
      <c r="O189" s="122">
        <v>688.45650829386318</v>
      </c>
      <c r="P189" s="122">
        <v>673.50794798199195</v>
      </c>
      <c r="Q189" s="122">
        <v>756.82118818200229</v>
      </c>
      <c r="R189" s="122">
        <v>736.04612479113121</v>
      </c>
      <c r="S189" s="122">
        <v>747.75429244865427</v>
      </c>
      <c r="T189" s="122">
        <v>728.72420330327532</v>
      </c>
      <c r="U189" s="122">
        <v>708.72859041399863</v>
      </c>
      <c r="V189" s="122">
        <v>734.72352075305696</v>
      </c>
      <c r="W189" s="122">
        <v>769.08963065982141</v>
      </c>
      <c r="DA189" s="130" t="s">
        <v>2373</v>
      </c>
    </row>
    <row r="190" spans="1:105" ht="12" customHeight="1" x14ac:dyDescent="0.25">
      <c r="A190" s="97" t="s">
        <v>50</v>
      </c>
      <c r="B190" s="98">
        <v>752.0940127398776</v>
      </c>
      <c r="C190" s="98">
        <v>802.56797934034751</v>
      </c>
      <c r="D190" s="98">
        <v>772.16880893388418</v>
      </c>
      <c r="E190" s="98">
        <v>886.85034588994029</v>
      </c>
      <c r="F190" s="98">
        <v>912.80874400568086</v>
      </c>
      <c r="G190" s="98">
        <v>896.6615761849464</v>
      </c>
      <c r="H190" s="98">
        <v>945.97934728840471</v>
      </c>
      <c r="I190" s="98">
        <v>893.07854443247152</v>
      </c>
      <c r="J190" s="98">
        <v>827.97810228344463</v>
      </c>
      <c r="K190" s="98">
        <v>924.46852950685263</v>
      </c>
      <c r="L190" s="98">
        <v>806.00382142509625</v>
      </c>
      <c r="M190" s="98">
        <v>1006.547543210839</v>
      </c>
      <c r="N190" s="98">
        <v>906.35638613071171</v>
      </c>
      <c r="O190" s="98">
        <v>857.55897769845535</v>
      </c>
      <c r="P190" s="98">
        <v>791.63345560397931</v>
      </c>
      <c r="Q190" s="98">
        <v>1134.0898338547106</v>
      </c>
      <c r="R190" s="98">
        <v>949.22110219317494</v>
      </c>
      <c r="S190" s="98">
        <v>928.78276815275842</v>
      </c>
      <c r="T190" s="98">
        <v>943.44079604316323</v>
      </c>
      <c r="U190" s="98">
        <v>906.72617773914317</v>
      </c>
      <c r="V190" s="98">
        <v>987.18603274621489</v>
      </c>
      <c r="W190" s="98">
        <v>1028.2212766049322</v>
      </c>
      <c r="DA190" s="63" t="s">
        <v>2374</v>
      </c>
    </row>
    <row r="191" spans="1:105" ht="12" customHeight="1" x14ac:dyDescent="0.25">
      <c r="A191" s="109" t="s">
        <v>120</v>
      </c>
      <c r="B191" s="33">
        <v>626.3014487469336</v>
      </c>
      <c r="C191" s="33">
        <v>634.86343251091</v>
      </c>
      <c r="D191" s="33">
        <v>624.55174627091742</v>
      </c>
      <c r="E191" s="33">
        <v>632.35629353035995</v>
      </c>
      <c r="F191" s="33">
        <v>663.46610578941238</v>
      </c>
      <c r="G191" s="33">
        <v>665.95265787652772</v>
      </c>
      <c r="H191" s="33">
        <v>671.65151660741981</v>
      </c>
      <c r="I191" s="33">
        <v>691.86244196445932</v>
      </c>
      <c r="J191" s="33">
        <v>709.64007183900742</v>
      </c>
      <c r="K191" s="33">
        <v>713.19615229158205</v>
      </c>
      <c r="L191" s="33">
        <v>709.56071076532453</v>
      </c>
      <c r="M191" s="33">
        <v>746.39183135930045</v>
      </c>
      <c r="N191" s="33">
        <v>692.41451847652456</v>
      </c>
      <c r="O191" s="33">
        <v>663.30410075507041</v>
      </c>
      <c r="P191" s="33">
        <v>655.69003279043807</v>
      </c>
      <c r="Q191" s="33">
        <v>701.35273440220863</v>
      </c>
      <c r="R191" s="33">
        <v>705.72768493224771</v>
      </c>
      <c r="S191" s="33">
        <v>724.42955275034569</v>
      </c>
      <c r="T191" s="33">
        <v>703.8175619437867</v>
      </c>
      <c r="U191" s="33">
        <v>687.64046375523151</v>
      </c>
      <c r="V191" s="33">
        <v>709.60297014480591</v>
      </c>
      <c r="W191" s="33">
        <v>743.43265940905201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4153.9846278877067</v>
      </c>
      <c r="C193" s="117">
        <f t="shared" si="94"/>
        <v>4108.348230421112</v>
      </c>
      <c r="D193" s="117">
        <f t="shared" si="94"/>
        <v>4165.8377126015166</v>
      </c>
      <c r="E193" s="117">
        <f t="shared" si="94"/>
        <v>4599.6688909360028</v>
      </c>
      <c r="F193" s="117">
        <f t="shared" si="94"/>
        <v>4291.3408246035297</v>
      </c>
      <c r="G193" s="117">
        <f t="shared" si="94"/>
        <v>4485.1065559155377</v>
      </c>
      <c r="H193" s="117">
        <f t="shared" si="94"/>
        <v>4524.2592302517542</v>
      </c>
      <c r="I193" s="117">
        <f t="shared" si="94"/>
        <v>4335.1259252500604</v>
      </c>
      <c r="J193" s="117">
        <f t="shared" si="94"/>
        <v>4335.1562252289959</v>
      </c>
      <c r="K193" s="117">
        <f t="shared" si="94"/>
        <v>4652.5136980939515</v>
      </c>
      <c r="L193" s="117">
        <f t="shared" si="94"/>
        <v>4874.0751406434674</v>
      </c>
      <c r="M193" s="117">
        <f t="shared" si="94"/>
        <v>5207.651598910792</v>
      </c>
      <c r="N193" s="117">
        <f t="shared" si="94"/>
        <v>5201.201526578935</v>
      </c>
      <c r="O193" s="117">
        <f t="shared" si="94"/>
        <v>4750.6193799591738</v>
      </c>
      <c r="P193" s="117">
        <f t="shared" si="94"/>
        <v>4521.1002661641032</v>
      </c>
      <c r="Q193" s="117">
        <f t="shared" si="94"/>
        <v>4739.9029609129302</v>
      </c>
      <c r="R193" s="117">
        <f t="shared" ref="R193:V193" si="95">R194+R197+R199+R208</f>
        <v>4630.3143395868319</v>
      </c>
      <c r="S193" s="117">
        <f t="shared" si="95"/>
        <v>4854.43537169095</v>
      </c>
      <c r="T193" s="117">
        <f t="shared" si="95"/>
        <v>4715.9723074969133</v>
      </c>
      <c r="U193" s="117">
        <f t="shared" si="95"/>
        <v>4592.9576454197331</v>
      </c>
      <c r="V193" s="117">
        <f t="shared" si="95"/>
        <v>5031.4964330958801</v>
      </c>
      <c r="W193" s="117">
        <f t="shared" ref="W193" si="96">W194+W197+W199+W208</f>
        <v>5221.9782174992488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3026.9622555231163</v>
      </c>
      <c r="C194" s="122">
        <f t="shared" si="97"/>
        <v>2880.2714741437076</v>
      </c>
      <c r="D194" s="122">
        <f t="shared" si="97"/>
        <v>3045.1616606504508</v>
      </c>
      <c r="E194" s="122">
        <f t="shared" si="97"/>
        <v>3425.2661394147362</v>
      </c>
      <c r="F194" s="122">
        <f t="shared" si="97"/>
        <v>3071.7511827843487</v>
      </c>
      <c r="G194" s="122">
        <f t="shared" si="97"/>
        <v>3191.9602736693623</v>
      </c>
      <c r="H194" s="122">
        <f t="shared" si="97"/>
        <v>3242.9750413251577</v>
      </c>
      <c r="I194" s="122">
        <f t="shared" si="97"/>
        <v>3009.9187225058345</v>
      </c>
      <c r="J194" s="122">
        <f t="shared" si="97"/>
        <v>2973.7733911739083</v>
      </c>
      <c r="K194" s="122">
        <f t="shared" si="97"/>
        <v>3170.6661469218175</v>
      </c>
      <c r="L194" s="122">
        <f t="shared" si="97"/>
        <v>3393.3021992394142</v>
      </c>
      <c r="M194" s="122">
        <f t="shared" si="97"/>
        <v>3677.1332333644259</v>
      </c>
      <c r="N194" s="122">
        <f t="shared" si="97"/>
        <v>3638.3737108944069</v>
      </c>
      <c r="O194" s="122">
        <f t="shared" si="97"/>
        <v>3343.1050471580911</v>
      </c>
      <c r="P194" s="122">
        <f t="shared" si="97"/>
        <v>3132.6347503375655</v>
      </c>
      <c r="Q194" s="122">
        <f t="shared" si="97"/>
        <v>3156.6543101936063</v>
      </c>
      <c r="R194" s="122">
        <f t="shared" ref="R194:V194" si="98">SUM(R195:R196)</f>
        <v>3115.1850707737335</v>
      </c>
      <c r="S194" s="122">
        <f t="shared" si="98"/>
        <v>3252.506874671777</v>
      </c>
      <c r="T194" s="122">
        <f t="shared" si="98"/>
        <v>3120.1578099290764</v>
      </c>
      <c r="U194" s="122">
        <f t="shared" si="98"/>
        <v>3017.7391414597682</v>
      </c>
      <c r="V194" s="122">
        <f t="shared" si="98"/>
        <v>3376.9284168145678</v>
      </c>
      <c r="W194" s="122">
        <f t="shared" ref="W194" si="99">SUM(W195:W196)</f>
        <v>3435.6968823282095</v>
      </c>
      <c r="DA194" s="130" t="s">
        <v>2527</v>
      </c>
    </row>
    <row r="195" spans="1:105" ht="12" customHeight="1" x14ac:dyDescent="0.25">
      <c r="A195" s="97" t="s">
        <v>203</v>
      </c>
      <c r="B195" s="98">
        <v>3013.0072777616665</v>
      </c>
      <c r="C195" s="98">
        <v>2867.2907787720469</v>
      </c>
      <c r="D195" s="98">
        <v>3031.516334124779</v>
      </c>
      <c r="E195" s="98">
        <v>3410.1220896912178</v>
      </c>
      <c r="F195" s="98">
        <v>3058.3443100739869</v>
      </c>
      <c r="G195" s="98">
        <v>3178.2789503439913</v>
      </c>
      <c r="H195" s="98">
        <v>3229.2045568746912</v>
      </c>
      <c r="I195" s="98">
        <v>2997.3866409757316</v>
      </c>
      <c r="J195" s="98">
        <v>2961.4461784869432</v>
      </c>
      <c r="K195" s="98">
        <v>3157.675993350575</v>
      </c>
      <c r="L195" s="98">
        <v>3379.4265216076701</v>
      </c>
      <c r="M195" s="98">
        <v>3662.1554357565906</v>
      </c>
      <c r="N195" s="98">
        <v>3623.9787795060247</v>
      </c>
      <c r="O195" s="98">
        <v>3329.8512694128649</v>
      </c>
      <c r="P195" s="98">
        <v>3120.3845409440805</v>
      </c>
      <c r="Q195" s="98">
        <v>3144.344635492047</v>
      </c>
      <c r="R195" s="98">
        <v>3103.123582038967</v>
      </c>
      <c r="S195" s="98">
        <v>3239.8983559067442</v>
      </c>
      <c r="T195" s="98">
        <v>3108.13113561517</v>
      </c>
      <c r="U195" s="98">
        <v>3006.1599962329196</v>
      </c>
      <c r="V195" s="98">
        <v>3363.9187783156731</v>
      </c>
      <c r="W195" s="98">
        <v>3422.420057482288</v>
      </c>
      <c r="DA195" s="63" t="s">
        <v>2528</v>
      </c>
    </row>
    <row r="196" spans="1:105" ht="12" customHeight="1" x14ac:dyDescent="0.25">
      <c r="A196" s="97" t="s">
        <v>53</v>
      </c>
      <c r="B196" s="98">
        <v>13.954977761449946</v>
      </c>
      <c r="C196" s="98">
        <v>12.980695371660559</v>
      </c>
      <c r="D196" s="98">
        <v>13.645326525671962</v>
      </c>
      <c r="E196" s="98">
        <v>15.14404972351832</v>
      </c>
      <c r="F196" s="98">
        <v>13.406872710361773</v>
      </c>
      <c r="G196" s="98">
        <v>13.681323325371185</v>
      </c>
      <c r="H196" s="98">
        <v>13.770484450466569</v>
      </c>
      <c r="I196" s="98">
        <v>12.532081530103085</v>
      </c>
      <c r="J196" s="98">
        <v>12.327212686965311</v>
      </c>
      <c r="K196" s="98">
        <v>12.99015357124232</v>
      </c>
      <c r="L196" s="98">
        <v>13.875677631744088</v>
      </c>
      <c r="M196" s="98">
        <v>14.977797607835338</v>
      </c>
      <c r="N196" s="98">
        <v>14.39493138838203</v>
      </c>
      <c r="O196" s="98">
        <v>13.253777745226316</v>
      </c>
      <c r="P196" s="98">
        <v>12.250209393485013</v>
      </c>
      <c r="Q196" s="98">
        <v>12.309674701559443</v>
      </c>
      <c r="R196" s="98">
        <v>12.061488734766343</v>
      </c>
      <c r="S196" s="98">
        <v>12.608518765032684</v>
      </c>
      <c r="T196" s="98">
        <v>12.026674313906227</v>
      </c>
      <c r="U196" s="98">
        <v>11.579145226848629</v>
      </c>
      <c r="V196" s="98">
        <v>13.009638498894454</v>
      </c>
      <c r="W196" s="98">
        <v>13.276824845921285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7.8191070372739233</v>
      </c>
      <c r="C197" s="122">
        <f t="shared" si="100"/>
        <v>10.0400384860089</v>
      </c>
      <c r="D197" s="122">
        <f t="shared" si="100"/>
        <v>7.4196458322466787</v>
      </c>
      <c r="E197" s="122">
        <f t="shared" si="100"/>
        <v>9.7758936822197846</v>
      </c>
      <c r="F197" s="122">
        <f t="shared" si="100"/>
        <v>5.8011810497847964</v>
      </c>
      <c r="G197" s="122">
        <f t="shared" si="100"/>
        <v>7.3215776071616618</v>
      </c>
      <c r="H197" s="122">
        <f t="shared" si="100"/>
        <v>13.571895101875793</v>
      </c>
      <c r="I197" s="122">
        <f t="shared" si="100"/>
        <v>34.297442073997267</v>
      </c>
      <c r="J197" s="122">
        <f t="shared" si="100"/>
        <v>27.678483566665872</v>
      </c>
      <c r="K197" s="122">
        <f t="shared" si="100"/>
        <v>29.56909075348894</v>
      </c>
      <c r="L197" s="122">
        <f t="shared" si="100"/>
        <v>51.790442252099346</v>
      </c>
      <c r="M197" s="122">
        <f t="shared" si="100"/>
        <v>43.178044344005279</v>
      </c>
      <c r="N197" s="122">
        <f t="shared" si="100"/>
        <v>140.62799784223952</v>
      </c>
      <c r="O197" s="122">
        <f t="shared" si="100"/>
        <v>65.523279747845962</v>
      </c>
      <c r="P197" s="122">
        <f t="shared" si="100"/>
        <v>64.767980838519605</v>
      </c>
      <c r="Q197" s="122">
        <f t="shared" si="100"/>
        <v>113.28008165336263</v>
      </c>
      <c r="R197" s="122">
        <f t="shared" si="100"/>
        <v>115.81549318146622</v>
      </c>
      <c r="S197" s="122">
        <f t="shared" si="100"/>
        <v>122.19930593067853</v>
      </c>
      <c r="T197" s="122">
        <f t="shared" si="100"/>
        <v>110.61539037996462</v>
      </c>
      <c r="U197" s="122">
        <f t="shared" si="100"/>
        <v>119.56459314997002</v>
      </c>
      <c r="V197" s="122">
        <f t="shared" si="100"/>
        <v>126.90377803992568</v>
      </c>
      <c r="W197" s="122">
        <f t="shared" si="100"/>
        <v>131.50979242298123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7.8191070372739233</v>
      </c>
      <c r="C198" s="98">
        <f>RES_hhdet_tesh!C129</f>
        <v>10.0400384860089</v>
      </c>
      <c r="D198" s="98">
        <f>RES_hhdet_tesh!D129</f>
        <v>7.4196458322466787</v>
      </c>
      <c r="E198" s="98">
        <f>RES_hhdet_tesh!E129</f>
        <v>9.7758936822197846</v>
      </c>
      <c r="F198" s="98">
        <f>RES_hhdet_tesh!F129</f>
        <v>5.8011810497847964</v>
      </c>
      <c r="G198" s="98">
        <f>RES_hhdet_tesh!G129</f>
        <v>7.3215776071616618</v>
      </c>
      <c r="H198" s="98">
        <f>RES_hhdet_tesh!H129</f>
        <v>13.571895101875793</v>
      </c>
      <c r="I198" s="98">
        <f>RES_hhdet_tesh!I129</f>
        <v>34.297442073997267</v>
      </c>
      <c r="J198" s="98">
        <f>RES_hhdet_tesh!J129</f>
        <v>27.678483566665872</v>
      </c>
      <c r="K198" s="98">
        <f>RES_hhdet_tesh!K129</f>
        <v>29.56909075348894</v>
      </c>
      <c r="L198" s="98">
        <f>RES_hhdet_tesh!L129</f>
        <v>51.790442252099346</v>
      </c>
      <c r="M198" s="98">
        <f>RES_hhdet_tesh!M129</f>
        <v>43.178044344005279</v>
      </c>
      <c r="N198" s="98">
        <f>RES_hhdet_tesh!N129</f>
        <v>140.62799784223952</v>
      </c>
      <c r="O198" s="98">
        <f>RES_hhdet_tesh!O129</f>
        <v>65.523279747845962</v>
      </c>
      <c r="P198" s="98">
        <f>RES_hhdet_tesh!P129</f>
        <v>64.767980838519605</v>
      </c>
      <c r="Q198" s="98">
        <f>RES_hhdet_tesh!Q129</f>
        <v>113.28008165336263</v>
      </c>
      <c r="R198" s="98">
        <f>RES_hhdet_tesh!R129</f>
        <v>115.81549318146622</v>
      </c>
      <c r="S198" s="98">
        <f>RES_hhdet_tesh!S129</f>
        <v>122.19930593067853</v>
      </c>
      <c r="T198" s="98">
        <f>RES_hhdet_tesh!T129</f>
        <v>110.61539037996462</v>
      </c>
      <c r="U198" s="98">
        <f>RES_hhdet_tesh!U129</f>
        <v>119.56459314997002</v>
      </c>
      <c r="V198" s="98">
        <f>RES_hhdet_tesh!V129</f>
        <v>126.90377803992568</v>
      </c>
      <c r="W198" s="98">
        <f>RES_hhdet_tesh!W129</f>
        <v>131.50979242298123</v>
      </c>
      <c r="DA198" s="63" t="s">
        <v>2531</v>
      </c>
    </row>
    <row r="199" spans="1:105" ht="12" customHeight="1" x14ac:dyDescent="0.25">
      <c r="A199" s="121" t="s">
        <v>55</v>
      </c>
      <c r="B199" s="122">
        <v>666.3734488329078</v>
      </c>
      <c r="C199" s="122">
        <v>756.38580031252081</v>
      </c>
      <c r="D199" s="122">
        <v>659.48731932323938</v>
      </c>
      <c r="E199" s="122">
        <v>697.70248700395348</v>
      </c>
      <c r="F199" s="122">
        <v>722.4469573248474</v>
      </c>
      <c r="G199" s="122">
        <v>791.26868036068663</v>
      </c>
      <c r="H199" s="122">
        <v>762.97008389740279</v>
      </c>
      <c r="I199" s="122">
        <v>775.25945475429853</v>
      </c>
      <c r="J199" s="122">
        <v>810.44158827927981</v>
      </c>
      <c r="K199" s="122">
        <v>918.82857886530803</v>
      </c>
      <c r="L199" s="122">
        <v>905.41964367618425</v>
      </c>
      <c r="M199" s="122">
        <v>923.71134919649228</v>
      </c>
      <c r="N199" s="122">
        <v>899.02101756453703</v>
      </c>
      <c r="O199" s="122">
        <v>838.96553067858156</v>
      </c>
      <c r="P199" s="122">
        <v>829.04518559286794</v>
      </c>
      <c r="Q199" s="122">
        <v>916.78691424935539</v>
      </c>
      <c r="R199" s="122">
        <v>853.98279760036939</v>
      </c>
      <c r="S199" s="122">
        <v>918.12822208007719</v>
      </c>
      <c r="T199" s="122">
        <v>931.09327686005838</v>
      </c>
      <c r="U199" s="122">
        <v>907.32732680568654</v>
      </c>
      <c r="V199" s="122">
        <v>949.51277084431092</v>
      </c>
      <c r="W199" s="122">
        <v>1039.2915814421888</v>
      </c>
      <c r="DA199" s="130" t="s">
        <v>2532</v>
      </c>
    </row>
    <row r="200" spans="1:105" ht="12" customHeight="1" x14ac:dyDescent="0.25">
      <c r="A200" s="97" t="s">
        <v>128</v>
      </c>
      <c r="B200" s="98">
        <v>661.12871255919708</v>
      </c>
      <c r="C200" s="98">
        <v>767.98079937169689</v>
      </c>
      <c r="D200" s="98">
        <v>652.98765280382236</v>
      </c>
      <c r="E200" s="98">
        <v>695.94363841135203</v>
      </c>
      <c r="F200" s="98">
        <v>723.03941673175461</v>
      </c>
      <c r="G200" s="98">
        <v>792.37751150597171</v>
      </c>
      <c r="H200" s="98">
        <v>762.79019936946816</v>
      </c>
      <c r="I200" s="98">
        <v>775.62408058883989</v>
      </c>
      <c r="J200" s="98">
        <v>809.74175722425991</v>
      </c>
      <c r="K200" s="98">
        <v>919.65379784497441</v>
      </c>
      <c r="L200" s="98">
        <v>905.21658204945618</v>
      </c>
      <c r="M200" s="98">
        <v>922.96181844942305</v>
      </c>
      <c r="N200" s="98">
        <v>899.29937061211581</v>
      </c>
      <c r="O200" s="98">
        <v>838.30716090229987</v>
      </c>
      <c r="P200" s="98">
        <v>827.8849462321574</v>
      </c>
      <c r="Q200" s="98">
        <v>919.61143444529489</v>
      </c>
      <c r="R200" s="98">
        <v>853.91824698198093</v>
      </c>
      <c r="S200" s="98">
        <v>918.70556128907435</v>
      </c>
      <c r="T200" s="98">
        <v>931.96344842365875</v>
      </c>
      <c r="U200" s="98">
        <v>907.46825723370273</v>
      </c>
      <c r="V200" s="98">
        <v>949.33249793443383</v>
      </c>
      <c r="W200" s="98">
        <v>1040.2194731514203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903.50429695726257</v>
      </c>
      <c r="M201" s="98">
        <v>921.61205031082329</v>
      </c>
      <c r="N201" s="98">
        <v>898.63176958945212</v>
      </c>
      <c r="O201" s="98">
        <v>838.17422079948062</v>
      </c>
      <c r="P201" s="98">
        <v>827.81837207210253</v>
      </c>
      <c r="Q201" s="98">
        <v>919.28390485559476</v>
      </c>
      <c r="R201" s="98">
        <v>854.0323904466685</v>
      </c>
      <c r="S201" s="98">
        <v>919.36320174334674</v>
      </c>
      <c r="T201" s="98">
        <v>932.96973567757743</v>
      </c>
      <c r="U201" s="98">
        <v>908.65913895236031</v>
      </c>
      <c r="V201" s="98">
        <v>951.22731189776084</v>
      </c>
      <c r="W201" s="98">
        <v>1042.2603623336965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312.67860403972094</v>
      </c>
      <c r="M202" s="101">
        <v>308.8986594463143</v>
      </c>
      <c r="N202" s="101">
        <v>282.0247701050501</v>
      </c>
      <c r="O202" s="101">
        <v>273.71040653176834</v>
      </c>
      <c r="P202" s="101">
        <v>277.72493991544673</v>
      </c>
      <c r="Q202" s="101">
        <v>284.42689426617733</v>
      </c>
      <c r="R202" s="101">
        <v>282.46545166461374</v>
      </c>
      <c r="S202" s="101">
        <v>322.50342217564634</v>
      </c>
      <c r="T202" s="101">
        <v>304.4868819294918</v>
      </c>
      <c r="U202" s="101">
        <v>292.20040357765043</v>
      </c>
      <c r="V202" s="101">
        <v>309.38572187998716</v>
      </c>
      <c r="W202" s="101">
        <v>341.53406655020922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590.82569291754157</v>
      </c>
      <c r="M203" s="104">
        <v>612.71339086450894</v>
      </c>
      <c r="N203" s="104">
        <v>616.60699948440208</v>
      </c>
      <c r="O203" s="104">
        <v>564.46381426771234</v>
      </c>
      <c r="P203" s="104">
        <v>550.09343215665581</v>
      </c>
      <c r="Q203" s="104">
        <v>634.85701058941731</v>
      </c>
      <c r="R203" s="104">
        <v>571.56693878205476</v>
      </c>
      <c r="S203" s="104">
        <v>596.85977956770057</v>
      </c>
      <c r="T203" s="104">
        <v>628.48285374808574</v>
      </c>
      <c r="U203" s="104">
        <v>616.45873537470993</v>
      </c>
      <c r="V203" s="104">
        <v>641.8415900177738</v>
      </c>
      <c r="W203" s="104">
        <v>700.72629578348733</v>
      </c>
      <c r="DA203" s="132" t="s">
        <v>2536</v>
      </c>
    </row>
    <row r="204" spans="1:105" ht="12" customHeight="1" x14ac:dyDescent="0.25">
      <c r="A204" s="106" t="s">
        <v>122</v>
      </c>
      <c r="B204" s="101">
        <v>706.90203017094836</v>
      </c>
      <c r="C204" s="101">
        <v>661.68948825050222</v>
      </c>
      <c r="D204" s="101">
        <v>748.0869022983718</v>
      </c>
      <c r="E204" s="101">
        <v>727.38237833124208</v>
      </c>
      <c r="F204" s="101">
        <v>708.73628518827434</v>
      </c>
      <c r="G204" s="101">
        <v>750.34355424227647</v>
      </c>
      <c r="H204" s="101">
        <v>771.48335695439403</v>
      </c>
      <c r="I204" s="101">
        <v>757.05979565748373</v>
      </c>
      <c r="J204" s="101">
        <v>845.96707129698916</v>
      </c>
      <c r="K204" s="101">
        <v>877.22566948144504</v>
      </c>
      <c r="L204" s="101">
        <v>916.17190694614976</v>
      </c>
      <c r="M204" s="101">
        <v>961.13395490473772</v>
      </c>
      <c r="N204" s="101">
        <v>887.70573655404314</v>
      </c>
      <c r="O204" s="101">
        <v>858.33712414692388</v>
      </c>
      <c r="P204" s="101">
        <v>856.93384880705651</v>
      </c>
      <c r="Q204" s="101">
        <v>838.71413000328823</v>
      </c>
      <c r="R204" s="101">
        <v>856.01561674529466</v>
      </c>
      <c r="S204" s="101">
        <v>902.3087616886861</v>
      </c>
      <c r="T204" s="101">
        <v>911.33277689221291</v>
      </c>
      <c r="U204" s="101">
        <v>904.44468660484927</v>
      </c>
      <c r="V204" s="101">
        <v>953.16793479087937</v>
      </c>
      <c r="W204" s="101">
        <v>1017.9952940446896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959.62124625439139</v>
      </c>
      <c r="N205" s="104">
        <v>882.15813318806408</v>
      </c>
      <c r="O205" s="104">
        <v>853.4473940926872</v>
      </c>
      <c r="P205" s="104">
        <v>851.20486821237637</v>
      </c>
      <c r="Q205" s="104">
        <v>834.06460319872247</v>
      </c>
      <c r="R205" s="104">
        <v>852.34184867320016</v>
      </c>
      <c r="S205" s="104">
        <v>900.32396362728139</v>
      </c>
      <c r="T205" s="104">
        <v>910.93632849980645</v>
      </c>
      <c r="U205" s="104">
        <v>904.25620112417573</v>
      </c>
      <c r="V205" s="104">
        <v>953.13486766326355</v>
      </c>
      <c r="W205" s="104">
        <v>1018.2931111752516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322.15670108089768</v>
      </c>
      <c r="N206" s="98">
        <v>276.79830521200887</v>
      </c>
      <c r="O206" s="98">
        <v>278.78592979359513</v>
      </c>
      <c r="P206" s="98">
        <v>285.70228167325962</v>
      </c>
      <c r="Q206" s="98">
        <v>257.64734346385842</v>
      </c>
      <c r="R206" s="98">
        <v>281.77436465042331</v>
      </c>
      <c r="S206" s="98">
        <v>315.8264158687798</v>
      </c>
      <c r="T206" s="98">
        <v>297.34569226811141</v>
      </c>
      <c r="U206" s="98">
        <v>290.73590451290318</v>
      </c>
      <c r="V206" s="98">
        <v>309.78229532390822</v>
      </c>
      <c r="W206" s="98">
        <v>333.7455311755657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637.46454517349378</v>
      </c>
      <c r="N207" s="98">
        <v>605.35982797605516</v>
      </c>
      <c r="O207" s="98">
        <v>574.66146429909213</v>
      </c>
      <c r="P207" s="98">
        <v>565.50258653911681</v>
      </c>
      <c r="Q207" s="98">
        <v>576.41725973486416</v>
      </c>
      <c r="R207" s="98">
        <v>570.56748402277697</v>
      </c>
      <c r="S207" s="98">
        <v>584.49754775850158</v>
      </c>
      <c r="T207" s="98">
        <v>613.59063623169504</v>
      </c>
      <c r="U207" s="98">
        <v>613.52029661127256</v>
      </c>
      <c r="V207" s="98">
        <v>643.35257233935545</v>
      </c>
      <c r="W207" s="98">
        <v>684.54757999968592</v>
      </c>
      <c r="DA207" s="63" t="s">
        <v>2540</v>
      </c>
    </row>
    <row r="208" spans="1:105" ht="12" customHeight="1" x14ac:dyDescent="0.25">
      <c r="A208" s="121" t="s">
        <v>54</v>
      </c>
      <c r="B208" s="122">
        <v>452.82981649440853</v>
      </c>
      <c r="C208" s="122">
        <v>461.65091747887396</v>
      </c>
      <c r="D208" s="122">
        <v>453.76908679557988</v>
      </c>
      <c r="E208" s="122">
        <v>466.92437083509338</v>
      </c>
      <c r="F208" s="122">
        <v>491.34150344454918</v>
      </c>
      <c r="G208" s="122">
        <v>494.55602427832702</v>
      </c>
      <c r="H208" s="122">
        <v>504.74220992731824</v>
      </c>
      <c r="I208" s="122">
        <v>515.65030591592995</v>
      </c>
      <c r="J208" s="122">
        <v>523.26276220914201</v>
      </c>
      <c r="K208" s="122">
        <v>533.44988155333738</v>
      </c>
      <c r="L208" s="122">
        <v>523.5628554757692</v>
      </c>
      <c r="M208" s="122">
        <v>563.6289720058686</v>
      </c>
      <c r="N208" s="122">
        <v>523.17880027775107</v>
      </c>
      <c r="O208" s="122">
        <v>503.025522374655</v>
      </c>
      <c r="P208" s="122">
        <v>494.6523493951496</v>
      </c>
      <c r="Q208" s="122">
        <v>553.18165481660571</v>
      </c>
      <c r="R208" s="122">
        <v>545.3309780312627</v>
      </c>
      <c r="S208" s="122">
        <v>561.60096900841768</v>
      </c>
      <c r="T208" s="122">
        <v>554.1058303278146</v>
      </c>
      <c r="U208" s="122">
        <v>548.32658400430898</v>
      </c>
      <c r="V208" s="122">
        <v>578.1514673970762</v>
      </c>
      <c r="W208" s="122">
        <v>615.4799613058691</v>
      </c>
      <c r="DA208" s="130" t="s">
        <v>2541</v>
      </c>
    </row>
    <row r="209" spans="1:105" ht="12" customHeight="1" x14ac:dyDescent="0.25">
      <c r="A209" s="97" t="s">
        <v>50</v>
      </c>
      <c r="B209" s="98">
        <v>425.58330528237497</v>
      </c>
      <c r="C209" s="98">
        <v>455.38834962950813</v>
      </c>
      <c r="D209" s="98">
        <v>438.87231073280799</v>
      </c>
      <c r="E209" s="98">
        <v>505.80134467572913</v>
      </c>
      <c r="F209" s="98">
        <v>521.91450345002249</v>
      </c>
      <c r="G209" s="98">
        <v>513.83807081769442</v>
      </c>
      <c r="H209" s="98">
        <v>543.35465853257563</v>
      </c>
      <c r="I209" s="98">
        <v>513.60352175530056</v>
      </c>
      <c r="J209" s="98">
        <v>476.59837731865252</v>
      </c>
      <c r="K209" s="98">
        <v>533.01974827714969</v>
      </c>
      <c r="L209" s="98">
        <v>465.40004007772137</v>
      </c>
      <c r="M209" s="98">
        <v>582.30802482101035</v>
      </c>
      <c r="N209" s="98">
        <v>525.11855787339755</v>
      </c>
      <c r="O209" s="98">
        <v>497.38537177551865</v>
      </c>
      <c r="P209" s="98">
        <v>459.30995261145785</v>
      </c>
      <c r="Q209" s="98">
        <v>658.18181595003773</v>
      </c>
      <c r="R209" s="98">
        <v>551.29121034203195</v>
      </c>
      <c r="S209" s="98">
        <v>540.09965642887869</v>
      </c>
      <c r="T209" s="98">
        <v>549.60787685301545</v>
      </c>
      <c r="U209" s="98">
        <v>530.32665237976926</v>
      </c>
      <c r="V209" s="98">
        <v>580.7378748247495</v>
      </c>
      <c r="W209" s="98">
        <v>610.55628650073174</v>
      </c>
      <c r="DA209" s="63" t="s">
        <v>2542</v>
      </c>
    </row>
    <row r="210" spans="1:105" ht="12" customHeight="1" x14ac:dyDescent="0.25">
      <c r="A210" s="109" t="s">
        <v>120</v>
      </c>
      <c r="B210" s="33">
        <v>454.78220738758199</v>
      </c>
      <c r="C210" s="33">
        <v>462.16100731379163</v>
      </c>
      <c r="D210" s="33">
        <v>455.13744892023732</v>
      </c>
      <c r="E210" s="33">
        <v>462.42621360249598</v>
      </c>
      <c r="F210" s="33">
        <v>487.33652135954696</v>
      </c>
      <c r="G210" s="33">
        <v>491.90733183178401</v>
      </c>
      <c r="H210" s="33">
        <v>499.23805034479022</v>
      </c>
      <c r="I210" s="33">
        <v>515.94031301571852</v>
      </c>
      <c r="J210" s="33">
        <v>529.7964601180197</v>
      </c>
      <c r="K210" s="33">
        <v>533.51063417242926</v>
      </c>
      <c r="L210" s="33">
        <v>531.7110707954696</v>
      </c>
      <c r="M210" s="33">
        <v>560.96676962428091</v>
      </c>
      <c r="N210" s="33">
        <v>522.90571691278842</v>
      </c>
      <c r="O210" s="33">
        <v>503.86444191822613</v>
      </c>
      <c r="P210" s="33">
        <v>499.98335572253183</v>
      </c>
      <c r="Q210" s="33">
        <v>537.7438582981182</v>
      </c>
      <c r="R210" s="33">
        <v>544.48329437222696</v>
      </c>
      <c r="S210" s="33">
        <v>564.37132056299549</v>
      </c>
      <c r="T210" s="33">
        <v>554.62758280450475</v>
      </c>
      <c r="U210" s="33">
        <v>550.2437025059811</v>
      </c>
      <c r="V210" s="33">
        <v>577.8941144215097</v>
      </c>
      <c r="W210" s="33">
        <v>615.96746094128707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11.423633006122994</v>
      </c>
      <c r="C212" s="117">
        <f t="shared" si="101"/>
        <v>13.730970436548501</v>
      </c>
      <c r="D212" s="117">
        <f t="shared" si="101"/>
        <v>14.756637268219626</v>
      </c>
      <c r="E212" s="117">
        <f t="shared" si="101"/>
        <v>20.891808275853226</v>
      </c>
      <c r="F212" s="117">
        <f t="shared" si="101"/>
        <v>24.016658589618022</v>
      </c>
      <c r="G212" s="117">
        <f t="shared" si="101"/>
        <v>24.600202762956517</v>
      </c>
      <c r="H212" s="117">
        <f t="shared" si="101"/>
        <v>26.81034586865055</v>
      </c>
      <c r="I212" s="117">
        <f t="shared" si="101"/>
        <v>25.177362123597856</v>
      </c>
      <c r="J212" s="117">
        <f t="shared" si="101"/>
        <v>23.100095780090495</v>
      </c>
      <c r="K212" s="117">
        <f t="shared" si="101"/>
        <v>25.99012950073303</v>
      </c>
      <c r="L212" s="117">
        <f t="shared" si="101"/>
        <v>22.498091528424684</v>
      </c>
      <c r="M212" s="117">
        <f t="shared" si="101"/>
        <v>28.522478516668041</v>
      </c>
      <c r="N212" s="117">
        <f t="shared" si="101"/>
        <v>25.408317222603621</v>
      </c>
      <c r="O212" s="117">
        <f t="shared" si="101"/>
        <v>25.22339192749083</v>
      </c>
      <c r="P212" s="117">
        <f t="shared" si="101"/>
        <v>23.569734304149755</v>
      </c>
      <c r="Q212" s="117">
        <f t="shared" si="101"/>
        <v>33.021838375333196</v>
      </c>
      <c r="R212" s="117">
        <f t="shared" ref="R212:V212" si="102">R213+R216+R218+R227</f>
        <v>26.848428414283347</v>
      </c>
      <c r="S212" s="117">
        <f t="shared" si="102"/>
        <v>24.081378263602264</v>
      </c>
      <c r="T212" s="117">
        <f t="shared" si="102"/>
        <v>22.275771474237771</v>
      </c>
      <c r="U212" s="117">
        <f t="shared" si="102"/>
        <v>19.825856406771571</v>
      </c>
      <c r="V212" s="117">
        <f t="shared" si="102"/>
        <v>20.293971837204424</v>
      </c>
      <c r="W212" s="117">
        <f t="shared" ref="W212" si="103">W213+W216+W218+W227</f>
        <v>21.042687567567096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11.423633006122994</v>
      </c>
      <c r="C227" s="122">
        <v>13.730970436548501</v>
      </c>
      <c r="D227" s="122">
        <v>14.756637268219626</v>
      </c>
      <c r="E227" s="122">
        <v>20.891808275853226</v>
      </c>
      <c r="F227" s="122">
        <v>24.016658589618022</v>
      </c>
      <c r="G227" s="122">
        <v>24.600202762956517</v>
      </c>
      <c r="H227" s="122">
        <v>26.81034586865055</v>
      </c>
      <c r="I227" s="122">
        <v>25.177362123597856</v>
      </c>
      <c r="J227" s="122">
        <v>23.100095780090495</v>
      </c>
      <c r="K227" s="122">
        <v>25.99012950073303</v>
      </c>
      <c r="L227" s="122">
        <v>22.498091528424684</v>
      </c>
      <c r="M227" s="122">
        <v>28.522478516668041</v>
      </c>
      <c r="N227" s="122">
        <v>25.408317222603621</v>
      </c>
      <c r="O227" s="122">
        <v>25.22339192749083</v>
      </c>
      <c r="P227" s="122">
        <v>23.569734304149755</v>
      </c>
      <c r="Q227" s="122">
        <v>33.021838375333196</v>
      </c>
      <c r="R227" s="122">
        <v>26.848428414283347</v>
      </c>
      <c r="S227" s="122">
        <v>24.081378263602264</v>
      </c>
      <c r="T227" s="122">
        <v>22.275771474237771</v>
      </c>
      <c r="U227" s="122">
        <v>19.825856406771571</v>
      </c>
      <c r="V227" s="122">
        <v>20.293971837204424</v>
      </c>
      <c r="W227" s="122">
        <v>21.042687567567096</v>
      </c>
      <c r="DA227" s="130" t="s">
        <v>2709</v>
      </c>
    </row>
    <row r="228" spans="1:105" ht="12" customHeight="1" x14ac:dyDescent="0.25">
      <c r="A228" s="97" t="s">
        <v>50</v>
      </c>
      <c r="B228" s="98">
        <v>170.84567593399058</v>
      </c>
      <c r="C228" s="98">
        <v>182.3113421869534</v>
      </c>
      <c r="D228" s="98">
        <v>175.40586663742116</v>
      </c>
      <c r="E228" s="98">
        <v>201.45692457235887</v>
      </c>
      <c r="F228" s="98">
        <v>207.35363428833048</v>
      </c>
      <c r="G228" s="98">
        <v>203.68564364617248</v>
      </c>
      <c r="H228" s="98">
        <v>214.88866853003407</v>
      </c>
      <c r="I228" s="98">
        <v>202.87172215328027</v>
      </c>
      <c r="J228" s="98">
        <v>188.08350571470734</v>
      </c>
      <c r="K228" s="98">
        <v>210.00227116277668</v>
      </c>
      <c r="L228" s="98">
        <v>183.0918280749249</v>
      </c>
      <c r="M228" s="98">
        <v>228.64733991577413</v>
      </c>
      <c r="N228" s="98">
        <v>205.88791667345254</v>
      </c>
      <c r="O228" s="98">
        <v>194.80309737398119</v>
      </c>
      <c r="P228" s="98">
        <v>179.82745577499998</v>
      </c>
      <c r="Q228" s="98">
        <v>257.61984665843613</v>
      </c>
      <c r="R228" s="98">
        <v>215.62506557420167</v>
      </c>
      <c r="S228" s="98">
        <v>210.98229361358062</v>
      </c>
      <c r="T228" s="98">
        <v>214.31201122916499</v>
      </c>
      <c r="U228" s="98">
        <v>205.97191853522381</v>
      </c>
      <c r="V228" s="98">
        <v>224.24917919863023</v>
      </c>
      <c r="W228" s="98">
        <v>233.57074519357647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80.870103347330883</v>
      </c>
      <c r="C231" s="118">
        <f t="shared" si="108"/>
        <v>79.834751014244262</v>
      </c>
      <c r="D231" s="118">
        <f t="shared" si="108"/>
        <v>81.241432915748206</v>
      </c>
      <c r="E231" s="118">
        <f t="shared" si="108"/>
        <v>89.928443750547274</v>
      </c>
      <c r="F231" s="118">
        <f t="shared" si="108"/>
        <v>83.763493808100407</v>
      </c>
      <c r="G231" s="118">
        <f t="shared" si="108"/>
        <v>87.381194351386867</v>
      </c>
      <c r="H231" s="118">
        <f t="shared" si="108"/>
        <v>88.105146932284256</v>
      </c>
      <c r="I231" s="118">
        <f t="shared" si="108"/>
        <v>83.97271591462669</v>
      </c>
      <c r="J231" s="118">
        <f t="shared" si="108"/>
        <v>83.976299766632764</v>
      </c>
      <c r="K231" s="118">
        <f t="shared" si="108"/>
        <v>90.003614916131042</v>
      </c>
      <c r="L231" s="118">
        <f t="shared" si="108"/>
        <v>93.93426632955557</v>
      </c>
      <c r="M231" s="118">
        <f t="shared" si="108"/>
        <v>100.38600253874934</v>
      </c>
      <c r="N231" s="118">
        <f t="shared" si="108"/>
        <v>98.17134547924131</v>
      </c>
      <c r="O231" s="118">
        <f t="shared" si="108"/>
        <v>89.899957616176749</v>
      </c>
      <c r="P231" s="118">
        <f t="shared" si="108"/>
        <v>85.278814286510567</v>
      </c>
      <c r="Q231" s="118">
        <f t="shared" si="108"/>
        <v>88.426441154023735</v>
      </c>
      <c r="R231" s="118">
        <f t="shared" ref="R231:V231" si="109">R232+R235+R237+R246</f>
        <v>86.050914594366958</v>
      </c>
      <c r="S231" s="118">
        <f t="shared" si="109"/>
        <v>89.786283247446704</v>
      </c>
      <c r="T231" s="118">
        <f t="shared" si="109"/>
        <v>86.957553692276875</v>
      </c>
      <c r="U231" s="118">
        <f t="shared" si="109"/>
        <v>84.060842135452006</v>
      </c>
      <c r="V231" s="118">
        <f t="shared" si="109"/>
        <v>91.701146702112126</v>
      </c>
      <c r="W231" s="118">
        <f t="shared" ref="W231" si="110">W232+W235+W237+W246</f>
        <v>94.373327765064488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59.755752616927126</v>
      </c>
      <c r="C232" s="123">
        <f t="shared" si="111"/>
        <v>56.915465596768726</v>
      </c>
      <c r="D232" s="123">
        <f t="shared" si="111"/>
        <v>60.332830428497147</v>
      </c>
      <c r="E232" s="123">
        <f t="shared" si="111"/>
        <v>68.028556565382488</v>
      </c>
      <c r="F232" s="123">
        <f t="shared" si="111"/>
        <v>61.035128595324224</v>
      </c>
      <c r="G232" s="123">
        <f t="shared" si="111"/>
        <v>63.411468384335876</v>
      </c>
      <c r="H232" s="123">
        <f t="shared" si="111"/>
        <v>64.451064909659607</v>
      </c>
      <c r="I232" s="123">
        <f t="shared" si="111"/>
        <v>59.816729697981025</v>
      </c>
      <c r="J232" s="123">
        <f t="shared" si="111"/>
        <v>59.093946550811829</v>
      </c>
      <c r="K232" s="123">
        <f t="shared" si="111"/>
        <v>62.929734988686661</v>
      </c>
      <c r="L232" s="123">
        <f t="shared" si="111"/>
        <v>67.24190044687802</v>
      </c>
      <c r="M232" s="123">
        <f t="shared" si="111"/>
        <v>72.648989461327176</v>
      </c>
      <c r="N232" s="123">
        <f t="shared" si="111"/>
        <v>71.339698797092268</v>
      </c>
      <c r="O232" s="123">
        <f t="shared" si="111"/>
        <v>65.050551354259099</v>
      </c>
      <c r="P232" s="123">
        <f t="shared" si="111"/>
        <v>60.852643339095458</v>
      </c>
      <c r="Q232" s="123">
        <f t="shared" si="111"/>
        <v>61.175967315809103</v>
      </c>
      <c r="R232" s="123">
        <f t="shared" ref="R232:V232" si="112">SUM(R233:R234)</f>
        <v>60.251117106436261</v>
      </c>
      <c r="S232" s="123">
        <f t="shared" si="112"/>
        <v>62.744486116637511</v>
      </c>
      <c r="T232" s="123">
        <f t="shared" si="112"/>
        <v>60.05745905026923</v>
      </c>
      <c r="U232" s="123">
        <f t="shared" si="112"/>
        <v>57.904158771045395</v>
      </c>
      <c r="V232" s="123">
        <f t="shared" si="112"/>
        <v>64.544153598276679</v>
      </c>
      <c r="W232" s="123">
        <f t="shared" ref="W232" si="113">SUM(W233:W234)</f>
        <v>65.339558593825586</v>
      </c>
      <c r="DA232" s="130" t="s">
        <v>2863</v>
      </c>
    </row>
    <row r="233" spans="1:105" ht="12" customHeight="1" x14ac:dyDescent="0.25">
      <c r="A233" s="97" t="s">
        <v>203</v>
      </c>
      <c r="B233" s="99">
        <v>59.570471242760284</v>
      </c>
      <c r="C233" s="99">
        <v>56.742645079795508</v>
      </c>
      <c r="D233" s="99">
        <v>60.150654047115246</v>
      </c>
      <c r="E233" s="99">
        <v>67.82580191989868</v>
      </c>
      <c r="F233" s="99">
        <v>60.855125049089999</v>
      </c>
      <c r="G233" s="99">
        <v>63.22726037863923</v>
      </c>
      <c r="H233" s="99">
        <v>64.265131585074414</v>
      </c>
      <c r="I233" s="99">
        <v>59.647039414854042</v>
      </c>
      <c r="J233" s="99">
        <v>58.926560063567202</v>
      </c>
      <c r="K233" s="99">
        <v>62.752852761509565</v>
      </c>
      <c r="L233" s="99">
        <v>67.05243806838692</v>
      </c>
      <c r="M233" s="99">
        <v>72.443931375734437</v>
      </c>
      <c r="N233" s="99">
        <v>71.142699662490259</v>
      </c>
      <c r="O233" s="99">
        <v>64.869236866733132</v>
      </c>
      <c r="P233" s="99">
        <v>60.685131005175549</v>
      </c>
      <c r="Q233" s="99">
        <v>61.007733999839971</v>
      </c>
      <c r="R233" s="99">
        <v>60.086336967189311</v>
      </c>
      <c r="S233" s="99">
        <v>62.572305801561704</v>
      </c>
      <c r="T233" s="99">
        <v>59.893315631122185</v>
      </c>
      <c r="U233" s="99">
        <v>57.746250748414639</v>
      </c>
      <c r="V233" s="99">
        <v>64.366927915116463</v>
      </c>
      <c r="W233" s="99">
        <v>65.158972370693377</v>
      </c>
      <c r="DA233" s="63" t="s">
        <v>2864</v>
      </c>
    </row>
    <row r="234" spans="1:105" ht="12" customHeight="1" x14ac:dyDescent="0.25">
      <c r="A234" s="97" t="s">
        <v>53</v>
      </c>
      <c r="B234" s="99">
        <v>0.1852813741668381</v>
      </c>
      <c r="C234" s="99">
        <v>0.17282051697321982</v>
      </c>
      <c r="D234" s="99">
        <v>0.18217638138190201</v>
      </c>
      <c r="E234" s="99">
        <v>0.20275464548380678</v>
      </c>
      <c r="F234" s="99">
        <v>0.18000354623422479</v>
      </c>
      <c r="G234" s="99">
        <v>0.18420800569664736</v>
      </c>
      <c r="H234" s="99">
        <v>0.18593332458519718</v>
      </c>
      <c r="I234" s="99">
        <v>0.16969028312698364</v>
      </c>
      <c r="J234" s="99">
        <v>0.16738648724462829</v>
      </c>
      <c r="K234" s="99">
        <v>0.17688222717709379</v>
      </c>
      <c r="L234" s="99">
        <v>0.1894623784910984</v>
      </c>
      <c r="M234" s="99">
        <v>0.20505808559273758</v>
      </c>
      <c r="N234" s="99">
        <v>0.19699913460201457</v>
      </c>
      <c r="O234" s="99">
        <v>0.18131448752596541</v>
      </c>
      <c r="P234" s="99">
        <v>0.16751233391990594</v>
      </c>
      <c r="Q234" s="99">
        <v>0.16823331596913327</v>
      </c>
      <c r="R234" s="99">
        <v>0.16478013924694987</v>
      </c>
      <c r="S234" s="99">
        <v>0.17218031507580847</v>
      </c>
      <c r="T234" s="99">
        <v>0.16414341914704281</v>
      </c>
      <c r="U234" s="99">
        <v>0.15790802263075712</v>
      </c>
      <c r="V234" s="99">
        <v>0.17722568316021722</v>
      </c>
      <c r="W234" s="99">
        <v>0.18058622313220868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6.3775161389870577E-2</v>
      </c>
      <c r="C235" s="123">
        <f t="shared" si="114"/>
        <v>7.613762136756938E-2</v>
      </c>
      <c r="D235" s="123">
        <f t="shared" si="114"/>
        <v>5.3924862634136268E-2</v>
      </c>
      <c r="E235" s="123">
        <f t="shared" si="114"/>
        <v>6.8780184322569798E-2</v>
      </c>
      <c r="F235" s="123">
        <f t="shared" si="114"/>
        <v>3.907422111088138E-2</v>
      </c>
      <c r="G235" s="123">
        <f t="shared" si="114"/>
        <v>4.6435878978996169E-2</v>
      </c>
      <c r="H235" s="123">
        <f t="shared" si="114"/>
        <v>8.1418049351483862E-2</v>
      </c>
      <c r="I235" s="123">
        <f t="shared" si="114"/>
        <v>0.20014177350732229</v>
      </c>
      <c r="J235" s="123">
        <f t="shared" si="114"/>
        <v>0.15791714843591004</v>
      </c>
      <c r="K235" s="123">
        <f t="shared" si="114"/>
        <v>0.16297164691027158</v>
      </c>
      <c r="L235" s="123">
        <f t="shared" si="114"/>
        <v>0.27924727697109852</v>
      </c>
      <c r="M235" s="123">
        <f t="shared" si="114"/>
        <v>0.22860326385904842</v>
      </c>
      <c r="N235" s="123">
        <f t="shared" si="114"/>
        <v>0.72093808876129939</v>
      </c>
      <c r="O235" s="123">
        <f t="shared" si="114"/>
        <v>0.32475793143655496</v>
      </c>
      <c r="P235" s="123">
        <f t="shared" si="114"/>
        <v>0.30912722567292283</v>
      </c>
      <c r="Q235" s="123">
        <f t="shared" si="114"/>
        <v>0.52756569509333195</v>
      </c>
      <c r="R235" s="123">
        <f t="shared" si="114"/>
        <v>0.52457919442933343</v>
      </c>
      <c r="S235" s="123">
        <f t="shared" si="114"/>
        <v>0.53765472968279737</v>
      </c>
      <c r="T235" s="123">
        <f t="shared" si="114"/>
        <v>0.47506933594617623</v>
      </c>
      <c r="U235" s="123">
        <f t="shared" si="114"/>
        <v>0.50134093126482593</v>
      </c>
      <c r="V235" s="123">
        <f t="shared" si="114"/>
        <v>0.51860587650931478</v>
      </c>
      <c r="W235" s="123">
        <f t="shared" si="114"/>
        <v>0.52554137168142201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6.3775161389870577E-2</v>
      </c>
      <c r="C236" s="99">
        <f>RES_hhdet_fecs!C129</f>
        <v>7.613762136756938E-2</v>
      </c>
      <c r="D236" s="99">
        <f>RES_hhdet_fecs!D129</f>
        <v>5.3924862634136268E-2</v>
      </c>
      <c r="E236" s="99">
        <f>RES_hhdet_fecs!E129</f>
        <v>6.8780184322569798E-2</v>
      </c>
      <c r="F236" s="99">
        <f>RES_hhdet_fecs!F129</f>
        <v>3.907422111088138E-2</v>
      </c>
      <c r="G236" s="99">
        <f>RES_hhdet_fecs!G129</f>
        <v>4.6435878978996169E-2</v>
      </c>
      <c r="H236" s="99">
        <f>RES_hhdet_fecs!H129</f>
        <v>8.1418049351483862E-2</v>
      </c>
      <c r="I236" s="99">
        <f>RES_hhdet_fecs!I129</f>
        <v>0.20014177350732229</v>
      </c>
      <c r="J236" s="99">
        <f>RES_hhdet_fecs!J129</f>
        <v>0.15791714843591004</v>
      </c>
      <c r="K236" s="99">
        <f>RES_hhdet_fecs!K129</f>
        <v>0.16297164691027158</v>
      </c>
      <c r="L236" s="99">
        <f>RES_hhdet_fecs!L129</f>
        <v>0.27924727697109852</v>
      </c>
      <c r="M236" s="99">
        <f>RES_hhdet_fecs!M129</f>
        <v>0.22860326385904842</v>
      </c>
      <c r="N236" s="99">
        <f>RES_hhdet_fecs!N129</f>
        <v>0.72093808876129939</v>
      </c>
      <c r="O236" s="99">
        <f>RES_hhdet_fecs!O129</f>
        <v>0.32475793143655496</v>
      </c>
      <c r="P236" s="99">
        <f>RES_hhdet_fecs!P129</f>
        <v>0.30912722567292283</v>
      </c>
      <c r="Q236" s="99">
        <f>RES_hhdet_fecs!Q129</f>
        <v>0.52756569509333195</v>
      </c>
      <c r="R236" s="99">
        <f>RES_hhdet_fecs!R129</f>
        <v>0.52457919442933343</v>
      </c>
      <c r="S236" s="99">
        <f>RES_hhdet_fecs!S129</f>
        <v>0.53765472968279737</v>
      </c>
      <c r="T236" s="99">
        <f>RES_hhdet_fecs!T129</f>
        <v>0.47506933594617623</v>
      </c>
      <c r="U236" s="99">
        <f>RES_hhdet_fecs!U129</f>
        <v>0.50134093126482593</v>
      </c>
      <c r="V236" s="99">
        <f>RES_hhdet_fecs!V129</f>
        <v>0.51860587650931478</v>
      </c>
      <c r="W236" s="99">
        <f>RES_hhdet_fecs!W129</f>
        <v>0.52554137168142201</v>
      </c>
      <c r="DA236" s="63" t="s">
        <v>2867</v>
      </c>
    </row>
    <row r="237" spans="1:105" ht="12" customHeight="1" x14ac:dyDescent="0.25">
      <c r="A237" s="121" t="s">
        <v>55</v>
      </c>
      <c r="B237" s="123">
        <v>12.623444838896322</v>
      </c>
      <c r="C237" s="123">
        <v>14.222631525661775</v>
      </c>
      <c r="D237" s="123">
        <v>12.350594555497191</v>
      </c>
      <c r="E237" s="123">
        <v>13.011519843743477</v>
      </c>
      <c r="F237" s="123">
        <v>13.393703536141928</v>
      </c>
      <c r="G237" s="123">
        <v>14.581607983483488</v>
      </c>
      <c r="H237" s="123">
        <v>14.041685426521704</v>
      </c>
      <c r="I237" s="123">
        <v>14.249570130732508</v>
      </c>
      <c r="J237" s="123">
        <v>14.89115341673598</v>
      </c>
      <c r="K237" s="123">
        <v>16.843535389848956</v>
      </c>
      <c r="L237" s="123">
        <v>16.562764218143126</v>
      </c>
      <c r="M237" s="123">
        <v>16.845398567429026</v>
      </c>
      <c r="N237" s="123">
        <v>16.273476573309747</v>
      </c>
      <c r="O237" s="123">
        <v>15.106417439278998</v>
      </c>
      <c r="P237" s="123">
        <v>14.907332715490222</v>
      </c>
      <c r="Q237" s="123">
        <v>16.379617912435691</v>
      </c>
      <c r="R237" s="123">
        <v>15.219595343271067</v>
      </c>
      <c r="S237" s="123">
        <v>16.292905691057236</v>
      </c>
      <c r="T237" s="123">
        <v>16.47919329769859</v>
      </c>
      <c r="U237" s="123">
        <v>15.990213608721923</v>
      </c>
      <c r="V237" s="123">
        <v>16.62950973926943</v>
      </c>
      <c r="W237" s="123">
        <v>18.047368877126988</v>
      </c>
      <c r="DA237" s="130" t="s">
        <v>2868</v>
      </c>
    </row>
    <row r="238" spans="1:105" ht="12" customHeight="1" x14ac:dyDescent="0.25">
      <c r="A238" s="97" t="s">
        <v>128</v>
      </c>
      <c r="B238" s="99">
        <v>12.064385324120304</v>
      </c>
      <c r="C238" s="99">
        <v>14.023430452816715</v>
      </c>
      <c r="D238" s="99">
        <v>11.941799624822053</v>
      </c>
      <c r="E238" s="99">
        <v>12.748577204133863</v>
      </c>
      <c r="F238" s="99">
        <v>13.23782036605842</v>
      </c>
      <c r="G238" s="99">
        <v>14.490041060727776</v>
      </c>
      <c r="H238" s="99">
        <v>13.94920614576993</v>
      </c>
      <c r="I238" s="99">
        <v>14.18096323101026</v>
      </c>
      <c r="J238" s="99">
        <v>14.795609115568167</v>
      </c>
      <c r="K238" s="99">
        <v>16.773125332779266</v>
      </c>
      <c r="L238" s="99">
        <v>16.473966119948837</v>
      </c>
      <c r="M238" s="99">
        <v>16.73617194905605</v>
      </c>
      <c r="N238" s="99">
        <v>16.173147824657747</v>
      </c>
      <c r="O238" s="99">
        <v>14.964280491282269</v>
      </c>
      <c r="P238" s="99">
        <v>14.743919520257222</v>
      </c>
      <c r="Q238" s="99">
        <v>16.31722882742778</v>
      </c>
      <c r="R238" s="99">
        <v>15.107282907948264</v>
      </c>
      <c r="S238" s="99">
        <v>16.193344761983877</v>
      </c>
      <c r="T238" s="99">
        <v>16.378331275836921</v>
      </c>
      <c r="U238" s="99">
        <v>15.878786907557849</v>
      </c>
      <c r="V238" s="99">
        <v>16.519078831184622</v>
      </c>
      <c r="W238" s="99">
        <v>17.971752462223211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13.628095605262999</v>
      </c>
      <c r="M239" s="99">
        <v>13.895428193203662</v>
      </c>
      <c r="N239" s="99">
        <v>13.462002072695908</v>
      </c>
      <c r="O239" s="99">
        <v>12.589712163951084</v>
      </c>
      <c r="P239" s="99">
        <v>12.452978918687478</v>
      </c>
      <c r="Q239" s="99">
        <v>13.70691458989026</v>
      </c>
      <c r="R239" s="99">
        <v>12.802016964025173</v>
      </c>
      <c r="S239" s="99">
        <v>13.848522925821046</v>
      </c>
      <c r="T239" s="99">
        <v>13.953408304909052</v>
      </c>
      <c r="U239" s="99">
        <v>13.550465714136676</v>
      </c>
      <c r="V239" s="99">
        <v>14.178583663985204</v>
      </c>
      <c r="W239" s="99">
        <v>15.490269974924546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5.5607965497041061</v>
      </c>
      <c r="M240" s="102">
        <v>5.5068894882886008</v>
      </c>
      <c r="N240" s="102">
        <v>5.0235425892412122</v>
      </c>
      <c r="O240" s="102">
        <v>4.8677275963613429</v>
      </c>
      <c r="P240" s="102">
        <v>4.9308679298272127</v>
      </c>
      <c r="Q240" s="102">
        <v>5.0304789693633882</v>
      </c>
      <c r="R240" s="102">
        <v>4.9934551991756386</v>
      </c>
      <c r="S240" s="102">
        <v>5.697882329793992</v>
      </c>
      <c r="T240" s="102">
        <v>5.3756983082046412</v>
      </c>
      <c r="U240" s="102">
        <v>5.1436465552607666</v>
      </c>
      <c r="V240" s="102">
        <v>5.4350037189155191</v>
      </c>
      <c r="W240" s="102">
        <v>5.9592626238832933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8.0672990555588928</v>
      </c>
      <c r="M241" s="105">
        <v>8.3885387049150619</v>
      </c>
      <c r="N241" s="105">
        <v>8.4384594834546984</v>
      </c>
      <c r="O241" s="105">
        <v>7.7219845675897423</v>
      </c>
      <c r="P241" s="105">
        <v>7.5221109888602635</v>
      </c>
      <c r="Q241" s="105">
        <v>8.6764356205268722</v>
      </c>
      <c r="R241" s="105">
        <v>7.808561764849534</v>
      </c>
      <c r="S241" s="105">
        <v>8.1506405960270527</v>
      </c>
      <c r="T241" s="105">
        <v>8.5777099967044137</v>
      </c>
      <c r="U241" s="105">
        <v>8.406819158875912</v>
      </c>
      <c r="V241" s="105">
        <v>8.7435799450696852</v>
      </c>
      <c r="W241" s="105">
        <v>9.5310073510412519</v>
      </c>
      <c r="DA241" s="132" t="s">
        <v>2872</v>
      </c>
    </row>
    <row r="242" spans="1:105" ht="12" customHeight="1" x14ac:dyDescent="0.25">
      <c r="A242" s="106" t="s">
        <v>122</v>
      </c>
      <c r="B242" s="102">
        <v>16.943564638051441</v>
      </c>
      <c r="C242" s="102">
        <v>15.849505910122929</v>
      </c>
      <c r="D242" s="102">
        <v>17.92304358376116</v>
      </c>
      <c r="E242" s="102">
        <v>17.448575427578781</v>
      </c>
      <c r="F242" s="102">
        <v>17.001145686113965</v>
      </c>
      <c r="G242" s="102">
        <v>17.961191861503988</v>
      </c>
      <c r="H242" s="102">
        <v>18.418389627788716</v>
      </c>
      <c r="I242" s="102">
        <v>17.673963216333103</v>
      </c>
      <c r="J242" s="102">
        <v>19.741263202845861</v>
      </c>
      <c r="K242" s="102">
        <v>20.393215288349726</v>
      </c>
      <c r="L242" s="102">
        <v>21.346810829352581</v>
      </c>
      <c r="M242" s="102">
        <v>22.43190220876118</v>
      </c>
      <c r="N242" s="102">
        <v>20.560118729353423</v>
      </c>
      <c r="O242" s="102">
        <v>19.542682142717997</v>
      </c>
      <c r="P242" s="102">
        <v>19.143861919470741</v>
      </c>
      <c r="Q242" s="102">
        <v>18.524953535885704</v>
      </c>
      <c r="R242" s="102">
        <v>18.71084244970363</v>
      </c>
      <c r="S242" s="102">
        <v>19.511224400206103</v>
      </c>
      <c r="T242" s="102">
        <v>19.314521701539554</v>
      </c>
      <c r="U242" s="102">
        <v>18.777980442095529</v>
      </c>
      <c r="V242" s="102">
        <v>19.389951953851615</v>
      </c>
      <c r="W242" s="102">
        <v>20.290640081465639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16.114677751328774</v>
      </c>
      <c r="N243" s="105">
        <v>14.565050727974057</v>
      </c>
      <c r="O243" s="105">
        <v>14.066438606664944</v>
      </c>
      <c r="P243" s="105">
        <v>14.006332409588749</v>
      </c>
      <c r="Q243" s="105">
        <v>13.522786063244999</v>
      </c>
      <c r="R243" s="105">
        <v>13.914722908447978</v>
      </c>
      <c r="S243" s="105">
        <v>14.765659257994098</v>
      </c>
      <c r="T243" s="105">
        <v>14.581839681287164</v>
      </c>
      <c r="U243" s="105">
        <v>14.341462433227944</v>
      </c>
      <c r="V243" s="105">
        <v>15.045838979753876</v>
      </c>
      <c r="W243" s="105">
        <v>15.966625691737736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7.3872758535931755</v>
      </c>
      <c r="N244" s="99">
        <v>6.2805123014584003</v>
      </c>
      <c r="O244" s="99">
        <v>6.2049480261518486</v>
      </c>
      <c r="P244" s="99">
        <v>6.2735129069857791</v>
      </c>
      <c r="Q244" s="99">
        <v>5.6450322364316508</v>
      </c>
      <c r="R244" s="99">
        <v>6.1198153697082027</v>
      </c>
      <c r="S244" s="99">
        <v>6.7838357139629686</v>
      </c>
      <c r="T244" s="99">
        <v>6.2073828398623769</v>
      </c>
      <c r="U244" s="99">
        <v>5.9747155806981054</v>
      </c>
      <c r="V244" s="99">
        <v>6.2816754593444069</v>
      </c>
      <c r="W244" s="99">
        <v>6.6556749590847053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8.7274018977355965</v>
      </c>
      <c r="N245" s="99">
        <v>8.2845384265156561</v>
      </c>
      <c r="O245" s="99">
        <v>7.8614905805130935</v>
      </c>
      <c r="P245" s="99">
        <v>7.7328195026029718</v>
      </c>
      <c r="Q245" s="99">
        <v>7.8777538268133487</v>
      </c>
      <c r="R245" s="99">
        <v>7.7949075387397739</v>
      </c>
      <c r="S245" s="99">
        <v>7.9818235440311316</v>
      </c>
      <c r="T245" s="99">
        <v>8.3744568414247897</v>
      </c>
      <c r="U245" s="99">
        <v>8.3667468525298361</v>
      </c>
      <c r="V245" s="99">
        <v>8.7641635204094666</v>
      </c>
      <c r="W245" s="99">
        <v>9.3109507326530316</v>
      </c>
      <c r="DA245" s="63" t="s">
        <v>2876</v>
      </c>
    </row>
    <row r="246" spans="1:105" ht="12" customHeight="1" x14ac:dyDescent="0.25">
      <c r="A246" s="121" t="s">
        <v>54</v>
      </c>
      <c r="B246" s="123">
        <v>8.4271307301175629</v>
      </c>
      <c r="C246" s="123">
        <v>8.6205162704461848</v>
      </c>
      <c r="D246" s="123">
        <v>8.5040830691197264</v>
      </c>
      <c r="E246" s="123">
        <v>8.8195871570987521</v>
      </c>
      <c r="F246" s="123">
        <v>9.2955874555233819</v>
      </c>
      <c r="G246" s="123">
        <v>9.3416821045884966</v>
      </c>
      <c r="H246" s="123">
        <v>9.5309785467514541</v>
      </c>
      <c r="I246" s="123">
        <v>9.7062743124058404</v>
      </c>
      <c r="J246" s="123">
        <v>9.8332826506490498</v>
      </c>
      <c r="K246" s="123">
        <v>10.067372890685148</v>
      </c>
      <c r="L246" s="123">
        <v>9.8503543875633106</v>
      </c>
      <c r="M246" s="123">
        <v>10.663011246134095</v>
      </c>
      <c r="N246" s="123">
        <v>9.8372320200779892</v>
      </c>
      <c r="O246" s="123">
        <v>9.4182308912020964</v>
      </c>
      <c r="P246" s="123">
        <v>9.2097110062519594</v>
      </c>
      <c r="Q246" s="123">
        <v>10.343290230685616</v>
      </c>
      <c r="R246" s="123">
        <v>10.055622950230282</v>
      </c>
      <c r="S246" s="123">
        <v>10.211236710069153</v>
      </c>
      <c r="T246" s="123">
        <v>9.9458320083628902</v>
      </c>
      <c r="U246" s="123">
        <v>9.6651288244198579</v>
      </c>
      <c r="V246" s="123">
        <v>10.008877488056708</v>
      </c>
      <c r="W246" s="123">
        <v>10.460858922430488</v>
      </c>
      <c r="DA246" s="130" t="s">
        <v>2877</v>
      </c>
    </row>
    <row r="247" spans="1:105" ht="12" customHeight="1" x14ac:dyDescent="0.25">
      <c r="A247" s="97" t="s">
        <v>50</v>
      </c>
      <c r="B247" s="99">
        <v>9.9856133463746453</v>
      </c>
      <c r="C247" s="99">
        <v>10.685114250393815</v>
      </c>
      <c r="D247" s="99">
        <v>10.309091479994539</v>
      </c>
      <c r="E247" s="99">
        <v>11.873510108650876</v>
      </c>
      <c r="F247" s="99">
        <v>12.25556582092719</v>
      </c>
      <c r="G247" s="99">
        <v>12.072826349154361</v>
      </c>
      <c r="H247" s="99">
        <v>12.772904661630005</v>
      </c>
      <c r="I247" s="99">
        <v>12.09270388924241</v>
      </c>
      <c r="J247" s="99">
        <v>11.242796695091155</v>
      </c>
      <c r="K247" s="99">
        <v>12.588153908843005</v>
      </c>
      <c r="L247" s="99">
        <v>11.005401331229896</v>
      </c>
      <c r="M247" s="99">
        <v>13.780444740481304</v>
      </c>
      <c r="N247" s="99">
        <v>12.403770389129205</v>
      </c>
      <c r="O247" s="99">
        <v>11.731588499036746</v>
      </c>
      <c r="P247" s="99">
        <v>10.824987842887605</v>
      </c>
      <c r="Q247" s="99">
        <v>15.499328616059291</v>
      </c>
      <c r="R247" s="99">
        <v>12.967950212040275</v>
      </c>
      <c r="S247" s="99">
        <v>12.683338355416167</v>
      </c>
      <c r="T247" s="99">
        <v>12.876344198185469</v>
      </c>
      <c r="U247" s="99">
        <v>12.365276969006468</v>
      </c>
      <c r="V247" s="99">
        <v>13.448084593168364</v>
      </c>
      <c r="W247" s="99">
        <v>13.985467085777325</v>
      </c>
      <c r="DA247" s="63" t="s">
        <v>2878</v>
      </c>
    </row>
    <row r="248" spans="1:105" ht="12" customHeight="1" x14ac:dyDescent="0.25">
      <c r="A248" s="109" t="s">
        <v>120</v>
      </c>
      <c r="B248" s="110">
        <v>8.315455248311082</v>
      </c>
      <c r="C248" s="110">
        <v>8.4523535506012486</v>
      </c>
      <c r="D248" s="110">
        <v>8.3382817485036718</v>
      </c>
      <c r="E248" s="110">
        <v>8.4662410950150555</v>
      </c>
      <c r="F248" s="110">
        <v>8.9078381236516524</v>
      </c>
      <c r="G248" s="110">
        <v>8.9665164749323427</v>
      </c>
      <c r="H248" s="110">
        <v>9.0688457544626253</v>
      </c>
      <c r="I248" s="110">
        <v>9.3681431436481954</v>
      </c>
      <c r="J248" s="110">
        <v>9.6359300232370035</v>
      </c>
      <c r="K248" s="110">
        <v>9.7113342917472689</v>
      </c>
      <c r="L248" s="110">
        <v>9.6885401573382506</v>
      </c>
      <c r="M248" s="110">
        <v>10.218703980919637</v>
      </c>
      <c r="N248" s="110">
        <v>9.475909071427516</v>
      </c>
      <c r="O248" s="110">
        <v>9.0741406272331666</v>
      </c>
      <c r="P248" s="110">
        <v>8.9660645130816885</v>
      </c>
      <c r="Q248" s="110">
        <v>9.5852164279820311</v>
      </c>
      <c r="R248" s="110">
        <v>9.6414222780282781</v>
      </c>
      <c r="S248" s="110">
        <v>9.8927170564002562</v>
      </c>
      <c r="T248" s="110">
        <v>9.6058991918993701</v>
      </c>
      <c r="U248" s="110">
        <v>9.3775441783657065</v>
      </c>
      <c r="V248" s="110">
        <v>9.6666691520382688</v>
      </c>
      <c r="W248" s="110">
        <v>10.111882748611981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55.152791590187917</v>
      </c>
      <c r="C250" s="118">
        <f t="shared" si="115"/>
        <v>54.69713638280701</v>
      </c>
      <c r="D250" s="118">
        <f t="shared" si="115"/>
        <v>55.617374819004652</v>
      </c>
      <c r="E250" s="118">
        <f t="shared" si="115"/>
        <v>61.582222216050539</v>
      </c>
      <c r="F250" s="118">
        <f t="shared" si="115"/>
        <v>57.616461587744404</v>
      </c>
      <c r="G250" s="118">
        <f t="shared" si="115"/>
        <v>60.388349456666653</v>
      </c>
      <c r="H250" s="118">
        <f t="shared" si="115"/>
        <v>61.087942329978979</v>
      </c>
      <c r="I250" s="118">
        <f t="shared" si="115"/>
        <v>58.699645695710586</v>
      </c>
      <c r="J250" s="118">
        <f t="shared" si="115"/>
        <v>58.86542161838878</v>
      </c>
      <c r="K250" s="118">
        <f t="shared" si="115"/>
        <v>63.351597837352749</v>
      </c>
      <c r="L250" s="118">
        <f t="shared" si="115"/>
        <v>66.5519835210076</v>
      </c>
      <c r="M250" s="118">
        <f t="shared" si="115"/>
        <v>71.296935321650381</v>
      </c>
      <c r="N250" s="118">
        <f t="shared" si="115"/>
        <v>71.18006831583061</v>
      </c>
      <c r="O250" s="118">
        <f t="shared" si="115"/>
        <v>64.989479593352655</v>
      </c>
      <c r="P250" s="118">
        <f t="shared" si="115"/>
        <v>61.822621405461881</v>
      </c>
      <c r="Q250" s="118">
        <f t="shared" si="115"/>
        <v>64.779095452886025</v>
      </c>
      <c r="R250" s="118">
        <f t="shared" ref="R250:V250" si="116">R251+R254+R256+R265</f>
        <v>63.257849707642031</v>
      </c>
      <c r="S250" s="118">
        <f t="shared" si="116"/>
        <v>66.291546801749192</v>
      </c>
      <c r="T250" s="118">
        <f t="shared" si="116"/>
        <v>64.364910776725665</v>
      </c>
      <c r="U250" s="118">
        <f t="shared" si="116"/>
        <v>62.635440320186376</v>
      </c>
      <c r="V250" s="118">
        <f t="shared" si="116"/>
        <v>68.542288300277548</v>
      </c>
      <c r="W250" s="118">
        <f t="shared" ref="W250" si="117">W251+W254+W256+W265</f>
        <v>71.027322761326687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40.189223934399344</v>
      </c>
      <c r="C251" s="123">
        <f t="shared" si="118"/>
        <v>38.346944515119311</v>
      </c>
      <c r="D251" s="123">
        <f t="shared" si="118"/>
        <v>40.655423746474519</v>
      </c>
      <c r="E251" s="123">
        <f t="shared" si="118"/>
        <v>45.85884452731289</v>
      </c>
      <c r="F251" s="123">
        <f t="shared" si="118"/>
        <v>41.24198968660432</v>
      </c>
      <c r="G251" s="123">
        <f t="shared" si="118"/>
        <v>42.977175693609702</v>
      </c>
      <c r="H251" s="123">
        <f t="shared" si="118"/>
        <v>43.787648368462008</v>
      </c>
      <c r="I251" s="123">
        <f t="shared" si="118"/>
        <v>40.755716357601983</v>
      </c>
      <c r="J251" s="123">
        <f t="shared" si="118"/>
        <v>40.379726905862803</v>
      </c>
      <c r="K251" s="123">
        <f t="shared" si="118"/>
        <v>43.173815199854474</v>
      </c>
      <c r="L251" s="123">
        <f t="shared" si="118"/>
        <v>46.333096131908732</v>
      </c>
      <c r="M251" s="123">
        <f t="shared" si="118"/>
        <v>50.342908954029973</v>
      </c>
      <c r="N251" s="123">
        <f t="shared" si="118"/>
        <v>49.792281259735894</v>
      </c>
      <c r="O251" s="123">
        <f t="shared" si="118"/>
        <v>45.734385321895054</v>
      </c>
      <c r="P251" s="123">
        <f t="shared" si="118"/>
        <v>42.836407239432667</v>
      </c>
      <c r="Q251" s="123">
        <f t="shared" si="118"/>
        <v>43.141223049935768</v>
      </c>
      <c r="R251" s="123">
        <f t="shared" ref="R251:V251" si="119">SUM(R252:R253)</f>
        <v>42.558646036994311</v>
      </c>
      <c r="S251" s="123">
        <f t="shared" si="119"/>
        <v>44.415816711184306</v>
      </c>
      <c r="T251" s="123">
        <f t="shared" si="119"/>
        <v>42.584787600668108</v>
      </c>
      <c r="U251" s="123">
        <f t="shared" si="119"/>
        <v>41.153747647834052</v>
      </c>
      <c r="V251" s="123">
        <f t="shared" si="119"/>
        <v>46.002696055234019</v>
      </c>
      <c r="W251" s="123">
        <f t="shared" ref="W251" si="120">SUM(W252:W253)</f>
        <v>46.731016715744218</v>
      </c>
      <c r="DA251" s="130" t="s">
        <v>3031</v>
      </c>
    </row>
    <row r="252" spans="1:105" ht="12" customHeight="1" x14ac:dyDescent="0.25">
      <c r="A252" s="97" t="s">
        <v>203</v>
      </c>
      <c r="B252" s="99">
        <v>40.003942560232503</v>
      </c>
      <c r="C252" s="99">
        <v>38.174123998146094</v>
      </c>
      <c r="D252" s="99">
        <v>40.473247365092618</v>
      </c>
      <c r="E252" s="99">
        <v>45.656089881829082</v>
      </c>
      <c r="F252" s="99">
        <v>41.061986140370095</v>
      </c>
      <c r="G252" s="99">
        <v>42.792967687913055</v>
      </c>
      <c r="H252" s="99">
        <v>43.601715043876808</v>
      </c>
      <c r="I252" s="99">
        <v>40.586026074475001</v>
      </c>
      <c r="J252" s="99">
        <v>40.212340418618176</v>
      </c>
      <c r="K252" s="99">
        <v>42.996932972677378</v>
      </c>
      <c r="L252" s="99">
        <v>46.143633753417632</v>
      </c>
      <c r="M252" s="99">
        <v>50.137850868437233</v>
      </c>
      <c r="N252" s="99">
        <v>49.595282125133878</v>
      </c>
      <c r="O252" s="99">
        <v>45.553070834369088</v>
      </c>
      <c r="P252" s="99">
        <v>42.668894905512758</v>
      </c>
      <c r="Q252" s="99">
        <v>42.972989733966635</v>
      </c>
      <c r="R252" s="99">
        <v>42.393865897747361</v>
      </c>
      <c r="S252" s="99">
        <v>44.243636396108499</v>
      </c>
      <c r="T252" s="99">
        <v>42.420644181521062</v>
      </c>
      <c r="U252" s="99">
        <v>40.995839625203295</v>
      </c>
      <c r="V252" s="99">
        <v>45.825470372073802</v>
      </c>
      <c r="W252" s="99">
        <v>46.550430492612008</v>
      </c>
      <c r="DA252" s="63" t="s">
        <v>3032</v>
      </c>
    </row>
    <row r="253" spans="1:105" ht="12" customHeight="1" x14ac:dyDescent="0.25">
      <c r="A253" s="97" t="s">
        <v>53</v>
      </c>
      <c r="B253" s="99">
        <v>0.1852813741668381</v>
      </c>
      <c r="C253" s="99">
        <v>0.17282051697321982</v>
      </c>
      <c r="D253" s="99">
        <v>0.18217638138190201</v>
      </c>
      <c r="E253" s="99">
        <v>0.20275464548380678</v>
      </c>
      <c r="F253" s="99">
        <v>0.18000354623422479</v>
      </c>
      <c r="G253" s="99">
        <v>0.18420800569664736</v>
      </c>
      <c r="H253" s="99">
        <v>0.18593332458519718</v>
      </c>
      <c r="I253" s="99">
        <v>0.16969028312698364</v>
      </c>
      <c r="J253" s="99">
        <v>0.16738648724462829</v>
      </c>
      <c r="K253" s="99">
        <v>0.17688222717709379</v>
      </c>
      <c r="L253" s="99">
        <v>0.1894623784910984</v>
      </c>
      <c r="M253" s="99">
        <v>0.20505808559273758</v>
      </c>
      <c r="N253" s="99">
        <v>0.19699913460201457</v>
      </c>
      <c r="O253" s="99">
        <v>0.18131448752596541</v>
      </c>
      <c r="P253" s="99">
        <v>0.16751233391990594</v>
      </c>
      <c r="Q253" s="99">
        <v>0.16823331596913327</v>
      </c>
      <c r="R253" s="99">
        <v>0.16478013924694987</v>
      </c>
      <c r="S253" s="99">
        <v>0.17218031507580847</v>
      </c>
      <c r="T253" s="99">
        <v>0.16414341914704281</v>
      </c>
      <c r="U253" s="99">
        <v>0.15790802263075712</v>
      </c>
      <c r="V253" s="99">
        <v>0.17722568316021722</v>
      </c>
      <c r="W253" s="99">
        <v>0.18058622313220868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0.10381491976474355</v>
      </c>
      <c r="C254" s="123">
        <f t="shared" si="121"/>
        <v>0.13366962184254041</v>
      </c>
      <c r="D254" s="123">
        <f t="shared" si="121"/>
        <v>9.905840115375672E-2</v>
      </c>
      <c r="E254" s="123">
        <f t="shared" si="121"/>
        <v>0.13088360735818877</v>
      </c>
      <c r="F254" s="123">
        <f t="shared" si="121"/>
        <v>7.7887900024663434E-2</v>
      </c>
      <c r="G254" s="123">
        <f t="shared" si="121"/>
        <v>9.857914892395031E-2</v>
      </c>
      <c r="H254" s="123">
        <f t="shared" si="121"/>
        <v>0.18325191000290625</v>
      </c>
      <c r="I254" s="123">
        <f t="shared" si="121"/>
        <v>0.46440351046934536</v>
      </c>
      <c r="J254" s="123">
        <f t="shared" si="121"/>
        <v>0.37583549940541466</v>
      </c>
      <c r="K254" s="123">
        <f t="shared" si="121"/>
        <v>0.40263162397536895</v>
      </c>
      <c r="L254" s="123">
        <f t="shared" si="121"/>
        <v>0.70716116593401068</v>
      </c>
      <c r="M254" s="123">
        <f t="shared" si="121"/>
        <v>0.59114212547432576</v>
      </c>
      <c r="N254" s="123">
        <f t="shared" si="121"/>
        <v>1.924538098048483</v>
      </c>
      <c r="O254" s="123">
        <f t="shared" si="121"/>
        <v>0.89637234884070371</v>
      </c>
      <c r="P254" s="123">
        <f t="shared" si="121"/>
        <v>0.88565307620865508</v>
      </c>
      <c r="Q254" s="123">
        <f t="shared" si="121"/>
        <v>1.5481711931335673</v>
      </c>
      <c r="R254" s="123">
        <f t="shared" si="121"/>
        <v>1.582233629119737</v>
      </c>
      <c r="S254" s="123">
        <f t="shared" si="121"/>
        <v>1.6687380484011041</v>
      </c>
      <c r="T254" s="123">
        <f t="shared" si="121"/>
        <v>1.5097098261202544</v>
      </c>
      <c r="U254" s="123">
        <f t="shared" si="121"/>
        <v>1.6305355974968765</v>
      </c>
      <c r="V254" s="123">
        <f t="shared" si="121"/>
        <v>1.7287650814163384</v>
      </c>
      <c r="W254" s="123">
        <f t="shared" si="121"/>
        <v>1.7887452003151729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0.10381491976474355</v>
      </c>
      <c r="C255" s="99">
        <f>RES_hhdet_tess!C129</f>
        <v>0.13366962184254041</v>
      </c>
      <c r="D255" s="99">
        <f>RES_hhdet_tess!D129</f>
        <v>9.905840115375672E-2</v>
      </c>
      <c r="E255" s="99">
        <f>RES_hhdet_tess!E129</f>
        <v>0.13088360735818877</v>
      </c>
      <c r="F255" s="99">
        <f>RES_hhdet_tess!F129</f>
        <v>7.7887900024663434E-2</v>
      </c>
      <c r="G255" s="99">
        <f>RES_hhdet_tess!G129</f>
        <v>9.857914892395031E-2</v>
      </c>
      <c r="H255" s="99">
        <f>RES_hhdet_tess!H129</f>
        <v>0.18325191000290625</v>
      </c>
      <c r="I255" s="99">
        <f>RES_hhdet_tess!I129</f>
        <v>0.46440351046934536</v>
      </c>
      <c r="J255" s="99">
        <f>RES_hhdet_tess!J129</f>
        <v>0.37583549940541466</v>
      </c>
      <c r="K255" s="99">
        <f>RES_hhdet_tess!K129</f>
        <v>0.40263162397536895</v>
      </c>
      <c r="L255" s="99">
        <f>RES_hhdet_tess!L129</f>
        <v>0.70716116593401068</v>
      </c>
      <c r="M255" s="99">
        <f>RES_hhdet_tess!M129</f>
        <v>0.59114212547432576</v>
      </c>
      <c r="N255" s="99">
        <f>RES_hhdet_tess!N129</f>
        <v>1.924538098048483</v>
      </c>
      <c r="O255" s="99">
        <f>RES_hhdet_tess!O129</f>
        <v>0.89637234884070371</v>
      </c>
      <c r="P255" s="99">
        <f>RES_hhdet_tess!P129</f>
        <v>0.88565307620865508</v>
      </c>
      <c r="Q255" s="99">
        <f>RES_hhdet_tess!Q129</f>
        <v>1.5481711931335673</v>
      </c>
      <c r="R255" s="99">
        <f>RES_hhdet_tess!R129</f>
        <v>1.582233629119737</v>
      </c>
      <c r="S255" s="99">
        <f>RES_hhdet_tess!S129</f>
        <v>1.6687380484011041</v>
      </c>
      <c r="T255" s="99">
        <f>RES_hhdet_tess!T129</f>
        <v>1.5097098261202544</v>
      </c>
      <c r="U255" s="99">
        <f>RES_hhdet_tess!U129</f>
        <v>1.6305355974968765</v>
      </c>
      <c r="V255" s="99">
        <f>RES_hhdet_tess!V129</f>
        <v>1.7287650814163384</v>
      </c>
      <c r="W255" s="99">
        <f>RES_hhdet_tess!W129</f>
        <v>1.7887452003151729</v>
      </c>
      <c r="DA255" s="63" t="s">
        <v>3035</v>
      </c>
    </row>
    <row r="256" spans="1:105" ht="12" customHeight="1" x14ac:dyDescent="0.25">
      <c r="A256" s="121" t="s">
        <v>55</v>
      </c>
      <c r="B256" s="123">
        <v>8.8474944509856357</v>
      </c>
      <c r="C256" s="123">
        <v>10.070260590707491</v>
      </c>
      <c r="D256" s="123">
        <v>8.804700508670475</v>
      </c>
      <c r="E256" s="123">
        <v>9.3411222881795872</v>
      </c>
      <c r="F256" s="123">
        <v>9.6997276765439722</v>
      </c>
      <c r="G256" s="123">
        <v>10.653795843649172</v>
      </c>
      <c r="H256" s="123">
        <v>10.301857190890942</v>
      </c>
      <c r="I256" s="123">
        <v>10.497377954182985</v>
      </c>
      <c r="J256" s="123">
        <v>11.004675105708891</v>
      </c>
      <c r="K256" s="123">
        <v>12.511356738957824</v>
      </c>
      <c r="L256" s="123">
        <v>12.362852739602799</v>
      </c>
      <c r="M256" s="123">
        <v>12.646350676245552</v>
      </c>
      <c r="N256" s="123">
        <v>12.303383577929152</v>
      </c>
      <c r="O256" s="123">
        <v>11.47722620456083</v>
      </c>
      <c r="P256" s="123">
        <v>11.336564911092903</v>
      </c>
      <c r="Q256" s="123">
        <v>12.529502717219607</v>
      </c>
      <c r="R256" s="123">
        <v>11.666835446065249</v>
      </c>
      <c r="S256" s="123">
        <v>12.537841240808888</v>
      </c>
      <c r="T256" s="123">
        <v>12.707821798409912</v>
      </c>
      <c r="U256" s="123">
        <v>12.373475005955179</v>
      </c>
      <c r="V256" s="123">
        <v>12.934875130968004</v>
      </c>
      <c r="W256" s="123">
        <v>14.136041079385182</v>
      </c>
      <c r="DA256" s="130" t="s">
        <v>3036</v>
      </c>
    </row>
    <row r="257" spans="1:105" ht="12" customHeight="1" x14ac:dyDescent="0.25">
      <c r="A257" s="97" t="s">
        <v>128</v>
      </c>
      <c r="B257" s="99">
        <v>8.7778596611244701</v>
      </c>
      <c r="C257" s="99">
        <v>10.224632423212368</v>
      </c>
      <c r="D257" s="99">
        <v>8.7179245913284618</v>
      </c>
      <c r="E257" s="99">
        <v>9.317574113856125</v>
      </c>
      <c r="F257" s="99">
        <v>9.7076821635109969</v>
      </c>
      <c r="G257" s="99">
        <v>10.668725362458842</v>
      </c>
      <c r="H257" s="99">
        <v>10.299428334561259</v>
      </c>
      <c r="I257" s="99">
        <v>10.502315159622489</v>
      </c>
      <c r="J257" s="99">
        <v>10.995172368558233</v>
      </c>
      <c r="K257" s="99">
        <v>12.522593447610396</v>
      </c>
      <c r="L257" s="99">
        <v>12.360080079427114</v>
      </c>
      <c r="M257" s="99">
        <v>12.636088997986091</v>
      </c>
      <c r="N257" s="99">
        <v>12.307192926373222</v>
      </c>
      <c r="O257" s="99">
        <v>11.468219566537789</v>
      </c>
      <c r="P257" s="99">
        <v>11.320699516716729</v>
      </c>
      <c r="Q257" s="99">
        <v>12.568104744495315</v>
      </c>
      <c r="R257" s="99">
        <v>11.665953576495047</v>
      </c>
      <c r="S257" s="99">
        <v>12.545725310996929</v>
      </c>
      <c r="T257" s="99">
        <v>12.719698143604422</v>
      </c>
      <c r="U257" s="99">
        <v>12.375396913382762</v>
      </c>
      <c r="V257" s="99">
        <v>12.932419337164744</v>
      </c>
      <c r="W257" s="99">
        <v>14.148661902600853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12.336700060459272</v>
      </c>
      <c r="M258" s="99">
        <v>12.617609587478466</v>
      </c>
      <c r="N258" s="99">
        <v>12.298056597746445</v>
      </c>
      <c r="O258" s="99">
        <v>11.46640091776627</v>
      </c>
      <c r="P258" s="99">
        <v>11.319789165507917</v>
      </c>
      <c r="Q258" s="99">
        <v>12.563628477632935</v>
      </c>
      <c r="R258" s="99">
        <v>11.667512967414273</v>
      </c>
      <c r="S258" s="99">
        <v>12.554705964690942</v>
      </c>
      <c r="T258" s="99">
        <v>12.733432233860055</v>
      </c>
      <c r="U258" s="99">
        <v>12.391637298462681</v>
      </c>
      <c r="V258" s="99">
        <v>12.958231714590964</v>
      </c>
      <c r="W258" s="99">
        <v>14.176421285852179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4.2694010049003772</v>
      </c>
      <c r="M259" s="102">
        <v>4.2290708825634029</v>
      </c>
      <c r="N259" s="102">
        <v>3.8595971142917476</v>
      </c>
      <c r="O259" s="102">
        <v>3.7444163501765293</v>
      </c>
      <c r="P259" s="102">
        <v>3.7976781766476537</v>
      </c>
      <c r="Q259" s="102">
        <v>3.8871928571060628</v>
      </c>
      <c r="R259" s="102">
        <v>3.8589512025647394</v>
      </c>
      <c r="S259" s="102">
        <v>4.4040653686638915</v>
      </c>
      <c r="T259" s="102">
        <v>4.1557222371556435</v>
      </c>
      <c r="U259" s="102">
        <v>3.9848181395867708</v>
      </c>
      <c r="V259" s="102">
        <v>4.2146517695212813</v>
      </c>
      <c r="W259" s="102">
        <v>4.6454139348109278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8.0672990555588928</v>
      </c>
      <c r="M260" s="105">
        <v>8.3885387049150619</v>
      </c>
      <c r="N260" s="105">
        <v>8.4384594834546984</v>
      </c>
      <c r="O260" s="105">
        <v>7.7219845675897423</v>
      </c>
      <c r="P260" s="105">
        <v>7.5221109888602635</v>
      </c>
      <c r="Q260" s="105">
        <v>8.6764356205268722</v>
      </c>
      <c r="R260" s="105">
        <v>7.808561764849534</v>
      </c>
      <c r="S260" s="105">
        <v>8.1506405960270527</v>
      </c>
      <c r="T260" s="105">
        <v>8.5777099967044137</v>
      </c>
      <c r="U260" s="105">
        <v>8.406819158875912</v>
      </c>
      <c r="V260" s="105">
        <v>8.7435799450696852</v>
      </c>
      <c r="W260" s="105">
        <v>9.5310073510412519</v>
      </c>
      <c r="DA260" s="132" t="s">
        <v>3040</v>
      </c>
    </row>
    <row r="261" spans="1:105" ht="12" customHeight="1" x14ac:dyDescent="0.25">
      <c r="A261" s="106" t="s">
        <v>122</v>
      </c>
      <c r="B261" s="102">
        <v>9.3855957200602766</v>
      </c>
      <c r="C261" s="102">
        <v>8.8095064371399978</v>
      </c>
      <c r="D261" s="102">
        <v>9.9875781325945638</v>
      </c>
      <c r="E261" s="102">
        <v>9.7384886435420466</v>
      </c>
      <c r="F261" s="102">
        <v>9.5156452541062251</v>
      </c>
      <c r="G261" s="102">
        <v>10.10277196343899</v>
      </c>
      <c r="H261" s="102">
        <v>10.41680602717058</v>
      </c>
      <c r="I261" s="102">
        <v>10.250946002911784</v>
      </c>
      <c r="J261" s="102">
        <v>11.487061997296381</v>
      </c>
      <c r="K261" s="102">
        <v>11.944864955122759</v>
      </c>
      <c r="L261" s="102">
        <v>12.509667145886615</v>
      </c>
      <c r="M261" s="102">
        <v>13.158696221655395</v>
      </c>
      <c r="N261" s="102">
        <v>12.148530421168363</v>
      </c>
      <c r="O261" s="102">
        <v>11.742233707311424</v>
      </c>
      <c r="P261" s="102">
        <v>11.717921254879116</v>
      </c>
      <c r="Q261" s="102">
        <v>11.462501053967316</v>
      </c>
      <c r="R261" s="102">
        <v>11.694607160579986</v>
      </c>
      <c r="S261" s="102">
        <v>12.321812718721668</v>
      </c>
      <c r="T261" s="102">
        <v>12.438124960853854</v>
      </c>
      <c r="U261" s="102">
        <v>12.334163640120101</v>
      </c>
      <c r="V261" s="102">
        <v>12.984668130792576</v>
      </c>
      <c r="W261" s="102">
        <v>13.846377236374261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13.13798602460097</v>
      </c>
      <c r="N262" s="105">
        <v>12.072609735426497</v>
      </c>
      <c r="O262" s="105">
        <v>11.675341164221695</v>
      </c>
      <c r="P262" s="105">
        <v>11.639581784950781</v>
      </c>
      <c r="Q262" s="105">
        <v>11.398957107357552</v>
      </c>
      <c r="R262" s="105">
        <v>11.644417335112106</v>
      </c>
      <c r="S262" s="105">
        <v>12.294708570967035</v>
      </c>
      <c r="T262" s="105">
        <v>12.432714122167576</v>
      </c>
      <c r="U262" s="105">
        <v>12.331593211218427</v>
      </c>
      <c r="V262" s="105">
        <v>12.984217669061271</v>
      </c>
      <c r="W262" s="105">
        <v>13.850428029498101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4.4105841268653725</v>
      </c>
      <c r="N263" s="99">
        <v>3.78807130891084</v>
      </c>
      <c r="O263" s="99">
        <v>3.8138505837086027</v>
      </c>
      <c r="P263" s="99">
        <v>3.9067622823478096</v>
      </c>
      <c r="Q263" s="99">
        <v>3.5212032805442033</v>
      </c>
      <c r="R263" s="99">
        <v>3.8495097963723333</v>
      </c>
      <c r="S263" s="99">
        <v>4.3128850269359029</v>
      </c>
      <c r="T263" s="99">
        <v>4.0582572807427875</v>
      </c>
      <c r="U263" s="99">
        <v>3.9648463586885905</v>
      </c>
      <c r="V263" s="99">
        <v>4.2200541486518066</v>
      </c>
      <c r="W263" s="99">
        <v>4.5394772968450701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8.7274018977355965</v>
      </c>
      <c r="N264" s="99">
        <v>8.2845384265156561</v>
      </c>
      <c r="O264" s="99">
        <v>7.8614905805130935</v>
      </c>
      <c r="P264" s="99">
        <v>7.7328195026029718</v>
      </c>
      <c r="Q264" s="99">
        <v>7.8777538268133487</v>
      </c>
      <c r="R264" s="99">
        <v>7.7949075387397739</v>
      </c>
      <c r="S264" s="99">
        <v>7.9818235440311316</v>
      </c>
      <c r="T264" s="99">
        <v>8.3744568414247897</v>
      </c>
      <c r="U264" s="99">
        <v>8.3667468525298361</v>
      </c>
      <c r="V264" s="99">
        <v>8.7641635204094666</v>
      </c>
      <c r="W264" s="99">
        <v>9.3109507326530316</v>
      </c>
      <c r="DA264" s="63" t="s">
        <v>3044</v>
      </c>
    </row>
    <row r="265" spans="1:105" ht="12" customHeight="1" x14ac:dyDescent="0.25">
      <c r="A265" s="121" t="s">
        <v>54</v>
      </c>
      <c r="B265" s="123">
        <v>6.0122582850381905</v>
      </c>
      <c r="C265" s="123">
        <v>6.1462616551376641</v>
      </c>
      <c r="D265" s="123">
        <v>6.058192162705911</v>
      </c>
      <c r="E265" s="123">
        <v>6.2513717931998816</v>
      </c>
      <c r="F265" s="123">
        <v>6.5968563245714487</v>
      </c>
      <c r="G265" s="123">
        <v>6.6587987704838261</v>
      </c>
      <c r="H265" s="123">
        <v>6.8151848606231171</v>
      </c>
      <c r="I265" s="123">
        <v>6.9821478734562721</v>
      </c>
      <c r="J265" s="123">
        <v>7.1051841074116764</v>
      </c>
      <c r="K265" s="123">
        <v>7.2637942745650879</v>
      </c>
      <c r="L265" s="123">
        <v>7.1488734835620544</v>
      </c>
      <c r="M265" s="123">
        <v>7.7165335659005336</v>
      </c>
      <c r="N265" s="123">
        <v>7.15986538011708</v>
      </c>
      <c r="O265" s="123">
        <v>6.8814957180560619</v>
      </c>
      <c r="P265" s="123">
        <v>6.7639961787276572</v>
      </c>
      <c r="Q265" s="123">
        <v>7.5601984925970749</v>
      </c>
      <c r="R265" s="123">
        <v>7.450134595462738</v>
      </c>
      <c r="S265" s="123">
        <v>7.6691508013548999</v>
      </c>
      <c r="T265" s="123">
        <v>7.5625915515273858</v>
      </c>
      <c r="U265" s="123">
        <v>7.4776820689002728</v>
      </c>
      <c r="V265" s="123">
        <v>7.8759520326591792</v>
      </c>
      <c r="W265" s="123">
        <v>8.3715197658821179</v>
      </c>
      <c r="DA265" s="130" t="s">
        <v>3045</v>
      </c>
    </row>
    <row r="266" spans="1:105" ht="12" customHeight="1" x14ac:dyDescent="0.25">
      <c r="A266" s="97" t="s">
        <v>50</v>
      </c>
      <c r="B266" s="99">
        <v>5.6505041407526022</v>
      </c>
      <c r="C266" s="99">
        <v>6.0628839791103735</v>
      </c>
      <c r="D266" s="99">
        <v>5.8593078961941076</v>
      </c>
      <c r="E266" s="99">
        <v>6.7718723985498519</v>
      </c>
      <c r="F266" s="99">
        <v>7.0073359747400428</v>
      </c>
      <c r="G266" s="99">
        <v>6.9184160059145547</v>
      </c>
      <c r="H266" s="99">
        <v>7.3365420405665809</v>
      </c>
      <c r="I266" s="99">
        <v>6.9544334524414761</v>
      </c>
      <c r="J266" s="99">
        <v>6.4715463447964821</v>
      </c>
      <c r="K266" s="99">
        <v>7.2579373051722476</v>
      </c>
      <c r="L266" s="99">
        <v>6.3547021545998872</v>
      </c>
      <c r="M266" s="99">
        <v>7.9722648096552797</v>
      </c>
      <c r="N266" s="99">
        <v>7.1864115690060695</v>
      </c>
      <c r="O266" s="99">
        <v>6.8043372629265413</v>
      </c>
      <c r="P266" s="99">
        <v>6.2807156745831199</v>
      </c>
      <c r="Q266" s="99">
        <v>8.9952100353905458</v>
      </c>
      <c r="R266" s="99">
        <v>7.531561352284375</v>
      </c>
      <c r="S266" s="99">
        <v>7.3755316345455881</v>
      </c>
      <c r="T266" s="99">
        <v>7.5012022228362314</v>
      </c>
      <c r="U266" s="99">
        <v>7.2322119970914001</v>
      </c>
      <c r="V266" s="99">
        <v>7.9111857421384251</v>
      </c>
      <c r="W266" s="99">
        <v>8.3045498504611039</v>
      </c>
      <c r="DA266" s="63" t="s">
        <v>3046</v>
      </c>
    </row>
    <row r="267" spans="1:105" ht="12" customHeight="1" x14ac:dyDescent="0.25">
      <c r="A267" s="109" t="s">
        <v>120</v>
      </c>
      <c r="B267" s="110">
        <v>6.0381803376406173</v>
      </c>
      <c r="C267" s="110">
        <v>6.1530528158920959</v>
      </c>
      <c r="D267" s="110">
        <v>6.0764609274599932</v>
      </c>
      <c r="E267" s="110">
        <v>6.1911486500065944</v>
      </c>
      <c r="F267" s="110">
        <v>6.5430845767910908</v>
      </c>
      <c r="G267" s="110">
        <v>6.6231362587751335</v>
      </c>
      <c r="H267" s="110">
        <v>6.7408660017690094</v>
      </c>
      <c r="I267" s="110">
        <v>6.9860747061020501</v>
      </c>
      <c r="J267" s="110">
        <v>7.1939026822798651</v>
      </c>
      <c r="K267" s="110">
        <v>7.2646215210262541</v>
      </c>
      <c r="L267" s="110">
        <v>7.2601314917040325</v>
      </c>
      <c r="M267" s="110">
        <v>7.6800858759181816</v>
      </c>
      <c r="N267" s="110">
        <v>7.1561281489264355</v>
      </c>
      <c r="O267" s="110">
        <v>6.89297231514725</v>
      </c>
      <c r="P267" s="110">
        <v>6.8368936520162773</v>
      </c>
      <c r="Q267" s="110">
        <v>7.3492139001908372</v>
      </c>
      <c r="R267" s="110">
        <v>7.438553816800594</v>
      </c>
      <c r="S267" s="110">
        <v>7.706982366856538</v>
      </c>
      <c r="T267" s="110">
        <v>7.5697125754478005</v>
      </c>
      <c r="U267" s="110">
        <v>7.5038263468946402</v>
      </c>
      <c r="V267" s="110">
        <v>7.8724462045063097</v>
      </c>
      <c r="W267" s="110">
        <v>8.3781505468828552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0.15167250407228158</v>
      </c>
      <c r="C269" s="118">
        <f t="shared" si="122"/>
        <v>0.18280942133262187</v>
      </c>
      <c r="D269" s="118">
        <f t="shared" si="122"/>
        <v>0.19701329783731075</v>
      </c>
      <c r="E269" s="118">
        <f t="shared" si="122"/>
        <v>0.27970795512563729</v>
      </c>
      <c r="F269" s="118">
        <f t="shared" si="122"/>
        <v>0.32245280523076175</v>
      </c>
      <c r="G269" s="118">
        <f t="shared" si="122"/>
        <v>0.33122192809330669</v>
      </c>
      <c r="H269" s="118">
        <f t="shared" si="122"/>
        <v>0.362001551838527</v>
      </c>
      <c r="I269" s="118">
        <f t="shared" si="122"/>
        <v>0.34091333485832909</v>
      </c>
      <c r="J269" s="118">
        <f t="shared" si="122"/>
        <v>0.31366732982001405</v>
      </c>
      <c r="K269" s="118">
        <f t="shared" si="122"/>
        <v>0.35389820185713877</v>
      </c>
      <c r="L269" s="118">
        <f t="shared" si="122"/>
        <v>0.30719522646837366</v>
      </c>
      <c r="M269" s="118">
        <f t="shared" si="122"/>
        <v>0.39049565190600977</v>
      </c>
      <c r="N269" s="118">
        <f t="shared" si="122"/>
        <v>0.34772076153042208</v>
      </c>
      <c r="O269" s="118">
        <f t="shared" si="122"/>
        <v>0.34506134544520989</v>
      </c>
      <c r="P269" s="118">
        <f t="shared" si="122"/>
        <v>0.32229826253092164</v>
      </c>
      <c r="Q269" s="118">
        <f t="shared" si="122"/>
        <v>0.45130139536305552</v>
      </c>
      <c r="R269" s="118">
        <f t="shared" ref="R269:V269" si="123">R270+R273+R275+R284</f>
        <v>0.36679450356035004</v>
      </c>
      <c r="S269" s="118">
        <f t="shared" si="123"/>
        <v>0.32885221286943256</v>
      </c>
      <c r="T269" s="118">
        <f t="shared" si="123"/>
        <v>0.30402596748559957</v>
      </c>
      <c r="U269" s="118">
        <f t="shared" si="123"/>
        <v>0.27037071569804161</v>
      </c>
      <c r="V269" s="118">
        <f t="shared" si="123"/>
        <v>0.27645756822438988</v>
      </c>
      <c r="W269" s="118">
        <f t="shared" ref="W269" si="124">W270+W273+W275+W284</f>
        <v>0.28621447646388226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0.15167250407228158</v>
      </c>
      <c r="C284" s="123">
        <v>0.18280942133262187</v>
      </c>
      <c r="D284" s="123">
        <v>0.19701329783731075</v>
      </c>
      <c r="E284" s="123">
        <v>0.27970795512563729</v>
      </c>
      <c r="F284" s="123">
        <v>0.32245280523076175</v>
      </c>
      <c r="G284" s="123">
        <v>0.33122192809330669</v>
      </c>
      <c r="H284" s="123">
        <v>0.362001551838527</v>
      </c>
      <c r="I284" s="123">
        <v>0.34091333485832909</v>
      </c>
      <c r="J284" s="123">
        <v>0.31366732982001405</v>
      </c>
      <c r="K284" s="123">
        <v>0.35389820185713877</v>
      </c>
      <c r="L284" s="123">
        <v>0.30719522646837366</v>
      </c>
      <c r="M284" s="123">
        <v>0.39049565190600977</v>
      </c>
      <c r="N284" s="123">
        <v>0.34772076153042208</v>
      </c>
      <c r="O284" s="123">
        <v>0.34506134544520989</v>
      </c>
      <c r="P284" s="123">
        <v>0.32229826253092164</v>
      </c>
      <c r="Q284" s="123">
        <v>0.45130139536305552</v>
      </c>
      <c r="R284" s="123">
        <v>0.36679450356035004</v>
      </c>
      <c r="S284" s="123">
        <v>0.32885221286943256</v>
      </c>
      <c r="T284" s="123">
        <v>0.30402596748559957</v>
      </c>
      <c r="U284" s="123">
        <v>0.27037071569804161</v>
      </c>
      <c r="V284" s="123">
        <v>0.27645756822438988</v>
      </c>
      <c r="W284" s="123">
        <v>0.28621447646388226</v>
      </c>
      <c r="DA284" s="130" t="s">
        <v>3213</v>
      </c>
    </row>
    <row r="285" spans="1:105" ht="12" customHeight="1" x14ac:dyDescent="0.25">
      <c r="A285" s="97" t="s">
        <v>50</v>
      </c>
      <c r="B285" s="99">
        <v>2.2683319277624645</v>
      </c>
      <c r="C285" s="99">
        <v>2.4272305531194593</v>
      </c>
      <c r="D285" s="99">
        <v>2.3418132205955597</v>
      </c>
      <c r="E285" s="99">
        <v>2.6971865562811335</v>
      </c>
      <c r="F285" s="99">
        <v>2.7839743318818209</v>
      </c>
      <c r="G285" s="99">
        <v>2.7424632334739054</v>
      </c>
      <c r="H285" s="99">
        <v>2.9014930229358726</v>
      </c>
      <c r="I285" s="99">
        <v>2.7469786154803062</v>
      </c>
      <c r="J285" s="99">
        <v>2.5539136972569074</v>
      </c>
      <c r="K285" s="99">
        <v>2.8595250419327773</v>
      </c>
      <c r="L285" s="99">
        <v>2.4999869664021834</v>
      </c>
      <c r="M285" s="99">
        <v>3.1303658272477324</v>
      </c>
      <c r="N285" s="99">
        <v>2.8176404815945908</v>
      </c>
      <c r="O285" s="99">
        <v>2.6649476434411881</v>
      </c>
      <c r="P285" s="99">
        <v>2.459004238390349</v>
      </c>
      <c r="Q285" s="99">
        <v>3.5208274884240298</v>
      </c>
      <c r="R285" s="99">
        <v>2.9457995701670696</v>
      </c>
      <c r="S285" s="99">
        <v>2.8811471408163367</v>
      </c>
      <c r="T285" s="99">
        <v>2.9249903480598118</v>
      </c>
      <c r="U285" s="99">
        <v>2.80889631627951</v>
      </c>
      <c r="V285" s="99">
        <v>3.0548668961841265</v>
      </c>
      <c r="W285" s="99">
        <v>3.1769387032051783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10.359984520519413</v>
      </c>
      <c r="D290" s="117">
        <f t="shared" si="129"/>
        <v>0</v>
      </c>
      <c r="E290" s="117">
        <f t="shared" si="129"/>
        <v>1.9153234849850644</v>
      </c>
      <c r="F290" s="117">
        <f t="shared" si="129"/>
        <v>8.9229574267928058</v>
      </c>
      <c r="G290" s="117">
        <f t="shared" si="129"/>
        <v>12.876987209825351</v>
      </c>
      <c r="H290" s="117">
        <f t="shared" si="129"/>
        <v>8.1640958485318258</v>
      </c>
      <c r="I290" s="117">
        <f t="shared" si="129"/>
        <v>8.4491602845489524</v>
      </c>
      <c r="J290" s="117">
        <f t="shared" si="129"/>
        <v>5.7086993716611909</v>
      </c>
      <c r="K290" s="117">
        <f t="shared" si="129"/>
        <v>8.585628068896094</v>
      </c>
      <c r="L290" s="117">
        <f t="shared" si="129"/>
        <v>6.4936594919635526</v>
      </c>
      <c r="M290" s="117">
        <f t="shared" si="129"/>
        <v>9.2742656019147702</v>
      </c>
      <c r="N290" s="117">
        <f t="shared" si="129"/>
        <v>19.24625880718656</v>
      </c>
      <c r="O290" s="117">
        <f t="shared" si="129"/>
        <v>18.036622081440463</v>
      </c>
      <c r="P290" s="117">
        <f t="shared" si="129"/>
        <v>13.560392887468449</v>
      </c>
      <c r="Q290" s="117">
        <f t="shared" si="129"/>
        <v>19.221153365922842</v>
      </c>
      <c r="R290" s="117">
        <f t="shared" ref="R290:V290" si="130">R291+R294+R296+R305</f>
        <v>7.7414378270815138</v>
      </c>
      <c r="S290" s="117">
        <f t="shared" si="130"/>
        <v>7.3350622636035583</v>
      </c>
      <c r="T290" s="117">
        <f t="shared" si="130"/>
        <v>5.0743580632794538</v>
      </c>
      <c r="U290" s="117">
        <f t="shared" si="130"/>
        <v>5.4768881870285204</v>
      </c>
      <c r="V290" s="117">
        <f t="shared" si="130"/>
        <v>6.3670141454491551</v>
      </c>
      <c r="W290" s="117">
        <f t="shared" ref="W290" si="131">W291+W294+W296+W305</f>
        <v>7.4608797405808254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7.1082755415216683</v>
      </c>
      <c r="D291" s="122">
        <f t="shared" si="132"/>
        <v>0</v>
      </c>
      <c r="E291" s="122">
        <f t="shared" si="132"/>
        <v>1.3968286587832561</v>
      </c>
      <c r="F291" s="122">
        <f t="shared" si="132"/>
        <v>6.2448266681175015</v>
      </c>
      <c r="G291" s="122">
        <f t="shared" si="132"/>
        <v>8.9555006295908886</v>
      </c>
      <c r="H291" s="122">
        <f t="shared" si="132"/>
        <v>5.7078923048773644</v>
      </c>
      <c r="I291" s="122">
        <f t="shared" si="132"/>
        <v>5.6958173724373555</v>
      </c>
      <c r="J291" s="122">
        <f t="shared" si="132"/>
        <v>3.7701147946869713</v>
      </c>
      <c r="K291" s="122">
        <f t="shared" si="132"/>
        <v>5.5901344140771156</v>
      </c>
      <c r="L291" s="122">
        <f t="shared" si="132"/>
        <v>4.3393232542898517</v>
      </c>
      <c r="M291" s="122">
        <f t="shared" si="132"/>
        <v>6.2694015050231657</v>
      </c>
      <c r="N291" s="122">
        <f t="shared" si="132"/>
        <v>13.257532048438994</v>
      </c>
      <c r="O291" s="122">
        <f t="shared" si="132"/>
        <v>12.351711724464318</v>
      </c>
      <c r="P291" s="122">
        <f t="shared" si="132"/>
        <v>9.000168315119943</v>
      </c>
      <c r="Q291" s="122">
        <f t="shared" si="132"/>
        <v>12.36938032842858</v>
      </c>
      <c r="R291" s="122">
        <f t="shared" ref="R291:V291" si="133">SUM(R292:R293)</f>
        <v>4.9556281746944171</v>
      </c>
      <c r="S291" s="122">
        <f t="shared" si="133"/>
        <v>4.6484432743193445</v>
      </c>
      <c r="T291" s="122">
        <f t="shared" si="133"/>
        <v>3.1082210601950861</v>
      </c>
      <c r="U291" s="122">
        <f t="shared" si="133"/>
        <v>3.2857886253687645</v>
      </c>
      <c r="V291" s="122">
        <f t="shared" si="133"/>
        <v>3.8359463571238921</v>
      </c>
      <c r="W291" s="122">
        <f t="shared" ref="W291" si="134">SUM(W292:W293)</f>
        <v>4.2408142654097576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7.086039834563655</v>
      </c>
      <c r="D292" s="98">
        <v>0</v>
      </c>
      <c r="E292" s="98">
        <v>1.3925295324030709</v>
      </c>
      <c r="F292" s="98">
        <v>6.225824969787749</v>
      </c>
      <c r="G292" s="98">
        <v>8.9287000538636772</v>
      </c>
      <c r="H292" s="98">
        <v>5.6909436154823769</v>
      </c>
      <c r="I292" s="98">
        <v>5.6792077042657079</v>
      </c>
      <c r="J292" s="98">
        <v>3.7591508290117002</v>
      </c>
      <c r="K292" s="98">
        <v>5.5740391365352631</v>
      </c>
      <c r="L292" s="98">
        <v>4.3268301255740713</v>
      </c>
      <c r="M292" s="98">
        <v>6.2513757331456219</v>
      </c>
      <c r="N292" s="98">
        <v>13.220380108241695</v>
      </c>
      <c r="O292" s="98">
        <v>12.316870469134756</v>
      </c>
      <c r="P292" s="98">
        <v>8.9749957480541465</v>
      </c>
      <c r="Q292" s="98">
        <v>12.334711207804729</v>
      </c>
      <c r="R292" s="98">
        <v>4.9417856435374672</v>
      </c>
      <c r="S292" s="98">
        <v>4.6353956512952417</v>
      </c>
      <c r="T292" s="98">
        <v>3.099515956608994</v>
      </c>
      <c r="U292" s="98">
        <v>3.276597404249598</v>
      </c>
      <c r="V292" s="98">
        <v>3.8251388708543073</v>
      </c>
      <c r="W292" s="98">
        <v>4.2287945180374793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2.2235706958012965E-2</v>
      </c>
      <c r="D293" s="98">
        <v>0</v>
      </c>
      <c r="E293" s="98">
        <v>4.2991263801852812E-3</v>
      </c>
      <c r="F293" s="98">
        <v>1.9001698329752442E-2</v>
      </c>
      <c r="G293" s="98">
        <v>2.6800575727210778E-2</v>
      </c>
      <c r="H293" s="98">
        <v>1.6948689394987292E-2</v>
      </c>
      <c r="I293" s="98">
        <v>1.660966817164734E-2</v>
      </c>
      <c r="J293" s="98">
        <v>1.0963965675271055E-2</v>
      </c>
      <c r="K293" s="98">
        <v>1.6095277541852686E-2</v>
      </c>
      <c r="L293" s="98">
        <v>1.2493128715780212E-2</v>
      </c>
      <c r="M293" s="98">
        <v>1.8025771877543669E-2</v>
      </c>
      <c r="N293" s="98">
        <v>3.7151940197299067E-2</v>
      </c>
      <c r="O293" s="98">
        <v>3.4841255329561525E-2</v>
      </c>
      <c r="P293" s="98">
        <v>2.5172567065795768E-2</v>
      </c>
      <c r="Q293" s="98">
        <v>3.4669120623851489E-2</v>
      </c>
      <c r="R293" s="98">
        <v>1.38425311569498E-2</v>
      </c>
      <c r="S293" s="98">
        <v>1.3047623024102704E-2</v>
      </c>
      <c r="T293" s="98">
        <v>8.705103586091948E-3</v>
      </c>
      <c r="U293" s="98">
        <v>9.1912211191663516E-3</v>
      </c>
      <c r="V293" s="98">
        <v>1.080748626958482E-2</v>
      </c>
      <c r="W293" s="98">
        <v>1.2019747372277871E-2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6.0344788139462605E-2</v>
      </c>
      <c r="D294" s="122">
        <f t="shared" si="135"/>
        <v>0</v>
      </c>
      <c r="E294" s="122">
        <f t="shared" si="135"/>
        <v>9.5511697231762168E-3</v>
      </c>
      <c r="F294" s="122">
        <f t="shared" si="135"/>
        <v>3.0250723931047104E-2</v>
      </c>
      <c r="G294" s="122">
        <f t="shared" si="135"/>
        <v>4.2759495613063865E-2</v>
      </c>
      <c r="H294" s="122">
        <f t="shared" si="135"/>
        <v>2.8714455182631257E-2</v>
      </c>
      <c r="I294" s="122">
        <f t="shared" si="135"/>
        <v>4.2139049028383627E-2</v>
      </c>
      <c r="J294" s="122">
        <f t="shared" si="135"/>
        <v>3.7174034594573614E-2</v>
      </c>
      <c r="K294" s="122">
        <f t="shared" si="135"/>
        <v>6.9085634412941674E-2</v>
      </c>
      <c r="L294" s="122">
        <f t="shared" si="135"/>
        <v>5.2199224204943898E-2</v>
      </c>
      <c r="M294" s="122">
        <f t="shared" si="135"/>
        <v>4.6112974652444155E-2</v>
      </c>
      <c r="N294" s="122">
        <f t="shared" si="135"/>
        <v>0.26875765021617054</v>
      </c>
      <c r="O294" s="122">
        <f t="shared" si="135"/>
        <v>8.5093131608385025E-2</v>
      </c>
      <c r="P294" s="122">
        <f t="shared" si="135"/>
        <v>9.9279652752072678E-2</v>
      </c>
      <c r="Q294" s="122">
        <f t="shared" si="135"/>
        <v>7.1889529590070819E-2</v>
      </c>
      <c r="R294" s="122">
        <f t="shared" si="135"/>
        <v>0.10937339622723667</v>
      </c>
      <c r="S294" s="122">
        <f t="shared" si="135"/>
        <v>8.6023649762356491E-2</v>
      </c>
      <c r="T294" s="122">
        <f t="shared" si="135"/>
        <v>3.7219188621349632E-2</v>
      </c>
      <c r="U294" s="122">
        <f t="shared" si="135"/>
        <v>5.0149791365827465E-2</v>
      </c>
      <c r="V294" s="122">
        <f t="shared" si="135"/>
        <v>4.3531649855100982E-2</v>
      </c>
      <c r="W294" s="122">
        <f t="shared" si="135"/>
        <v>4.2531121171242303E-2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6.0344788139462605E-2</v>
      </c>
      <c r="D295" s="98">
        <v>0</v>
      </c>
      <c r="E295" s="98">
        <v>9.5511697231762168E-3</v>
      </c>
      <c r="F295" s="98">
        <v>3.0250723931047104E-2</v>
      </c>
      <c r="G295" s="98">
        <v>4.2759495613063865E-2</v>
      </c>
      <c r="H295" s="98">
        <v>2.8714455182631257E-2</v>
      </c>
      <c r="I295" s="98">
        <v>4.2139049028383627E-2</v>
      </c>
      <c r="J295" s="98">
        <v>3.7174034594573614E-2</v>
      </c>
      <c r="K295" s="98">
        <v>6.9085634412941674E-2</v>
      </c>
      <c r="L295" s="98">
        <v>5.2199224204943898E-2</v>
      </c>
      <c r="M295" s="98">
        <v>4.6112974652444155E-2</v>
      </c>
      <c r="N295" s="98">
        <v>0.26875765021617054</v>
      </c>
      <c r="O295" s="98">
        <v>8.5093131608385025E-2</v>
      </c>
      <c r="P295" s="98">
        <v>9.9279652752072678E-2</v>
      </c>
      <c r="Q295" s="98">
        <v>7.1889529590070819E-2</v>
      </c>
      <c r="R295" s="98">
        <v>0.10937339622723667</v>
      </c>
      <c r="S295" s="98">
        <v>8.6023649762356491E-2</v>
      </c>
      <c r="T295" s="98">
        <v>3.7219188621349632E-2</v>
      </c>
      <c r="U295" s="98">
        <v>5.0149791365827465E-2</v>
      </c>
      <c r="V295" s="98">
        <v>4.3531649855100982E-2</v>
      </c>
      <c r="W295" s="98">
        <v>4.2531121171242303E-2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1.9703923254545355</v>
      </c>
      <c r="D296" s="122">
        <v>0</v>
      </c>
      <c r="E296" s="122">
        <v>0.29373183839752681</v>
      </c>
      <c r="F296" s="122">
        <v>1.5334536328507644</v>
      </c>
      <c r="G296" s="122">
        <v>2.3373746702874816</v>
      </c>
      <c r="H296" s="122">
        <v>1.4327496512336728</v>
      </c>
      <c r="I296" s="122">
        <v>1.6187781950841915</v>
      </c>
      <c r="J296" s="122">
        <v>1.1283125648962633</v>
      </c>
      <c r="K296" s="122">
        <v>1.8022143288694048</v>
      </c>
      <c r="L296" s="122">
        <v>1.2909784374569169</v>
      </c>
      <c r="M296" s="122">
        <v>1.7717322450514108</v>
      </c>
      <c r="N296" s="122">
        <v>3.5198990679221658</v>
      </c>
      <c r="O296" s="122">
        <v>3.4055006633002454</v>
      </c>
      <c r="P296" s="122">
        <v>2.7420099926416075</v>
      </c>
      <c r="Q296" s="122">
        <v>4.0790823265780842</v>
      </c>
      <c r="R296" s="122">
        <v>1.5815435954417991</v>
      </c>
      <c r="S296" s="122">
        <v>1.5738897627894066</v>
      </c>
      <c r="T296" s="122">
        <v>1.1950844956040039</v>
      </c>
      <c r="U296" s="122">
        <v>1.3156553532950124</v>
      </c>
      <c r="V296" s="122">
        <v>1.5202923168942695</v>
      </c>
      <c r="W296" s="122">
        <v>1.9423960423290501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1.5895620826408963</v>
      </c>
      <c r="D297" s="98">
        <v>0</v>
      </c>
      <c r="E297" s="98">
        <v>0.29373183839752681</v>
      </c>
      <c r="F297" s="98">
        <v>1.5334536328507644</v>
      </c>
      <c r="G297" s="98">
        <v>2.3373746702874816</v>
      </c>
      <c r="H297" s="98">
        <v>1.3891232580451573</v>
      </c>
      <c r="I297" s="98">
        <v>1.2969756405726354</v>
      </c>
      <c r="J297" s="98">
        <v>1.0647568814027366</v>
      </c>
      <c r="K297" s="98">
        <v>1.6727619270652483</v>
      </c>
      <c r="L297" s="98">
        <v>1.280081748468139</v>
      </c>
      <c r="M297" s="98">
        <v>1.746361703540128</v>
      </c>
      <c r="N297" s="98">
        <v>3.3387953467965157</v>
      </c>
      <c r="O297" s="98">
        <v>3.0459690354359545</v>
      </c>
      <c r="P297" s="98">
        <v>2.1197239862674291</v>
      </c>
      <c r="Q297" s="98">
        <v>3.973035080610634</v>
      </c>
      <c r="R297" s="98">
        <v>1.4540315739453893</v>
      </c>
      <c r="S297" s="98">
        <v>1.4800113235548451</v>
      </c>
      <c r="T297" s="98">
        <v>0.89066595170743745</v>
      </c>
      <c r="U297" s="98">
        <v>1.071729028344514</v>
      </c>
      <c r="V297" s="98">
        <v>1.3382586476870733</v>
      </c>
      <c r="W297" s="98">
        <v>1.8365873543983857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1.089668898877774E-2</v>
      </c>
      <c r="M298" s="98">
        <v>8.4699284011512609E-4</v>
      </c>
      <c r="N298" s="98">
        <v>1.0601868074094612E-3</v>
      </c>
      <c r="O298" s="98">
        <v>1.5148861755262277E-3</v>
      </c>
      <c r="P298" s="98">
        <v>1.860170927019099E-3</v>
      </c>
      <c r="Q298" s="98">
        <v>5.3081387469231635E-3</v>
      </c>
      <c r="R298" s="98">
        <v>0</v>
      </c>
      <c r="S298" s="98">
        <v>0</v>
      </c>
      <c r="T298" s="98">
        <v>0</v>
      </c>
      <c r="U298" s="98">
        <v>8.5652180447286035E-4</v>
      </c>
      <c r="V298" s="98">
        <v>3.2279356454465672E-4</v>
      </c>
      <c r="W298" s="98">
        <v>1.9232708641031123E-3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4.4462757150451181E-3</v>
      </c>
      <c r="M299" s="101">
        <v>3.3495324720650947E-4</v>
      </c>
      <c r="N299" s="101">
        <v>3.9359011458234809E-4</v>
      </c>
      <c r="O299" s="101">
        <v>5.808230471842957E-4</v>
      </c>
      <c r="P299" s="101">
        <v>7.2761952978102221E-4</v>
      </c>
      <c r="Q299" s="101">
        <v>1.9185632661154442E-3</v>
      </c>
      <c r="R299" s="101">
        <v>0</v>
      </c>
      <c r="S299" s="101">
        <v>0</v>
      </c>
      <c r="T299" s="101">
        <v>0</v>
      </c>
      <c r="U299" s="101">
        <v>3.1665240911328438E-4</v>
      </c>
      <c r="V299" s="101">
        <v>1.2025545212826561E-4</v>
      </c>
      <c r="W299" s="101">
        <v>7.1960117870646949E-4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6.450413273732622E-3</v>
      </c>
      <c r="M300" s="104">
        <v>5.1203959290861667E-4</v>
      </c>
      <c r="N300" s="104">
        <v>6.6659669282711305E-4</v>
      </c>
      <c r="O300" s="104">
        <v>9.3406312834193187E-4</v>
      </c>
      <c r="P300" s="104">
        <v>1.1325513972380767E-3</v>
      </c>
      <c r="Q300" s="104">
        <v>3.3895754808077193E-3</v>
      </c>
      <c r="R300" s="104">
        <v>0</v>
      </c>
      <c r="S300" s="104">
        <v>0</v>
      </c>
      <c r="T300" s="104">
        <v>0</v>
      </c>
      <c r="U300" s="104">
        <v>5.3986939535957603E-4</v>
      </c>
      <c r="V300" s="104">
        <v>2.0253811241639113E-4</v>
      </c>
      <c r="W300" s="104">
        <v>1.2036696853966427E-3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0.3808302428136392</v>
      </c>
      <c r="D301" s="101">
        <v>0</v>
      </c>
      <c r="E301" s="101">
        <v>0</v>
      </c>
      <c r="F301" s="101">
        <v>0</v>
      </c>
      <c r="G301" s="101">
        <v>0</v>
      </c>
      <c r="H301" s="101">
        <v>4.3626393188515473E-2</v>
      </c>
      <c r="I301" s="101">
        <v>0.32180255451155609</v>
      </c>
      <c r="J301" s="101">
        <v>6.3555683493526652E-2</v>
      </c>
      <c r="K301" s="101">
        <v>0.12945240180415662</v>
      </c>
      <c r="L301" s="101">
        <v>0</v>
      </c>
      <c r="M301" s="101">
        <v>2.324293158945372E-2</v>
      </c>
      <c r="N301" s="101">
        <v>0.17488296873079354</v>
      </c>
      <c r="O301" s="101">
        <v>0.33412767708244417</v>
      </c>
      <c r="P301" s="101">
        <v>0.5816472858754399</v>
      </c>
      <c r="Q301" s="101">
        <v>9.7259127965646897E-2</v>
      </c>
      <c r="R301" s="101">
        <v>0.11737591035203691</v>
      </c>
      <c r="S301" s="101">
        <v>8.3579769479556448E-2</v>
      </c>
      <c r="T301" s="101">
        <v>0.26551283328790165</v>
      </c>
      <c r="U301" s="101">
        <v>0.22463795180059143</v>
      </c>
      <c r="V301" s="101">
        <v>0.17228511346475459</v>
      </c>
      <c r="W301" s="101">
        <v>9.6534770009820844E-2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1.2806170817138403E-3</v>
      </c>
      <c r="N302" s="104">
        <v>5.1605655874473371E-3</v>
      </c>
      <c r="O302" s="104">
        <v>2.3889064606320547E-2</v>
      </c>
      <c r="P302" s="104">
        <v>3.8778549571719445E-2</v>
      </c>
      <c r="Q302" s="104">
        <v>3.4799792548799958E-3</v>
      </c>
      <c r="R302" s="104">
        <v>1.013611114437288E-2</v>
      </c>
      <c r="S302" s="104">
        <v>1.0298669755005208E-2</v>
      </c>
      <c r="T302" s="104">
        <v>3.8905710608664851E-2</v>
      </c>
      <c r="U302" s="104">
        <v>1.8431851345434049E-2</v>
      </c>
      <c r="V302" s="104">
        <v>9.4257621778969548E-3</v>
      </c>
      <c r="W302" s="104">
        <v>7.3506470567404059E-3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5.8705931272274702E-4</v>
      </c>
      <c r="N303" s="98">
        <v>2.2208155227244879E-3</v>
      </c>
      <c r="O303" s="98">
        <v>1.05085810634704E-2</v>
      </c>
      <c r="P303" s="98">
        <v>1.7198923080213611E-2</v>
      </c>
      <c r="Q303" s="98">
        <v>1.4182437114166626E-3</v>
      </c>
      <c r="R303" s="98">
        <v>4.333861915733447E-3</v>
      </c>
      <c r="S303" s="98">
        <v>4.5884099327586263E-3</v>
      </c>
      <c r="T303" s="98">
        <v>1.6142200657048657E-2</v>
      </c>
      <c r="U303" s="98">
        <v>7.4812472520495131E-3</v>
      </c>
      <c r="V303" s="98">
        <v>3.8324150303583049E-3</v>
      </c>
      <c r="W303" s="98">
        <v>2.9927392448788562E-3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6.9355776899109327E-4</v>
      </c>
      <c r="N304" s="98">
        <v>2.9397500647228491E-3</v>
      </c>
      <c r="O304" s="98">
        <v>1.3380483542850147E-2</v>
      </c>
      <c r="P304" s="98">
        <v>2.157962649150583E-2</v>
      </c>
      <c r="Q304" s="98">
        <v>2.0617355434633332E-3</v>
      </c>
      <c r="R304" s="98">
        <v>5.8022492286394327E-3</v>
      </c>
      <c r="S304" s="98">
        <v>5.7102598222465804E-3</v>
      </c>
      <c r="T304" s="98">
        <v>2.276350995161619E-2</v>
      </c>
      <c r="U304" s="98">
        <v>1.0950604093384534E-2</v>
      </c>
      <c r="V304" s="98">
        <v>5.5933471475386508E-3</v>
      </c>
      <c r="W304" s="98">
        <v>4.3579078118615496E-3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1.2209718654037478</v>
      </c>
      <c r="D305" s="122">
        <v>0</v>
      </c>
      <c r="E305" s="122">
        <v>0.21521181808110518</v>
      </c>
      <c r="F305" s="122">
        <v>1.1144264018934928</v>
      </c>
      <c r="G305" s="122">
        <v>1.5413524143339183</v>
      </c>
      <c r="H305" s="122">
        <v>0.9947394372381575</v>
      </c>
      <c r="I305" s="122">
        <v>1.0924256679990225</v>
      </c>
      <c r="J305" s="122">
        <v>0.77309797748338216</v>
      </c>
      <c r="K305" s="122">
        <v>1.1241936915366315</v>
      </c>
      <c r="L305" s="122">
        <v>0.81115857601183994</v>
      </c>
      <c r="M305" s="122">
        <v>1.187018877187751</v>
      </c>
      <c r="N305" s="122">
        <v>2.2000700406092313</v>
      </c>
      <c r="O305" s="122">
        <v>2.1943165620675158</v>
      </c>
      <c r="P305" s="122">
        <v>1.7189349269548266</v>
      </c>
      <c r="Q305" s="122">
        <v>2.7008011813261072</v>
      </c>
      <c r="R305" s="122">
        <v>1.0948926607180609</v>
      </c>
      <c r="S305" s="122">
        <v>1.0267055767324511</v>
      </c>
      <c r="T305" s="122">
        <v>0.73383331885901426</v>
      </c>
      <c r="U305" s="122">
        <v>0.82529441699891559</v>
      </c>
      <c r="V305" s="122">
        <v>0.96724382157589273</v>
      </c>
      <c r="W305" s="122">
        <v>1.2351383116707759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0.19151221636631857</v>
      </c>
      <c r="D306" s="98">
        <v>0</v>
      </c>
      <c r="E306" s="98">
        <v>5.3466421901486691E-2</v>
      </c>
      <c r="F306" s="98">
        <v>0.19747659264950548</v>
      </c>
      <c r="G306" s="98">
        <v>0.19167003229268206</v>
      </c>
      <c r="H306" s="98">
        <v>0.1207450163479232</v>
      </c>
      <c r="I306" s="98">
        <v>0.11778664319210952</v>
      </c>
      <c r="J306" s="98">
        <v>0.12777033076864289</v>
      </c>
      <c r="K306" s="98">
        <v>0.21990199576388483</v>
      </c>
      <c r="L306" s="98">
        <v>0.14001995456513469</v>
      </c>
      <c r="M306" s="98">
        <v>0.23103863446681167</v>
      </c>
      <c r="N306" s="98">
        <v>0.28207463997277876</v>
      </c>
      <c r="O306" s="98">
        <v>0.34842817758415839</v>
      </c>
      <c r="P306" s="98">
        <v>0.26998900305330831</v>
      </c>
      <c r="Q306" s="98">
        <v>0.46145914110264702</v>
      </c>
      <c r="R306" s="98">
        <v>0.16597889109326372</v>
      </c>
      <c r="S306" s="98">
        <v>9.3838688516070981E-2</v>
      </c>
      <c r="T306" s="98">
        <v>5.9510375327024551E-2</v>
      </c>
      <c r="U306" s="98">
        <v>8.5087238451460157E-2</v>
      </c>
      <c r="V306" s="98">
        <v>0.10511836602592382</v>
      </c>
      <c r="W306" s="98">
        <v>0.1880091644239951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1.0294596490374293</v>
      </c>
      <c r="D307" s="33">
        <v>0</v>
      </c>
      <c r="E307" s="33">
        <v>0.16174539617961847</v>
      </c>
      <c r="F307" s="33">
        <v>0.91694980924398739</v>
      </c>
      <c r="G307" s="33">
        <v>1.3496823820412363</v>
      </c>
      <c r="H307" s="33">
        <v>0.87399442089023427</v>
      </c>
      <c r="I307" s="33">
        <v>0.974639024806913</v>
      </c>
      <c r="J307" s="33">
        <v>0.6453276467147393</v>
      </c>
      <c r="K307" s="33">
        <v>0.9042916957727466</v>
      </c>
      <c r="L307" s="33">
        <v>0.67113862144670522</v>
      </c>
      <c r="M307" s="33">
        <v>0.95598024272093929</v>
      </c>
      <c r="N307" s="33">
        <v>1.9179954006364524</v>
      </c>
      <c r="O307" s="33">
        <v>1.8458883844833573</v>
      </c>
      <c r="P307" s="33">
        <v>1.4489459239015183</v>
      </c>
      <c r="Q307" s="33">
        <v>2.2393420402234603</v>
      </c>
      <c r="R307" s="33">
        <v>0.9289137696247971</v>
      </c>
      <c r="S307" s="33">
        <v>0.9328668882163802</v>
      </c>
      <c r="T307" s="33">
        <v>0.67432294353198974</v>
      </c>
      <c r="U307" s="33">
        <v>0.74020717854745544</v>
      </c>
      <c r="V307" s="33">
        <v>0.86212545554996889</v>
      </c>
      <c r="W307" s="33">
        <v>1.0471291472467807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7.3446587499409146</v>
      </c>
      <c r="D309" s="117">
        <f t="shared" si="136"/>
        <v>0</v>
      </c>
      <c r="E309" s="117">
        <f t="shared" si="136"/>
        <v>1.3661694819950612</v>
      </c>
      <c r="F309" s="117">
        <f t="shared" si="136"/>
        <v>6.3792782365518699</v>
      </c>
      <c r="G309" s="117">
        <f t="shared" si="136"/>
        <v>9.2433303809664622</v>
      </c>
      <c r="H309" s="117">
        <f t="shared" si="136"/>
        <v>5.8654089633522428</v>
      </c>
      <c r="I309" s="117">
        <f t="shared" si="136"/>
        <v>6.068741955632218</v>
      </c>
      <c r="J309" s="117">
        <f t="shared" si="136"/>
        <v>4.1489669935743834</v>
      </c>
      <c r="K309" s="117">
        <f t="shared" si="136"/>
        <v>6.2751442962648767</v>
      </c>
      <c r="L309" s="117">
        <f t="shared" si="136"/>
        <v>4.7765058920964032</v>
      </c>
      <c r="M309" s="117">
        <f t="shared" si="136"/>
        <v>6.774294694593733</v>
      </c>
      <c r="N309" s="117">
        <f t="shared" si="136"/>
        <v>14.48560221825797</v>
      </c>
      <c r="O309" s="117">
        <f t="shared" si="136"/>
        <v>13.265855889466831</v>
      </c>
      <c r="P309" s="117">
        <f t="shared" si="136"/>
        <v>10.095526694297245</v>
      </c>
      <c r="Q309" s="117">
        <f t="shared" si="136"/>
        <v>14.362169096915665</v>
      </c>
      <c r="R309" s="117">
        <f t="shared" ref="R309:V309" si="137">R310+R313+R315+R324</f>
        <v>6.0166281871597134</v>
      </c>
      <c r="S309" s="117">
        <f t="shared" si="137"/>
        <v>5.7160227737342426</v>
      </c>
      <c r="T309" s="117">
        <f t="shared" si="137"/>
        <v>3.9099011986747585</v>
      </c>
      <c r="U309" s="117">
        <f t="shared" si="137"/>
        <v>4.2819941993373787</v>
      </c>
      <c r="V309" s="117">
        <f t="shared" si="137"/>
        <v>4.9744677368530015</v>
      </c>
      <c r="W309" s="117">
        <f t="shared" ref="W309" si="138">W310+W313+W315+W324</f>
        <v>5.8549221367028874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4.9338552847027124</v>
      </c>
      <c r="D310" s="122">
        <f t="shared" si="139"/>
        <v>0</v>
      </c>
      <c r="E310" s="122">
        <f t="shared" si="139"/>
        <v>0.97237213875788642</v>
      </c>
      <c r="F310" s="122">
        <f t="shared" si="139"/>
        <v>4.3536244865081173</v>
      </c>
      <c r="G310" s="122">
        <f t="shared" si="139"/>
        <v>6.2527849827277748</v>
      </c>
      <c r="H310" s="122">
        <f t="shared" si="139"/>
        <v>3.9914482957245503</v>
      </c>
      <c r="I310" s="122">
        <f t="shared" si="139"/>
        <v>3.989261567151595</v>
      </c>
      <c r="J310" s="122">
        <f t="shared" si="139"/>
        <v>2.644908481326091</v>
      </c>
      <c r="K310" s="122">
        <f t="shared" si="139"/>
        <v>3.9285718484683625</v>
      </c>
      <c r="L310" s="122">
        <f t="shared" si="139"/>
        <v>3.0551993402940965</v>
      </c>
      <c r="M310" s="122">
        <f t="shared" si="139"/>
        <v>4.4254279943859691</v>
      </c>
      <c r="N310" s="122">
        <f t="shared" si="139"/>
        <v>9.3902943248253496</v>
      </c>
      <c r="O310" s="122">
        <f t="shared" si="139"/>
        <v>8.7882850294161159</v>
      </c>
      <c r="P310" s="122">
        <f t="shared" si="139"/>
        <v>6.4371518732939155</v>
      </c>
      <c r="Q310" s="122">
        <f t="shared" si="139"/>
        <v>8.890440381339948</v>
      </c>
      <c r="R310" s="122">
        <f t="shared" ref="R310:V310" si="140">SUM(R311:R312)</f>
        <v>3.5751844030293034</v>
      </c>
      <c r="S310" s="122">
        <f t="shared" si="140"/>
        <v>3.3657786751059171</v>
      </c>
      <c r="T310" s="122">
        <f t="shared" si="140"/>
        <v>2.2584212585669095</v>
      </c>
      <c r="U310" s="122">
        <f t="shared" si="140"/>
        <v>2.3954020081557252</v>
      </c>
      <c r="V310" s="122">
        <f t="shared" si="140"/>
        <v>2.8053129609401264</v>
      </c>
      <c r="W310" s="122">
        <f t="shared" ref="W310" si="141">SUM(W311:W312)</f>
        <v>3.1103979341863615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4.9116195777446991</v>
      </c>
      <c r="D311" s="98">
        <v>0</v>
      </c>
      <c r="E311" s="98">
        <v>0.96807301237770116</v>
      </c>
      <c r="F311" s="98">
        <v>4.3346227881783648</v>
      </c>
      <c r="G311" s="98">
        <v>6.2259844070005643</v>
      </c>
      <c r="H311" s="98">
        <v>3.9744996063295628</v>
      </c>
      <c r="I311" s="98">
        <v>3.9726518989799477</v>
      </c>
      <c r="J311" s="98">
        <v>2.6339445156508199</v>
      </c>
      <c r="K311" s="98">
        <v>3.9124765709265099</v>
      </c>
      <c r="L311" s="98">
        <v>3.0427062115783161</v>
      </c>
      <c r="M311" s="98">
        <v>4.4074022225084253</v>
      </c>
      <c r="N311" s="98">
        <v>9.3531423846280504</v>
      </c>
      <c r="O311" s="98">
        <v>8.7534437740865538</v>
      </c>
      <c r="P311" s="98">
        <v>6.4119793062281198</v>
      </c>
      <c r="Q311" s="98">
        <v>8.8557712607160965</v>
      </c>
      <c r="R311" s="98">
        <v>3.5613418718723535</v>
      </c>
      <c r="S311" s="98">
        <v>3.3527310520818143</v>
      </c>
      <c r="T311" s="98">
        <v>2.2497161549808173</v>
      </c>
      <c r="U311" s="98">
        <v>2.3862107870365588</v>
      </c>
      <c r="V311" s="98">
        <v>2.7945054746705416</v>
      </c>
      <c r="W311" s="98">
        <v>3.0983781868140836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2.2235706958012965E-2</v>
      </c>
      <c r="D312" s="98">
        <v>0</v>
      </c>
      <c r="E312" s="98">
        <v>4.2991263801852812E-3</v>
      </c>
      <c r="F312" s="98">
        <v>1.9001698329752442E-2</v>
      </c>
      <c r="G312" s="98">
        <v>2.6800575727210778E-2</v>
      </c>
      <c r="H312" s="98">
        <v>1.6948689394987292E-2</v>
      </c>
      <c r="I312" s="98">
        <v>1.660966817164734E-2</v>
      </c>
      <c r="J312" s="98">
        <v>1.0963965675271055E-2</v>
      </c>
      <c r="K312" s="98">
        <v>1.6095277541852686E-2</v>
      </c>
      <c r="L312" s="98">
        <v>1.2493128715780212E-2</v>
      </c>
      <c r="M312" s="98">
        <v>1.8025771877543669E-2</v>
      </c>
      <c r="N312" s="98">
        <v>3.7151940197299067E-2</v>
      </c>
      <c r="O312" s="98">
        <v>3.4841255329561525E-2</v>
      </c>
      <c r="P312" s="98">
        <v>2.5172567065795768E-2</v>
      </c>
      <c r="Q312" s="98">
        <v>3.4669120623851489E-2</v>
      </c>
      <c r="R312" s="98">
        <v>1.38425311569498E-2</v>
      </c>
      <c r="S312" s="98">
        <v>1.3047623024102704E-2</v>
      </c>
      <c r="T312" s="98">
        <v>8.705103586091948E-3</v>
      </c>
      <c r="U312" s="98">
        <v>9.1912211191663516E-3</v>
      </c>
      <c r="V312" s="98">
        <v>1.080748626958482E-2</v>
      </c>
      <c r="W312" s="98">
        <v>1.2019747372277871E-2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0.12582680227480947</v>
      </c>
      <c r="D313" s="122">
        <f t="shared" si="142"/>
        <v>0</v>
      </c>
      <c r="E313" s="122">
        <f t="shared" si="142"/>
        <v>2.1137201642610758E-2</v>
      </c>
      <c r="F313" s="122">
        <f t="shared" si="142"/>
        <v>6.8893362923073048E-2</v>
      </c>
      <c r="G313" s="122">
        <f t="shared" si="142"/>
        <v>0.10015929580985906</v>
      </c>
      <c r="H313" s="122">
        <f t="shared" si="142"/>
        <v>6.9141653558868518E-2</v>
      </c>
      <c r="I313" s="122">
        <f t="shared" si="142"/>
        <v>0.10425591091518129</v>
      </c>
      <c r="J313" s="122">
        <f t="shared" si="142"/>
        <v>9.4477576322570297E-2</v>
      </c>
      <c r="K313" s="122">
        <f t="shared" si="142"/>
        <v>0.18035234137262848</v>
      </c>
      <c r="L313" s="122">
        <f t="shared" si="142"/>
        <v>0.1399675348419713</v>
      </c>
      <c r="M313" s="122">
        <f t="shared" si="142"/>
        <v>0.12754994719738322</v>
      </c>
      <c r="N313" s="122">
        <f t="shared" si="142"/>
        <v>0.77089136565416705</v>
      </c>
      <c r="O313" s="122">
        <f t="shared" si="142"/>
        <v>0.25447435091632725</v>
      </c>
      <c r="P313" s="122">
        <f t="shared" si="142"/>
        <v>0.31005526315364274</v>
      </c>
      <c r="Q313" s="122">
        <f t="shared" si="142"/>
        <v>0.2327011232788205</v>
      </c>
      <c r="R313" s="122">
        <f t="shared" si="142"/>
        <v>0.36184746724746025</v>
      </c>
      <c r="S313" s="122">
        <f t="shared" si="142"/>
        <v>0.28948956536706572</v>
      </c>
      <c r="T313" s="122">
        <f t="shared" si="142"/>
        <v>0.12701957843322406</v>
      </c>
      <c r="U313" s="122">
        <f t="shared" si="142"/>
        <v>0.17331758422296428</v>
      </c>
      <c r="V313" s="122">
        <f t="shared" si="142"/>
        <v>0.15236512662849752</v>
      </c>
      <c r="W313" s="122">
        <f t="shared" si="142"/>
        <v>0.15069951445217059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0.12582680227480947</v>
      </c>
      <c r="D314" s="98">
        <v>0</v>
      </c>
      <c r="E314" s="98">
        <v>2.1137201642610758E-2</v>
      </c>
      <c r="F314" s="98">
        <v>6.8893362923073048E-2</v>
      </c>
      <c r="G314" s="98">
        <v>0.10015929580985906</v>
      </c>
      <c r="H314" s="98">
        <v>6.9141653558868518E-2</v>
      </c>
      <c r="I314" s="98">
        <v>0.10425591091518129</v>
      </c>
      <c r="J314" s="98">
        <v>9.4477576322570297E-2</v>
      </c>
      <c r="K314" s="98">
        <v>0.18035234137262848</v>
      </c>
      <c r="L314" s="98">
        <v>0.1399675348419713</v>
      </c>
      <c r="M314" s="98">
        <v>0.12754994719738322</v>
      </c>
      <c r="N314" s="98">
        <v>0.77089136565416705</v>
      </c>
      <c r="O314" s="98">
        <v>0.25447435091632725</v>
      </c>
      <c r="P314" s="98">
        <v>0.31005526315364274</v>
      </c>
      <c r="Q314" s="98">
        <v>0.2327011232788205</v>
      </c>
      <c r="R314" s="98">
        <v>0.36184746724746025</v>
      </c>
      <c r="S314" s="98">
        <v>0.28948956536706572</v>
      </c>
      <c r="T314" s="98">
        <v>0.12701957843322406</v>
      </c>
      <c r="U314" s="98">
        <v>0.17331758422296428</v>
      </c>
      <c r="V314" s="98">
        <v>0.15236512662849752</v>
      </c>
      <c r="W314" s="98">
        <v>0.15069951445217059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1.4132699547760152</v>
      </c>
      <c r="D315" s="122">
        <v>0</v>
      </c>
      <c r="E315" s="122">
        <v>0.22171666616249069</v>
      </c>
      <c r="F315" s="122">
        <v>1.1600685918123961</v>
      </c>
      <c r="G315" s="122">
        <v>1.7722628419072743</v>
      </c>
      <c r="H315" s="122">
        <v>1.0811274636883168</v>
      </c>
      <c r="I315" s="122">
        <v>1.1761149809866849</v>
      </c>
      <c r="J315" s="122">
        <v>0.85040850549923985</v>
      </c>
      <c r="K315" s="122">
        <v>1.3570343845596453</v>
      </c>
      <c r="L315" s="122">
        <v>0.99266977739742102</v>
      </c>
      <c r="M315" s="122">
        <v>1.3615896408905586</v>
      </c>
      <c r="N315" s="122">
        <v>2.6974581653623146</v>
      </c>
      <c r="O315" s="122">
        <v>2.6029241618294874</v>
      </c>
      <c r="P315" s="122">
        <v>2.0686491835257459</v>
      </c>
      <c r="Q315" s="122">
        <v>3.2158405703346795</v>
      </c>
      <c r="R315" s="122">
        <v>1.2435109898880852</v>
      </c>
      <c r="S315" s="122">
        <v>1.2491880296398443</v>
      </c>
      <c r="T315" s="122">
        <v>0.93152636086222174</v>
      </c>
      <c r="U315" s="122">
        <v>1.0388527482800767</v>
      </c>
      <c r="V315" s="122">
        <v>1.2161235797075445</v>
      </c>
      <c r="W315" s="122">
        <v>1.574119922354883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1.1945911978489647</v>
      </c>
      <c r="D316" s="98">
        <v>0</v>
      </c>
      <c r="E316" s="98">
        <v>0.22171666616249069</v>
      </c>
      <c r="F316" s="98">
        <v>1.1600685918123961</v>
      </c>
      <c r="G316" s="98">
        <v>1.7722628419072743</v>
      </c>
      <c r="H316" s="98">
        <v>1.0557130051488715</v>
      </c>
      <c r="I316" s="98">
        <v>0.98801929823212975</v>
      </c>
      <c r="J316" s="98">
        <v>0.81312153870477866</v>
      </c>
      <c r="K316" s="98">
        <v>1.2807663759941001</v>
      </c>
      <c r="L316" s="98">
        <v>0.98280565642260587</v>
      </c>
      <c r="M316" s="98">
        <v>1.3458981676282988</v>
      </c>
      <c r="N316" s="98">
        <v>2.5863516663904611</v>
      </c>
      <c r="O316" s="98">
        <v>2.3752705033958268</v>
      </c>
      <c r="P316" s="98">
        <v>1.66575570322647</v>
      </c>
      <c r="Q316" s="98">
        <v>3.1447514323118528</v>
      </c>
      <c r="R316" s="98">
        <v>1.1572374030051786</v>
      </c>
      <c r="S316" s="98">
        <v>1.1841891569282683</v>
      </c>
      <c r="T316" s="98">
        <v>0.71628669719594573</v>
      </c>
      <c r="U316" s="98">
        <v>0.86609933734218902</v>
      </c>
      <c r="V316" s="98">
        <v>1.0864617802895433</v>
      </c>
      <c r="W316" s="98">
        <v>1.4973132246270833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9.864120974815099E-3</v>
      </c>
      <c r="M317" s="98">
        <v>7.7018368799643643E-4</v>
      </c>
      <c r="N317" s="98">
        <v>9.7148583486499692E-4</v>
      </c>
      <c r="O317" s="98">
        <v>1.3869934883092593E-3</v>
      </c>
      <c r="P317" s="98">
        <v>1.7043411157881534E-3</v>
      </c>
      <c r="Q317" s="98">
        <v>4.9081637783392248E-3</v>
      </c>
      <c r="R317" s="98">
        <v>0</v>
      </c>
      <c r="S317" s="98">
        <v>0</v>
      </c>
      <c r="T317" s="98">
        <v>0</v>
      </c>
      <c r="U317" s="98">
        <v>7.9576658060653859E-4</v>
      </c>
      <c r="V317" s="98">
        <v>3.0016718646318192E-4</v>
      </c>
      <c r="W317" s="98">
        <v>1.7903384102759894E-3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3.413707701082477E-3</v>
      </c>
      <c r="M318" s="101">
        <v>2.5814409508781975E-4</v>
      </c>
      <c r="N318" s="101">
        <v>3.0488914203788387E-4</v>
      </c>
      <c r="O318" s="101">
        <v>4.5293035996732747E-4</v>
      </c>
      <c r="P318" s="101">
        <v>5.7178971855007671E-4</v>
      </c>
      <c r="Q318" s="101">
        <v>1.5185882975315053E-3</v>
      </c>
      <c r="R318" s="101">
        <v>0</v>
      </c>
      <c r="S318" s="101">
        <v>0</v>
      </c>
      <c r="T318" s="101">
        <v>0</v>
      </c>
      <c r="U318" s="101">
        <v>2.5589718524696262E-4</v>
      </c>
      <c r="V318" s="101">
        <v>9.7629074046790804E-5</v>
      </c>
      <c r="W318" s="101">
        <v>5.8666872487934669E-4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6.450413273732622E-3</v>
      </c>
      <c r="M319" s="104">
        <v>5.1203959290861667E-4</v>
      </c>
      <c r="N319" s="104">
        <v>6.6659669282711305E-4</v>
      </c>
      <c r="O319" s="104">
        <v>9.3406312834193187E-4</v>
      </c>
      <c r="P319" s="104">
        <v>1.1325513972380767E-3</v>
      </c>
      <c r="Q319" s="104">
        <v>3.3895754808077193E-3</v>
      </c>
      <c r="R319" s="104">
        <v>0</v>
      </c>
      <c r="S319" s="104">
        <v>0</v>
      </c>
      <c r="T319" s="104">
        <v>0</v>
      </c>
      <c r="U319" s="104">
        <v>5.3986939535957603E-4</v>
      </c>
      <c r="V319" s="104">
        <v>2.0253811241639113E-4</v>
      </c>
      <c r="W319" s="104">
        <v>1.2036696853966427E-3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0.21867875692705063</v>
      </c>
      <c r="D320" s="101">
        <v>0</v>
      </c>
      <c r="E320" s="101">
        <v>0</v>
      </c>
      <c r="F320" s="101">
        <v>0</v>
      </c>
      <c r="G320" s="101">
        <v>0</v>
      </c>
      <c r="H320" s="101">
        <v>2.5414458539445413E-2</v>
      </c>
      <c r="I320" s="101">
        <v>0.18809568275455524</v>
      </c>
      <c r="J320" s="101">
        <v>3.7286966794461217E-2</v>
      </c>
      <c r="K320" s="101">
        <v>7.6268008565545137E-2</v>
      </c>
      <c r="L320" s="101">
        <v>0</v>
      </c>
      <c r="M320" s="101">
        <v>1.3877227162215558E-2</v>
      </c>
      <c r="N320" s="101">
        <v>0.10585107437976028</v>
      </c>
      <c r="O320" s="101">
        <v>0.20639489779062531</v>
      </c>
      <c r="P320" s="101">
        <v>0.36870708947936348</v>
      </c>
      <c r="Q320" s="101">
        <v>6.3197682871931296E-2</v>
      </c>
      <c r="R320" s="101">
        <v>7.7605900811606079E-2</v>
      </c>
      <c r="S320" s="101">
        <v>5.6203140759881365E-2</v>
      </c>
      <c r="T320" s="101">
        <v>0.18144496903657503</v>
      </c>
      <c r="U320" s="101">
        <v>0.15581775181877422</v>
      </c>
      <c r="V320" s="101">
        <v>0.12107501860399227</v>
      </c>
      <c r="W320" s="101">
        <v>6.8533789466122833E-2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1.044062412047575E-3</v>
      </c>
      <c r="N321" s="104">
        <v>4.283938757227837E-3</v>
      </c>
      <c r="O321" s="104">
        <v>1.9871767154726171E-2</v>
      </c>
      <c r="P321" s="104">
        <v>3.2482049704124445E-2</v>
      </c>
      <c r="Q321" s="104">
        <v>2.9832913725560987E-3</v>
      </c>
      <c r="R321" s="104">
        <v>8.667686071300482E-3</v>
      </c>
      <c r="S321" s="104">
        <v>8.7957319516947102E-3</v>
      </c>
      <c r="T321" s="104">
        <v>3.3794694629700951E-2</v>
      </c>
      <c r="U321" s="104">
        <v>1.6139892538506784E-2</v>
      </c>
      <c r="V321" s="104">
        <v>8.2866136275457965E-3</v>
      </c>
      <c r="W321" s="104">
        <v>6.4825698514009295E-3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3.5050464305648183E-4</v>
      </c>
      <c r="N322" s="98">
        <v>1.3441886925049877E-3</v>
      </c>
      <c r="O322" s="98">
        <v>6.4912836118760234E-3</v>
      </c>
      <c r="P322" s="98">
        <v>1.0902423212618613E-2</v>
      </c>
      <c r="Q322" s="98">
        <v>9.2155582909276526E-4</v>
      </c>
      <c r="R322" s="98">
        <v>2.8654368426610493E-3</v>
      </c>
      <c r="S322" s="98">
        <v>3.0854721294481299E-3</v>
      </c>
      <c r="T322" s="98">
        <v>1.1031184678084763E-2</v>
      </c>
      <c r="U322" s="98">
        <v>5.1892884451222483E-3</v>
      </c>
      <c r="V322" s="98">
        <v>2.6932664800071462E-3</v>
      </c>
      <c r="W322" s="98">
        <v>2.1246620395393803E-3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6.9355776899109327E-4</v>
      </c>
      <c r="N323" s="98">
        <v>2.9397500647228491E-3</v>
      </c>
      <c r="O323" s="98">
        <v>1.3380483542850147E-2</v>
      </c>
      <c r="P323" s="98">
        <v>2.157962649150583E-2</v>
      </c>
      <c r="Q323" s="98">
        <v>2.0617355434633332E-3</v>
      </c>
      <c r="R323" s="98">
        <v>5.8022492286394327E-3</v>
      </c>
      <c r="S323" s="98">
        <v>5.7102598222465804E-3</v>
      </c>
      <c r="T323" s="98">
        <v>2.276350995161619E-2</v>
      </c>
      <c r="U323" s="98">
        <v>1.0950604093384534E-2</v>
      </c>
      <c r="V323" s="98">
        <v>5.5933471475386508E-3</v>
      </c>
      <c r="W323" s="98">
        <v>4.3579078118615496E-3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0.87170670818737772</v>
      </c>
      <c r="D324" s="122">
        <v>0</v>
      </c>
      <c r="E324" s="122">
        <v>0.15094347543207332</v>
      </c>
      <c r="F324" s="122">
        <v>0.7966917953082836</v>
      </c>
      <c r="G324" s="122">
        <v>1.1181232605215539</v>
      </c>
      <c r="H324" s="122">
        <v>0.72369155038050659</v>
      </c>
      <c r="I324" s="122">
        <v>0.79910949657875685</v>
      </c>
      <c r="J324" s="122">
        <v>0.55917243042648213</v>
      </c>
      <c r="K324" s="122">
        <v>0.80918572186424065</v>
      </c>
      <c r="L324" s="122">
        <v>0.58866923956291439</v>
      </c>
      <c r="M324" s="122">
        <v>0.85972711211982256</v>
      </c>
      <c r="N324" s="122">
        <v>1.6269583624161377</v>
      </c>
      <c r="O324" s="122">
        <v>1.6201723473049008</v>
      </c>
      <c r="P324" s="122">
        <v>1.2796703743239406</v>
      </c>
      <c r="Q324" s="122">
        <v>2.0231870219622174</v>
      </c>
      <c r="R324" s="122">
        <v>0.83608532699486493</v>
      </c>
      <c r="S324" s="122">
        <v>0.81156650362141602</v>
      </c>
      <c r="T324" s="122">
        <v>0.59293400081240299</v>
      </c>
      <c r="U324" s="122">
        <v>0.67442185867861226</v>
      </c>
      <c r="V324" s="122">
        <v>0.80066606957683306</v>
      </c>
      <c r="W324" s="122">
        <v>1.0197047657094722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0.10963777979042327</v>
      </c>
      <c r="D325" s="98">
        <v>0</v>
      </c>
      <c r="E325" s="98">
        <v>3.0704707595964293E-2</v>
      </c>
      <c r="F325" s="98">
        <v>0.11358259744041332</v>
      </c>
      <c r="G325" s="98">
        <v>0.11041112114990705</v>
      </c>
      <c r="H325" s="98">
        <v>6.9659655706970761E-2</v>
      </c>
      <c r="I325" s="98">
        <v>6.8053570681420261E-2</v>
      </c>
      <c r="J325" s="98">
        <v>7.3928071597837444E-2</v>
      </c>
      <c r="K325" s="98">
        <v>0.12741142736117608</v>
      </c>
      <c r="L325" s="98">
        <v>8.123491671176046E-2</v>
      </c>
      <c r="M325" s="98">
        <v>0.13413613056711007</v>
      </c>
      <c r="N325" s="98">
        <v>0.16376655282947647</v>
      </c>
      <c r="O325" s="98">
        <v>0.20229000932916505</v>
      </c>
      <c r="P325" s="98">
        <v>0.15674988838477016</v>
      </c>
      <c r="Q325" s="98">
        <v>0.26791338922678204</v>
      </c>
      <c r="R325" s="98">
        <v>9.679592876340766E-2</v>
      </c>
      <c r="S325" s="98">
        <v>5.5124530712044713E-2</v>
      </c>
      <c r="T325" s="98">
        <v>3.5254297173890635E-2</v>
      </c>
      <c r="U325" s="98">
        <v>5.0843870799951937E-2</v>
      </c>
      <c r="V325" s="98">
        <v>6.3316906730677788E-2</v>
      </c>
      <c r="W325" s="98">
        <v>0.11407900348805632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0.76206892839695439</v>
      </c>
      <c r="D326" s="33">
        <v>0</v>
      </c>
      <c r="E326" s="33">
        <v>0.12023876783610903</v>
      </c>
      <c r="F326" s="33">
        <v>0.68310919786787028</v>
      </c>
      <c r="G326" s="33">
        <v>1.0077121393716468</v>
      </c>
      <c r="H326" s="33">
        <v>0.65403189467353584</v>
      </c>
      <c r="I326" s="33">
        <v>0.73105592589733659</v>
      </c>
      <c r="J326" s="33">
        <v>0.48524435882864464</v>
      </c>
      <c r="K326" s="33">
        <v>0.68177429450306459</v>
      </c>
      <c r="L326" s="33">
        <v>0.50743432285115397</v>
      </c>
      <c r="M326" s="33">
        <v>0.72559098155271251</v>
      </c>
      <c r="N326" s="33">
        <v>1.4631918095866612</v>
      </c>
      <c r="O326" s="33">
        <v>1.4178823379757357</v>
      </c>
      <c r="P326" s="33">
        <v>1.1229204859391704</v>
      </c>
      <c r="Q326" s="33">
        <v>1.7552736327354355</v>
      </c>
      <c r="R326" s="33">
        <v>0.73928939823145723</v>
      </c>
      <c r="S326" s="33">
        <v>0.75644197290937132</v>
      </c>
      <c r="T326" s="33">
        <v>0.55767970363851238</v>
      </c>
      <c r="U326" s="33">
        <v>0.62357798787866037</v>
      </c>
      <c r="V326" s="33">
        <v>0.73734916284615526</v>
      </c>
      <c r="W326" s="33">
        <v>0.905625762221416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0.70894495405796987</v>
      </c>
      <c r="D328" s="119" t="str">
        <f t="shared" si="143"/>
        <v/>
      </c>
      <c r="E328" s="119">
        <f t="shared" si="143"/>
        <v>0.71328394013072649</v>
      </c>
      <c r="F328" s="119">
        <f t="shared" si="143"/>
        <v>0.71492868691684264</v>
      </c>
      <c r="G328" s="119">
        <f t="shared" si="143"/>
        <v>0.71781778069280444</v>
      </c>
      <c r="H328" s="119">
        <f t="shared" si="143"/>
        <v>0.71843950293736902</v>
      </c>
      <c r="I328" s="119">
        <f t="shared" si="143"/>
        <v>0.71826569164869258</v>
      </c>
      <c r="J328" s="119">
        <f t="shared" si="143"/>
        <v>0.72677973097873316</v>
      </c>
      <c r="K328" s="119">
        <f t="shared" si="143"/>
        <v>0.73088937069128246</v>
      </c>
      <c r="L328" s="119">
        <f t="shared" si="143"/>
        <v>0.73556457618508164</v>
      </c>
      <c r="M328" s="119">
        <f t="shared" si="143"/>
        <v>0.7304400138373337</v>
      </c>
      <c r="N328" s="119">
        <f t="shared" si="143"/>
        <v>0.75264509135921209</v>
      </c>
      <c r="O328" s="119">
        <f t="shared" si="143"/>
        <v>0.73549558390521963</v>
      </c>
      <c r="P328" s="119">
        <f t="shared" si="143"/>
        <v>0.74448629756345874</v>
      </c>
      <c r="Q328" s="119">
        <f t="shared" si="143"/>
        <v>0.74720641490631545</v>
      </c>
      <c r="R328" s="119">
        <f t="shared" ref="R328:V328" si="144">IF(R309=0,"",R309/R290)</f>
        <v>0.7771977663002112</v>
      </c>
      <c r="S328" s="119">
        <f t="shared" si="144"/>
        <v>0.77927392683454655</v>
      </c>
      <c r="T328" s="119">
        <f t="shared" si="144"/>
        <v>0.77052134475269352</v>
      </c>
      <c r="U328" s="119">
        <f t="shared" si="144"/>
        <v>0.78182976411292593</v>
      </c>
      <c r="V328" s="119">
        <f t="shared" si="144"/>
        <v>0.78128737006317461</v>
      </c>
      <c r="W328" s="119">
        <f t="shared" ref="W328" si="145">IF(W309=0,"",W309/W290)</f>
        <v>0.78474956577266652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0.69410017322520989</v>
      </c>
      <c r="D329" s="124" t="str">
        <f t="shared" si="146"/>
        <v/>
      </c>
      <c r="E329" s="124">
        <f t="shared" si="146"/>
        <v>0.69612842823893406</v>
      </c>
      <c r="F329" s="124">
        <f t="shared" si="146"/>
        <v>0.6971569777485136</v>
      </c>
      <c r="G329" s="124">
        <f t="shared" si="146"/>
        <v>0.69820607929692247</v>
      </c>
      <c r="H329" s="124">
        <f t="shared" si="146"/>
        <v>0.69928584537481175</v>
      </c>
      <c r="I329" s="124">
        <f t="shared" si="146"/>
        <v>0.70038438845599948</v>
      </c>
      <c r="J329" s="124">
        <f t="shared" si="146"/>
        <v>0.70154587469151453</v>
      </c>
      <c r="K329" s="124">
        <f t="shared" si="146"/>
        <v>0.70276876322962922</v>
      </c>
      <c r="L329" s="124">
        <f t="shared" si="146"/>
        <v>0.70407276924431217</v>
      </c>
      <c r="M329" s="124">
        <f t="shared" si="146"/>
        <v>0.70587726608994983</v>
      </c>
      <c r="N329" s="124">
        <f t="shared" si="146"/>
        <v>0.70829882141835043</v>
      </c>
      <c r="O329" s="124">
        <f t="shared" si="146"/>
        <v>0.71150341146722773</v>
      </c>
      <c r="P329" s="124">
        <f t="shared" si="146"/>
        <v>0.71522572111009786</v>
      </c>
      <c r="Q329" s="124">
        <f t="shared" si="146"/>
        <v>0.71874581792161607</v>
      </c>
      <c r="R329" s="124">
        <f t="shared" ref="R329:V329" si="147">IF(R310=0,"",R310/R291)</f>
        <v>0.72143919539519585</v>
      </c>
      <c r="S329" s="124">
        <f t="shared" si="147"/>
        <v>0.72406577352474122</v>
      </c>
      <c r="T329" s="124">
        <f t="shared" si="147"/>
        <v>0.72659608658116503</v>
      </c>
      <c r="U329" s="124">
        <f t="shared" si="147"/>
        <v>0.72901889965210076</v>
      </c>
      <c r="V329" s="124">
        <f t="shared" si="147"/>
        <v>0.73132226047172566</v>
      </c>
      <c r="W329" s="124">
        <f t="shared" ref="W329" si="148">IF(W310=0,"",W310/W291)</f>
        <v>0.73344356520311493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0.69314027191707817</v>
      </c>
      <c r="D330" s="111" t="str">
        <f t="shared" si="149"/>
        <v/>
      </c>
      <c r="E330" s="111">
        <f t="shared" si="149"/>
        <v>0.69519029209176597</v>
      </c>
      <c r="F330" s="111">
        <f t="shared" si="149"/>
        <v>0.69623267747055551</v>
      </c>
      <c r="G330" s="111">
        <f t="shared" si="149"/>
        <v>0.69730020825443917</v>
      </c>
      <c r="H330" s="111">
        <f t="shared" si="149"/>
        <v>0.69839026264762516</v>
      </c>
      <c r="I330" s="111">
        <f t="shared" si="149"/>
        <v>0.69950811906316623</v>
      </c>
      <c r="J330" s="111">
        <f t="shared" si="149"/>
        <v>0.70067540129622763</v>
      </c>
      <c r="K330" s="111">
        <f t="shared" si="149"/>
        <v>0.70191049526043425</v>
      </c>
      <c r="L330" s="111">
        <f t="shared" si="149"/>
        <v>0.70321831994146489</v>
      </c>
      <c r="M330" s="111">
        <f t="shared" si="149"/>
        <v>0.70502916648247438</v>
      </c>
      <c r="N330" s="111">
        <f t="shared" si="149"/>
        <v>0.70747908214811639</v>
      </c>
      <c r="O330" s="111">
        <f t="shared" si="149"/>
        <v>0.71068732889755493</v>
      </c>
      <c r="P330" s="111">
        <f t="shared" si="149"/>
        <v>0.71442700210953192</v>
      </c>
      <c r="Q330" s="111">
        <f t="shared" si="149"/>
        <v>0.71795529798157331</v>
      </c>
      <c r="R330" s="111">
        <f t="shared" ref="R330:V330" si="150">IF(R311=0,"",R311/R292)</f>
        <v>0.72065891334838361</v>
      </c>
      <c r="S330" s="111">
        <f t="shared" si="150"/>
        <v>0.72328907914149254</v>
      </c>
      <c r="T330" s="111">
        <f t="shared" si="150"/>
        <v>0.72582822172082162</v>
      </c>
      <c r="U330" s="111">
        <f t="shared" si="150"/>
        <v>0.72825876744630014</v>
      </c>
      <c r="V330" s="111">
        <f t="shared" si="150"/>
        <v>0.73056314267785427</v>
      </c>
      <c r="W330" s="111">
        <f t="shared" ref="W330" si="151">IF(W311=0,"",W311/W292)</f>
        <v>0.73268591642329195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2.0851312292954223</v>
      </c>
      <c r="D332" s="124" t="str">
        <f t="shared" si="155"/>
        <v/>
      </c>
      <c r="E332" s="124">
        <f t="shared" si="155"/>
        <v>2.2130484804725716</v>
      </c>
      <c r="F332" s="124">
        <f t="shared" si="155"/>
        <v>2.2774120407864356</v>
      </c>
      <c r="G332" s="124">
        <f t="shared" si="155"/>
        <v>2.342387214204146</v>
      </c>
      <c r="H332" s="124">
        <f t="shared" si="155"/>
        <v>2.4079040719773359</v>
      </c>
      <c r="I332" s="124">
        <f t="shared" si="155"/>
        <v>2.4740926366173466</v>
      </c>
      <c r="J332" s="124">
        <f t="shared" si="155"/>
        <v>2.5414937429568494</v>
      </c>
      <c r="K332" s="124">
        <f t="shared" si="155"/>
        <v>2.6105621364728098</v>
      </c>
      <c r="L332" s="124">
        <f t="shared" si="155"/>
        <v>2.681410250321588</v>
      </c>
      <c r="M332" s="124">
        <f t="shared" si="155"/>
        <v>2.7660316463800845</v>
      </c>
      <c r="N332" s="124">
        <f t="shared" si="155"/>
        <v>2.868351338219076</v>
      </c>
      <c r="O332" s="124">
        <f t="shared" si="155"/>
        <v>2.990539261000138</v>
      </c>
      <c r="P332" s="124">
        <f t="shared" si="155"/>
        <v>3.1230494321724915</v>
      </c>
      <c r="Q332" s="124">
        <f t="shared" si="155"/>
        <v>3.2369264982777204</v>
      </c>
      <c r="R332" s="124">
        <f t="shared" ref="R332:V332" si="156">IF(R313=0,"",R313/R294)</f>
        <v>3.308368211367211</v>
      </c>
      <c r="S332" s="124">
        <f t="shared" si="156"/>
        <v>3.3652323072409893</v>
      </c>
      <c r="T332" s="124">
        <f t="shared" si="156"/>
        <v>3.4127444239975513</v>
      </c>
      <c r="U332" s="124">
        <f t="shared" si="156"/>
        <v>3.4559981109126707</v>
      </c>
      <c r="V332" s="124">
        <f t="shared" si="156"/>
        <v>3.5000999763541829</v>
      </c>
      <c r="W332" s="124">
        <f t="shared" ref="W332" si="157">IF(W313=0,"",W313/W294)</f>
        <v>3.5432763186611469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2.0851312292954223</v>
      </c>
      <c r="D333" s="111" t="str">
        <f t="shared" si="158"/>
        <v/>
      </c>
      <c r="E333" s="111">
        <f t="shared" si="158"/>
        <v>2.2130484804725716</v>
      </c>
      <c r="F333" s="111">
        <f t="shared" si="158"/>
        <v>2.2774120407864356</v>
      </c>
      <c r="G333" s="111">
        <f t="shared" si="158"/>
        <v>2.342387214204146</v>
      </c>
      <c r="H333" s="111">
        <f t="shared" si="158"/>
        <v>2.4079040719773359</v>
      </c>
      <c r="I333" s="111">
        <f t="shared" si="158"/>
        <v>2.4740926366173466</v>
      </c>
      <c r="J333" s="111">
        <f t="shared" si="158"/>
        <v>2.5414937429568494</v>
      </c>
      <c r="K333" s="111">
        <f t="shared" si="158"/>
        <v>2.6105621364728098</v>
      </c>
      <c r="L333" s="111">
        <f t="shared" si="158"/>
        <v>2.681410250321588</v>
      </c>
      <c r="M333" s="111">
        <f t="shared" si="158"/>
        <v>2.7660316463800845</v>
      </c>
      <c r="N333" s="111">
        <f t="shared" si="158"/>
        <v>2.868351338219076</v>
      </c>
      <c r="O333" s="111">
        <f t="shared" si="158"/>
        <v>2.990539261000138</v>
      </c>
      <c r="P333" s="111">
        <f t="shared" si="158"/>
        <v>3.1230494321724915</v>
      </c>
      <c r="Q333" s="111">
        <f t="shared" si="158"/>
        <v>3.2369264982777204</v>
      </c>
      <c r="R333" s="111">
        <f t="shared" ref="R333:V333" si="159">IF(R314=0,"",R314/R295)</f>
        <v>3.308368211367211</v>
      </c>
      <c r="S333" s="111">
        <f t="shared" si="159"/>
        <v>3.3652323072409893</v>
      </c>
      <c r="T333" s="111">
        <f t="shared" si="159"/>
        <v>3.4127444239975513</v>
      </c>
      <c r="U333" s="111">
        <f t="shared" si="159"/>
        <v>3.4559981109126707</v>
      </c>
      <c r="V333" s="111">
        <f t="shared" si="159"/>
        <v>3.5000999763541829</v>
      </c>
      <c r="W333" s="111">
        <f t="shared" ref="W333" si="160">IF(W314=0,"",W314/W295)</f>
        <v>3.5432763186611469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0.71725307519658466</v>
      </c>
      <c r="D334" s="124" t="str">
        <f t="shared" si="161"/>
        <v/>
      </c>
      <c r="E334" s="124">
        <f t="shared" si="161"/>
        <v>0.75482680860229667</v>
      </c>
      <c r="F334" s="124">
        <f t="shared" si="161"/>
        <v>0.75650712024188982</v>
      </c>
      <c r="G334" s="124">
        <f t="shared" si="161"/>
        <v>0.75822796594663955</v>
      </c>
      <c r="H334" s="124">
        <f t="shared" si="161"/>
        <v>0.75458225570490223</v>
      </c>
      <c r="I334" s="124">
        <f t="shared" si="161"/>
        <v>0.72654486238957272</v>
      </c>
      <c r="J334" s="124">
        <f t="shared" si="161"/>
        <v>0.7536994020601252</v>
      </c>
      <c r="K334" s="124">
        <f t="shared" si="161"/>
        <v>0.75298168637409668</v>
      </c>
      <c r="L334" s="124">
        <f t="shared" si="161"/>
        <v>0.76892823969459123</v>
      </c>
      <c r="M334" s="124">
        <f t="shared" si="161"/>
        <v>0.76850756918467045</v>
      </c>
      <c r="N334" s="124">
        <f t="shared" si="161"/>
        <v>0.76634531653052573</v>
      </c>
      <c r="O334" s="124">
        <f t="shared" si="161"/>
        <v>0.76432936568774967</v>
      </c>
      <c r="P334" s="124">
        <f t="shared" si="161"/>
        <v>0.7544280250900337</v>
      </c>
      <c r="Q334" s="124">
        <f t="shared" si="161"/>
        <v>0.78837353916130137</v>
      </c>
      <c r="R334" s="124">
        <f t="shared" ref="R334:V334" si="162">IF(R315=0,"",R315/R296)</f>
        <v>0.786264124158218</v>
      </c>
      <c r="S334" s="124">
        <f t="shared" si="162"/>
        <v>0.79369474227083536</v>
      </c>
      <c r="T334" s="124">
        <f t="shared" si="162"/>
        <v>0.77946485314531833</v>
      </c>
      <c r="U334" s="124">
        <f t="shared" si="162"/>
        <v>0.78960857467596413</v>
      </c>
      <c r="V334" s="124">
        <f t="shared" si="162"/>
        <v>0.79992746539159232</v>
      </c>
      <c r="W334" s="124">
        <f t="shared" ref="W334" si="163">IF(W315=0,"",W315/W296)</f>
        <v>0.81040111699744721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0.75152220280963955</v>
      </c>
      <c r="D335" s="111" t="str">
        <f t="shared" si="164"/>
        <v/>
      </c>
      <c r="E335" s="111">
        <f t="shared" si="164"/>
        <v>0.75482680860229667</v>
      </c>
      <c r="F335" s="111">
        <f t="shared" si="164"/>
        <v>0.75650712024188982</v>
      </c>
      <c r="G335" s="111">
        <f t="shared" si="164"/>
        <v>0.75822796594663955</v>
      </c>
      <c r="H335" s="111">
        <f t="shared" si="164"/>
        <v>0.75998511941591329</v>
      </c>
      <c r="I335" s="111">
        <f t="shared" si="164"/>
        <v>0.7617870893827301</v>
      </c>
      <c r="J335" s="111">
        <f t="shared" si="164"/>
        <v>0.76366873312295724</v>
      </c>
      <c r="K335" s="111">
        <f t="shared" si="164"/>
        <v>0.76565968848963539</v>
      </c>
      <c r="L335" s="111">
        <f t="shared" si="164"/>
        <v>0.76776788482354308</v>
      </c>
      <c r="M335" s="111">
        <f t="shared" si="164"/>
        <v>0.77068694583714725</v>
      </c>
      <c r="N335" s="111">
        <f t="shared" si="164"/>
        <v>0.77463617794723361</v>
      </c>
      <c r="O335" s="111">
        <f t="shared" si="164"/>
        <v>0.77980782987699215</v>
      </c>
      <c r="P335" s="111">
        <f t="shared" si="164"/>
        <v>0.7858361343354231</v>
      </c>
      <c r="Q335" s="111">
        <f t="shared" si="164"/>
        <v>0.79152370127789595</v>
      </c>
      <c r="R335" s="111">
        <f t="shared" ref="R335:V335" si="165">IF(R316=0,"",R316/R297)</f>
        <v>0.79588189399843279</v>
      </c>
      <c r="S335" s="111">
        <f t="shared" si="165"/>
        <v>0.80012168696382646</v>
      </c>
      <c r="T335" s="111">
        <f t="shared" si="165"/>
        <v>0.80421475169540202</v>
      </c>
      <c r="U335" s="111">
        <f t="shared" si="165"/>
        <v>0.8081327597144975</v>
      </c>
      <c r="V335" s="111">
        <f t="shared" si="165"/>
        <v>0.81184738254244559</v>
      </c>
      <c r="W335" s="111">
        <f t="shared" ref="W335" si="166">IF(W316=0,"",W316/W297)</f>
        <v>0.81526926614256301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0.90524020507274638</v>
      </c>
      <c r="M336" s="111">
        <f t="shared" si="167"/>
        <v>0.90931546468769497</v>
      </c>
      <c r="N336" s="111">
        <f t="shared" si="167"/>
        <v>0.91633458186373518</v>
      </c>
      <c r="O336" s="111">
        <f t="shared" si="167"/>
        <v>0.91557604176264784</v>
      </c>
      <c r="P336" s="111">
        <f t="shared" si="167"/>
        <v>0.91622822990752739</v>
      </c>
      <c r="Q336" s="111">
        <f t="shared" si="167"/>
        <v>0.92464873514924939</v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>
        <f t="shared" si="168"/>
        <v>0.92906751054199599</v>
      </c>
      <c r="V336" s="111">
        <f t="shared" si="168"/>
        <v>0.9299044944920376</v>
      </c>
      <c r="W336" s="111">
        <f t="shared" ref="W336" si="169">IF(W317=0,"",W317/W298)</f>
        <v>0.93088209450460635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0.76776788482354308</v>
      </c>
      <c r="M337" s="112">
        <f t="shared" si="170"/>
        <v>0.77068694583714725</v>
      </c>
      <c r="N337" s="112">
        <f t="shared" si="170"/>
        <v>0.77463617794723361</v>
      </c>
      <c r="O337" s="112">
        <f t="shared" si="170"/>
        <v>0.77980782987699215</v>
      </c>
      <c r="P337" s="112">
        <f t="shared" si="170"/>
        <v>0.78583613433542299</v>
      </c>
      <c r="Q337" s="112">
        <f t="shared" si="170"/>
        <v>0.79152370127789595</v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>
        <f t="shared" si="171"/>
        <v>0.80813275971449761</v>
      </c>
      <c r="V337" s="112">
        <f t="shared" si="171"/>
        <v>0.81184738254244559</v>
      </c>
      <c r="W337" s="112">
        <f t="shared" ref="W337" si="172">IF(W318=0,"",W318/W299)</f>
        <v>0.81526926614256301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0.57421583777437013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0.58254778087260484</v>
      </c>
      <c r="I339" s="112">
        <f t="shared" si="176"/>
        <v>0.5845064935548876</v>
      </c>
      <c r="J339" s="112">
        <f t="shared" si="176"/>
        <v>0.58668186297231806</v>
      </c>
      <c r="K339" s="112">
        <f t="shared" si="176"/>
        <v>0.58915869850702318</v>
      </c>
      <c r="L339" s="112" t="str">
        <f t="shared" si="176"/>
        <v/>
      </c>
      <c r="M339" s="112">
        <f t="shared" si="176"/>
        <v>0.59705149967021498</v>
      </c>
      <c r="N339" s="112">
        <f t="shared" si="176"/>
        <v>0.60526805524843508</v>
      </c>
      <c r="O339" s="112">
        <f t="shared" si="176"/>
        <v>0.6177126647898088</v>
      </c>
      <c r="P339" s="112">
        <f t="shared" si="176"/>
        <v>0.63390150428437197</v>
      </c>
      <c r="Q339" s="112">
        <f t="shared" si="176"/>
        <v>0.64978664927217411</v>
      </c>
      <c r="R339" s="112">
        <f t="shared" ref="R339:V339" si="177">IF(R320=0,"",R320/R301)</f>
        <v>0.66117400562729123</v>
      </c>
      <c r="S339" s="112">
        <f t="shared" si="177"/>
        <v>0.6724490999419257</v>
      </c>
      <c r="T339" s="112">
        <f t="shared" si="177"/>
        <v>0.68337551443259281</v>
      </c>
      <c r="U339" s="112">
        <f t="shared" si="177"/>
        <v>0.69363947885837152</v>
      </c>
      <c r="V339" s="112">
        <f t="shared" si="177"/>
        <v>0.70275960684648076</v>
      </c>
      <c r="W339" s="112">
        <f t="shared" ref="W339" si="178">IF(W320=0,"",W320/W301)</f>
        <v>0.70993891070699844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>
        <f t="shared" si="179"/>
        <v>0.81528071658259782</v>
      </c>
      <c r="N340" s="113">
        <f t="shared" si="179"/>
        <v>0.83012969889350408</v>
      </c>
      <c r="O340" s="113">
        <f t="shared" si="179"/>
        <v>0.83183529712036175</v>
      </c>
      <c r="P340" s="113">
        <f t="shared" si="179"/>
        <v>0.83762930957616488</v>
      </c>
      <c r="Q340" s="113">
        <f t="shared" si="179"/>
        <v>0.85727274620175142</v>
      </c>
      <c r="R340" s="113">
        <f t="shared" ref="R340:V340" si="180">IF(R321=0,"",R321/R302)</f>
        <v>0.85512934377326733</v>
      </c>
      <c r="S340" s="113">
        <f t="shared" si="180"/>
        <v>0.85406486089331468</v>
      </c>
      <c r="T340" s="113">
        <f t="shared" si="180"/>
        <v>0.8686306997352311</v>
      </c>
      <c r="U340" s="113">
        <f t="shared" si="180"/>
        <v>0.8756522736662028</v>
      </c>
      <c r="V340" s="113">
        <f t="shared" si="180"/>
        <v>0.87914520557049303</v>
      </c>
      <c r="W340" s="113">
        <f t="shared" ref="W340" si="181">IF(W321=0,"",W321/W302)</f>
        <v>0.88190465429251352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>
        <f t="shared" si="182"/>
        <v>0.59705149967021498</v>
      </c>
      <c r="N341" s="111">
        <f t="shared" si="182"/>
        <v>0.60526805524843508</v>
      </c>
      <c r="O341" s="111">
        <f t="shared" si="182"/>
        <v>0.6177126647898088</v>
      </c>
      <c r="P341" s="111">
        <f t="shared" si="182"/>
        <v>0.63390150428437197</v>
      </c>
      <c r="Q341" s="111">
        <f t="shared" si="182"/>
        <v>0.649786649272174</v>
      </c>
      <c r="R341" s="111">
        <f t="shared" ref="R341:V341" si="183">IF(R322=0,"",R322/R303)</f>
        <v>0.66117400562729123</v>
      </c>
      <c r="S341" s="111">
        <f t="shared" si="183"/>
        <v>0.6724490999419257</v>
      </c>
      <c r="T341" s="111">
        <f t="shared" si="183"/>
        <v>0.68337551443259281</v>
      </c>
      <c r="U341" s="111">
        <f t="shared" si="183"/>
        <v>0.69363947885837152</v>
      </c>
      <c r="V341" s="111">
        <f t="shared" si="183"/>
        <v>0.70275960684648076</v>
      </c>
      <c r="W341" s="111">
        <f t="shared" ref="W341" si="184">IF(W322=0,"",W322/W303)</f>
        <v>0.70993891070699844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0.71394495883746178</v>
      </c>
      <c r="D343" s="124" t="str">
        <f t="shared" si="188"/>
        <v/>
      </c>
      <c r="E343" s="124">
        <f t="shared" si="188"/>
        <v>0.70137168477982204</v>
      </c>
      <c r="F343" s="124">
        <f t="shared" si="188"/>
        <v>0.7148895556984699</v>
      </c>
      <c r="G343" s="124">
        <f t="shared" si="188"/>
        <v>0.7254170104925296</v>
      </c>
      <c r="H343" s="124">
        <f t="shared" si="188"/>
        <v>0.72751870820543585</v>
      </c>
      <c r="I343" s="124">
        <f t="shared" si="188"/>
        <v>0.73150011024774997</v>
      </c>
      <c r="J343" s="124">
        <f t="shared" si="188"/>
        <v>0.72328792302202294</v>
      </c>
      <c r="K343" s="124">
        <f t="shared" si="188"/>
        <v>0.71979208561309882</v>
      </c>
      <c r="L343" s="124">
        <f t="shared" si="188"/>
        <v>0.72571412911292699</v>
      </c>
      <c r="M343" s="124">
        <f t="shared" si="188"/>
        <v>0.72427417005925121</v>
      </c>
      <c r="N343" s="124">
        <f t="shared" si="188"/>
        <v>0.73950298508024281</v>
      </c>
      <c r="O343" s="124">
        <f t="shared" si="188"/>
        <v>0.73834941380488495</v>
      </c>
      <c r="P343" s="124">
        <f t="shared" si="188"/>
        <v>0.74445539168311414</v>
      </c>
      <c r="Q343" s="124">
        <f t="shared" si="188"/>
        <v>0.74910624149269001</v>
      </c>
      <c r="R343" s="124">
        <f t="shared" ref="R343:V343" si="189">IF(R324=0,"",R324/R305)</f>
        <v>0.76362309931508454</v>
      </c>
      <c r="S343" s="124">
        <f t="shared" si="189"/>
        <v>0.79045689632296789</v>
      </c>
      <c r="T343" s="124">
        <f t="shared" si="189"/>
        <v>0.8079954746866963</v>
      </c>
      <c r="U343" s="124">
        <f t="shared" si="189"/>
        <v>0.81718941118136568</v>
      </c>
      <c r="V343" s="124">
        <f t="shared" si="189"/>
        <v>0.82778101210544719</v>
      </c>
      <c r="W343" s="124">
        <f t="shared" ref="W343" si="190">IF(W324=0,"",W324/W305)</f>
        <v>0.82557941574179983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0.57248452276648276</v>
      </c>
      <c r="D344" s="111" t="str">
        <f t="shared" si="191"/>
        <v/>
      </c>
      <c r="E344" s="111">
        <f t="shared" si="191"/>
        <v>0.57428020248930323</v>
      </c>
      <c r="F344" s="111">
        <f t="shared" si="191"/>
        <v>0.57516992731390315</v>
      </c>
      <c r="G344" s="111">
        <f t="shared" si="191"/>
        <v>0.57604790811172901</v>
      </c>
      <c r="H344" s="111">
        <f t="shared" si="191"/>
        <v>0.57691536937846377</v>
      </c>
      <c r="I344" s="111">
        <f t="shared" si="191"/>
        <v>0.57776984585956126</v>
      </c>
      <c r="J344" s="111">
        <f t="shared" si="191"/>
        <v>0.5786012382773037</v>
      </c>
      <c r="K344" s="111">
        <f t="shared" si="191"/>
        <v>0.57940095958920468</v>
      </c>
      <c r="L344" s="111">
        <f t="shared" si="191"/>
        <v>0.58016671240934792</v>
      </c>
      <c r="M344" s="111">
        <f t="shared" si="191"/>
        <v>0.58057878881022607</v>
      </c>
      <c r="N344" s="111">
        <f t="shared" si="191"/>
        <v>0.58057878881022607</v>
      </c>
      <c r="O344" s="111">
        <f t="shared" si="191"/>
        <v>0.58057878881022607</v>
      </c>
      <c r="P344" s="111">
        <f t="shared" si="191"/>
        <v>0.58057878881022607</v>
      </c>
      <c r="Q344" s="111">
        <f t="shared" si="191"/>
        <v>0.58057878881022607</v>
      </c>
      <c r="R344" s="111">
        <f t="shared" ref="R344:V344" si="192">IF(R325=0,"",R325/R306)</f>
        <v>0.58318216326085659</v>
      </c>
      <c r="S344" s="111">
        <f t="shared" si="192"/>
        <v>0.5874392703453436</v>
      </c>
      <c r="T344" s="111">
        <f t="shared" si="192"/>
        <v>0.59240589527724141</v>
      </c>
      <c r="U344" s="111">
        <f t="shared" si="192"/>
        <v>0.5975498996709937</v>
      </c>
      <c r="V344" s="111">
        <f t="shared" si="192"/>
        <v>0.60233914514103892</v>
      </c>
      <c r="W344" s="111">
        <f t="shared" ref="W344" si="193">IF(W325=0,"",W325/W306)</f>
        <v>0.60677363168737497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0.74026109630378234</v>
      </c>
      <c r="D345" s="45" t="str">
        <f t="shared" si="194"/>
        <v/>
      </c>
      <c r="E345" s="45">
        <f t="shared" si="194"/>
        <v>0.74338293809972633</v>
      </c>
      <c r="F345" s="45">
        <f t="shared" si="194"/>
        <v>0.74497992254459866</v>
      </c>
      <c r="G345" s="45">
        <f t="shared" si="194"/>
        <v>0.7466290979123551</v>
      </c>
      <c r="H345" s="45">
        <f t="shared" si="194"/>
        <v>0.74832502249539679</v>
      </c>
      <c r="I345" s="45">
        <f t="shared" si="194"/>
        <v>0.75007865198314527</v>
      </c>
      <c r="J345" s="45">
        <f t="shared" si="194"/>
        <v>0.75193486796815034</v>
      </c>
      <c r="K345" s="45">
        <f t="shared" si="194"/>
        <v>0.75393183160934185</v>
      </c>
      <c r="L345" s="45">
        <f t="shared" si="194"/>
        <v>0.7560797525812617</v>
      </c>
      <c r="M345" s="45">
        <f t="shared" si="194"/>
        <v>0.75900206837697182</v>
      </c>
      <c r="N345" s="45">
        <f t="shared" si="194"/>
        <v>0.76287555700140219</v>
      </c>
      <c r="O345" s="45">
        <f t="shared" si="194"/>
        <v>0.76813005049196648</v>
      </c>
      <c r="P345" s="45">
        <f t="shared" si="194"/>
        <v>0.77499130051418874</v>
      </c>
      <c r="Q345" s="45">
        <f t="shared" si="194"/>
        <v>0.78383453764851374</v>
      </c>
      <c r="R345" s="45">
        <f t="shared" ref="R345:V345" si="195">IF(R326=0,"",R326/R307)</f>
        <v>0.79586439818850774</v>
      </c>
      <c r="S345" s="45">
        <f t="shared" si="195"/>
        <v>0.81087878931545188</v>
      </c>
      <c r="T345" s="45">
        <f t="shared" si="195"/>
        <v>0.82702169485362642</v>
      </c>
      <c r="U345" s="45">
        <f t="shared" si="195"/>
        <v>0.84243709862735705</v>
      </c>
      <c r="V345" s="45">
        <f t="shared" si="195"/>
        <v>0.85526898446094934</v>
      </c>
      <c r="W345" s="45">
        <f t="shared" ref="W345" si="196">IF(W326=0,"",W326/W307)</f>
        <v>0.86486539373159466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0.50595053226145925</v>
      </c>
      <c r="D347" s="117">
        <f t="shared" si="197"/>
        <v>0</v>
      </c>
      <c r="E347" s="117">
        <f t="shared" si="197"/>
        <v>0.14125137880201818</v>
      </c>
      <c r="F347" s="117">
        <f t="shared" si="197"/>
        <v>0.5217076438042233</v>
      </c>
      <c r="G347" s="117">
        <f t="shared" si="197"/>
        <v>0.50636746154909384</v>
      </c>
      <c r="H347" s="117">
        <f t="shared" si="197"/>
        <v>0.318992732935101</v>
      </c>
      <c r="I347" s="117">
        <f t="shared" si="197"/>
        <v>0.31117709327925297</v>
      </c>
      <c r="J347" s="117">
        <f t="shared" si="197"/>
        <v>0.33755270596401926</v>
      </c>
      <c r="K347" s="117">
        <f t="shared" si="197"/>
        <v>0.58095266147033109</v>
      </c>
      <c r="L347" s="117">
        <f t="shared" si="197"/>
        <v>0.36991462938295611</v>
      </c>
      <c r="M347" s="117">
        <f t="shared" si="197"/>
        <v>0.61037422206974334</v>
      </c>
      <c r="N347" s="117">
        <f t="shared" si="197"/>
        <v>0.74520475476459713</v>
      </c>
      <c r="O347" s="117">
        <f t="shared" si="197"/>
        <v>0.92050222825680272</v>
      </c>
      <c r="P347" s="117">
        <f t="shared" si="197"/>
        <v>0.71327606348764616</v>
      </c>
      <c r="Q347" s="117">
        <f t="shared" si="197"/>
        <v>1.2191154302721632</v>
      </c>
      <c r="R347" s="117">
        <f t="shared" ref="R347:V347" si="198">R348+R351+R353+R362</f>
        <v>0.43849478579567358</v>
      </c>
      <c r="S347" s="117">
        <f t="shared" si="198"/>
        <v>0.2479096911009033</v>
      </c>
      <c r="T347" s="117">
        <f t="shared" si="198"/>
        <v>0.15721872287350663</v>
      </c>
      <c r="U347" s="117">
        <f t="shared" si="198"/>
        <v>0.22478949071754983</v>
      </c>
      <c r="V347" s="117">
        <f t="shared" si="198"/>
        <v>0.27770914174760025</v>
      </c>
      <c r="W347" s="117">
        <f t="shared" ref="W347" si="199">W348+W351+W353+W362</f>
        <v>0.49669592162415155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0.50595053226145925</v>
      </c>
      <c r="D362" s="122">
        <v>0</v>
      </c>
      <c r="E362" s="122">
        <v>0.14125137880201818</v>
      </c>
      <c r="F362" s="122">
        <v>0.5217076438042233</v>
      </c>
      <c r="G362" s="122">
        <v>0.50636746154909384</v>
      </c>
      <c r="H362" s="122">
        <v>0.318992732935101</v>
      </c>
      <c r="I362" s="122">
        <v>0.31117709327925297</v>
      </c>
      <c r="J362" s="122">
        <v>0.33755270596401926</v>
      </c>
      <c r="K362" s="122">
        <v>0.58095266147033109</v>
      </c>
      <c r="L362" s="122">
        <v>0.36991462938295611</v>
      </c>
      <c r="M362" s="122">
        <v>0.61037422206974334</v>
      </c>
      <c r="N362" s="122">
        <v>0.74520475476459713</v>
      </c>
      <c r="O362" s="122">
        <v>0.92050222825680272</v>
      </c>
      <c r="P362" s="122">
        <v>0.71327606348764616</v>
      </c>
      <c r="Q362" s="122">
        <v>1.2191154302721632</v>
      </c>
      <c r="R362" s="122">
        <v>0.43849478579567358</v>
      </c>
      <c r="S362" s="122">
        <v>0.2479096911009033</v>
      </c>
      <c r="T362" s="122">
        <v>0.15721872287350663</v>
      </c>
      <c r="U362" s="122">
        <v>0.22478949071754983</v>
      </c>
      <c r="V362" s="122">
        <v>0.27770914174760025</v>
      </c>
      <c r="W362" s="122">
        <v>0.49669592162415155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0.50595053226145925</v>
      </c>
      <c r="D363" s="98">
        <v>0</v>
      </c>
      <c r="E363" s="98">
        <v>0.14125137880201818</v>
      </c>
      <c r="F363" s="98">
        <v>0.5217076438042233</v>
      </c>
      <c r="G363" s="98">
        <v>0.50636746154909384</v>
      </c>
      <c r="H363" s="98">
        <v>0.318992732935101</v>
      </c>
      <c r="I363" s="98">
        <v>0.31117709327925297</v>
      </c>
      <c r="J363" s="98">
        <v>0.33755270596401926</v>
      </c>
      <c r="K363" s="98">
        <v>0.58095266147033109</v>
      </c>
      <c r="L363" s="98">
        <v>0.36991462938295611</v>
      </c>
      <c r="M363" s="98">
        <v>0.61037422206974334</v>
      </c>
      <c r="N363" s="98">
        <v>0.74520475476459713</v>
      </c>
      <c r="O363" s="98">
        <v>0.92050222825680272</v>
      </c>
      <c r="P363" s="98">
        <v>0.71327606348764616</v>
      </c>
      <c r="Q363" s="98">
        <v>1.2191154302721632</v>
      </c>
      <c r="R363" s="98">
        <v>0.43849478579567358</v>
      </c>
      <c r="S363" s="98">
        <v>0.2479096911009033</v>
      </c>
      <c r="T363" s="98">
        <v>0.15721872287350663</v>
      </c>
      <c r="U363" s="98">
        <v>0.22478949071754983</v>
      </c>
      <c r="V363" s="98">
        <v>0.27770914174760025</v>
      </c>
      <c r="W363" s="98">
        <v>0.49669592162415155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5482.3961402211753</v>
      </c>
      <c r="D366" s="117">
        <f t="shared" si="204"/>
        <v>0</v>
      </c>
      <c r="E366" s="117">
        <f t="shared" si="204"/>
        <v>5971.9067373663011</v>
      </c>
      <c r="F366" s="117">
        <f t="shared" si="204"/>
        <v>5510.2211476451093</v>
      </c>
      <c r="G366" s="117">
        <f t="shared" si="204"/>
        <v>5689.0807343211081</v>
      </c>
      <c r="H366" s="117">
        <f t="shared" si="204"/>
        <v>5676.3576683460951</v>
      </c>
      <c r="I366" s="117">
        <f t="shared" si="204"/>
        <v>5453.0374089514053</v>
      </c>
      <c r="J366" s="117">
        <f t="shared" si="204"/>
        <v>5330.1359740221296</v>
      </c>
      <c r="K366" s="117">
        <f t="shared" si="204"/>
        <v>5659.837571775397</v>
      </c>
      <c r="L366" s="117">
        <f t="shared" si="204"/>
        <v>5752.2476876788869</v>
      </c>
      <c r="M366" s="117">
        <f t="shared" si="204"/>
        <v>6086.2040937969077</v>
      </c>
      <c r="N366" s="117">
        <f t="shared" si="204"/>
        <v>6188.3878885147842</v>
      </c>
      <c r="O366" s="117">
        <f t="shared" si="204"/>
        <v>5600.1792670836594</v>
      </c>
      <c r="P366" s="117">
        <f t="shared" si="204"/>
        <v>5241.3629326749988</v>
      </c>
      <c r="Q366" s="117">
        <f t="shared" si="204"/>
        <v>5235.6664241540811</v>
      </c>
      <c r="R366" s="117">
        <f t="shared" ref="R366:V366" si="205">R367+R370+R372+R381</f>
        <v>5048.6694290897776</v>
      </c>
      <c r="S366" s="117">
        <f t="shared" si="205"/>
        <v>5085.3516617412461</v>
      </c>
      <c r="T366" s="117">
        <f t="shared" si="205"/>
        <v>4743.9537199308716</v>
      </c>
      <c r="U366" s="117">
        <f t="shared" si="205"/>
        <v>4455.8383781141438</v>
      </c>
      <c r="V366" s="117">
        <f t="shared" si="205"/>
        <v>4597.2791029722284</v>
      </c>
      <c r="W366" s="117">
        <f t="shared" ref="W366" si="206">W367+W370+W372+W381</f>
        <v>4502.3885109461917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3761.6255425170402</v>
      </c>
      <c r="D367" s="122">
        <f t="shared" si="207"/>
        <v>0</v>
      </c>
      <c r="E367" s="122">
        <f t="shared" si="207"/>
        <v>4355.2593302008772</v>
      </c>
      <c r="F367" s="122">
        <f t="shared" si="207"/>
        <v>3856.3868820796765</v>
      </c>
      <c r="G367" s="122">
        <f t="shared" si="207"/>
        <v>3956.5595016768739</v>
      </c>
      <c r="H367" s="122">
        <f t="shared" si="207"/>
        <v>3968.6009150310124</v>
      </c>
      <c r="I367" s="122">
        <f t="shared" si="207"/>
        <v>3676.0463951968059</v>
      </c>
      <c r="J367" s="122">
        <f t="shared" si="207"/>
        <v>3520.1055766064128</v>
      </c>
      <c r="K367" s="122">
        <f t="shared" si="207"/>
        <v>3685.1413238701311</v>
      </c>
      <c r="L367" s="122">
        <f t="shared" si="207"/>
        <v>3843.882203320205</v>
      </c>
      <c r="M367" s="122">
        <f t="shared" si="207"/>
        <v>4114.272627435922</v>
      </c>
      <c r="N367" s="122">
        <f t="shared" si="207"/>
        <v>4262.7895417015625</v>
      </c>
      <c r="O367" s="122">
        <f t="shared" si="207"/>
        <v>3835.0750822415043</v>
      </c>
      <c r="P367" s="122">
        <f t="shared" si="207"/>
        <v>3478.744973407056</v>
      </c>
      <c r="Q367" s="122">
        <f t="shared" si="207"/>
        <v>3369.3060993916151</v>
      </c>
      <c r="R367" s="122">
        <f t="shared" ref="R367:V367" si="208">SUM(R368:R369)</f>
        <v>3231.8710072167369</v>
      </c>
      <c r="S367" s="122">
        <f t="shared" si="208"/>
        <v>3222.7359332538886</v>
      </c>
      <c r="T367" s="122">
        <f t="shared" si="208"/>
        <v>2905.8368914846342</v>
      </c>
      <c r="U367" s="122">
        <f t="shared" si="208"/>
        <v>2673.2229250114538</v>
      </c>
      <c r="V367" s="122">
        <f t="shared" si="208"/>
        <v>2769.7309327218518</v>
      </c>
      <c r="W367" s="122">
        <f t="shared" ref="W367" si="209">SUM(W368:W369)</f>
        <v>2559.1879362139621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3749.858637483519</v>
      </c>
      <c r="D368" s="98">
        <v>0</v>
      </c>
      <c r="E368" s="98">
        <v>4341.854815508771</v>
      </c>
      <c r="F368" s="98">
        <v>3844.6527052849533</v>
      </c>
      <c r="G368" s="98">
        <v>3944.7189494922718</v>
      </c>
      <c r="H368" s="98">
        <v>3956.8167781467114</v>
      </c>
      <c r="I368" s="98">
        <v>3665.3266149062256</v>
      </c>
      <c r="J368" s="98">
        <v>3509.8686690274626</v>
      </c>
      <c r="K368" s="98">
        <v>3674.5309578225319</v>
      </c>
      <c r="L368" s="98">
        <v>3832.8154741736953</v>
      </c>
      <c r="M368" s="98">
        <v>4102.4432782125932</v>
      </c>
      <c r="N368" s="98">
        <v>4250.8438114141809</v>
      </c>
      <c r="O368" s="98">
        <v>3824.2572431331187</v>
      </c>
      <c r="P368" s="98">
        <v>3469.0152730190339</v>
      </c>
      <c r="Q368" s="98">
        <v>3359.8625479381913</v>
      </c>
      <c r="R368" s="98">
        <v>3222.8434382515979</v>
      </c>
      <c r="S368" s="98">
        <v>3213.6900998249575</v>
      </c>
      <c r="T368" s="98">
        <v>2897.6985993056751</v>
      </c>
      <c r="U368" s="98">
        <v>2665.7452124115302</v>
      </c>
      <c r="V368" s="98">
        <v>2761.9274270836031</v>
      </c>
      <c r="W368" s="98">
        <v>2551.934425320459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11.76690503352099</v>
      </c>
      <c r="D369" s="98">
        <v>0</v>
      </c>
      <c r="E369" s="98">
        <v>13.404514692105851</v>
      </c>
      <c r="F369" s="98">
        <v>11.73417679472314</v>
      </c>
      <c r="G369" s="98">
        <v>11.840552184601934</v>
      </c>
      <c r="H369" s="98">
        <v>11.784136884300963</v>
      </c>
      <c r="I369" s="98">
        <v>10.719780290580387</v>
      </c>
      <c r="J369" s="98">
        <v>10.236907578950094</v>
      </c>
      <c r="K369" s="98">
        <v>10.610366047599294</v>
      </c>
      <c r="L369" s="98">
        <v>11.066729146509548</v>
      </c>
      <c r="M369" s="98">
        <v>11.829349223328794</v>
      </c>
      <c r="N369" s="98">
        <v>11.945730287381481</v>
      </c>
      <c r="O369" s="98">
        <v>10.81783910838563</v>
      </c>
      <c r="P369" s="98">
        <v>9.7297003880223603</v>
      </c>
      <c r="Q369" s="98">
        <v>9.4435514534240408</v>
      </c>
      <c r="R369" s="98">
        <v>9.0275689651391335</v>
      </c>
      <c r="S369" s="98">
        <v>9.0458334289308162</v>
      </c>
      <c r="T369" s="98">
        <v>8.1382921789589524</v>
      </c>
      <c r="U369" s="98">
        <v>7.4777125999233771</v>
      </c>
      <c r="V369" s="98">
        <v>7.8035056382486774</v>
      </c>
      <c r="W369" s="98">
        <v>7.2535108935030941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31.933834739134099</v>
      </c>
      <c r="D370" s="122">
        <f t="shared" si="210"/>
        <v>0</v>
      </c>
      <c r="E370" s="122">
        <f t="shared" si="210"/>
        <v>29.780188707919411</v>
      </c>
      <c r="F370" s="122">
        <f t="shared" si="210"/>
        <v>18.680821925241748</v>
      </c>
      <c r="G370" s="122">
        <f t="shared" si="210"/>
        <v>18.891237425160796</v>
      </c>
      <c r="H370" s="122">
        <f t="shared" si="210"/>
        <v>19.964674704011571</v>
      </c>
      <c r="I370" s="122">
        <f t="shared" si="210"/>
        <v>27.196289689239819</v>
      </c>
      <c r="J370" s="122">
        <f t="shared" si="210"/>
        <v>34.70889710459948</v>
      </c>
      <c r="K370" s="122">
        <f t="shared" si="210"/>
        <v>45.542791532848412</v>
      </c>
      <c r="L370" s="122">
        <f t="shared" si="210"/>
        <v>46.239391995087018</v>
      </c>
      <c r="M370" s="122">
        <f t="shared" si="210"/>
        <v>30.261476989500373</v>
      </c>
      <c r="N370" s="122">
        <f t="shared" si="210"/>
        <v>86.415578435556085</v>
      </c>
      <c r="O370" s="122">
        <f t="shared" si="210"/>
        <v>26.420512069987392</v>
      </c>
      <c r="P370" s="122">
        <f t="shared" si="210"/>
        <v>38.373570457861852</v>
      </c>
      <c r="Q370" s="122">
        <f t="shared" si="210"/>
        <v>19.582050523058921</v>
      </c>
      <c r="R370" s="122">
        <f t="shared" si="210"/>
        <v>71.329142495528657</v>
      </c>
      <c r="S370" s="122">
        <f t="shared" si="210"/>
        <v>59.639645110951172</v>
      </c>
      <c r="T370" s="122">
        <f t="shared" si="210"/>
        <v>34.795752706293911</v>
      </c>
      <c r="U370" s="122">
        <f t="shared" si="210"/>
        <v>40.800424874751549</v>
      </c>
      <c r="V370" s="122">
        <f t="shared" si="210"/>
        <v>31.431867375353846</v>
      </c>
      <c r="W370" s="122">
        <f t="shared" si="210"/>
        <v>25.666092736693024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31.933834739134099</v>
      </c>
      <c r="D371" s="98">
        <f>RES_hhdet_in_fech!D129</f>
        <v>0</v>
      </c>
      <c r="E371" s="98">
        <f>RES_hhdet_in_fech!E129</f>
        <v>29.780188707919411</v>
      </c>
      <c r="F371" s="98">
        <f>RES_hhdet_in_fech!F129</f>
        <v>18.680821925241748</v>
      </c>
      <c r="G371" s="98">
        <f>RES_hhdet_in_fech!G129</f>
        <v>18.891237425160796</v>
      </c>
      <c r="H371" s="98">
        <f>RES_hhdet_in_fech!H129</f>
        <v>19.964674704011571</v>
      </c>
      <c r="I371" s="98">
        <f>RES_hhdet_in_fech!I129</f>
        <v>27.196289689239819</v>
      </c>
      <c r="J371" s="98">
        <f>RES_hhdet_in_fech!J129</f>
        <v>34.70889710459948</v>
      </c>
      <c r="K371" s="98">
        <f>RES_hhdet_in_fech!K129</f>
        <v>45.542791532848412</v>
      </c>
      <c r="L371" s="98">
        <f>RES_hhdet_in_fech!L129</f>
        <v>46.239391995087018</v>
      </c>
      <c r="M371" s="98">
        <f>RES_hhdet_in_fech!M129</f>
        <v>30.261476989500373</v>
      </c>
      <c r="N371" s="98">
        <f>RES_hhdet_in_fech!N129</f>
        <v>86.415578435556085</v>
      </c>
      <c r="O371" s="98">
        <f>RES_hhdet_in_fech!O129</f>
        <v>26.420512069987392</v>
      </c>
      <c r="P371" s="98">
        <f>RES_hhdet_in_fech!P129</f>
        <v>38.373570457861852</v>
      </c>
      <c r="Q371" s="98">
        <f>RES_hhdet_in_fech!Q129</f>
        <v>19.582050523058921</v>
      </c>
      <c r="R371" s="98">
        <f>RES_hhdet_in_fech!R129</f>
        <v>71.329142495528657</v>
      </c>
      <c r="S371" s="98">
        <f>RES_hhdet_in_fech!S129</f>
        <v>59.639645110951172</v>
      </c>
      <c r="T371" s="98">
        <f>RES_hhdet_in_fech!T129</f>
        <v>34.795752706293911</v>
      </c>
      <c r="U371" s="98">
        <f>RES_hhdet_in_fech!U129</f>
        <v>40.800424874751549</v>
      </c>
      <c r="V371" s="98">
        <f>RES_hhdet_in_fech!V129</f>
        <v>31.431867375353846</v>
      </c>
      <c r="W371" s="98">
        <f>RES_hhdet_in_fech!W129</f>
        <v>25.666092736693024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1042.7111409672043</v>
      </c>
      <c r="D372" s="122">
        <v>0</v>
      </c>
      <c r="E372" s="122">
        <v>915.84484733598833</v>
      </c>
      <c r="F372" s="122">
        <v>946.95830457465036</v>
      </c>
      <c r="G372" s="122">
        <v>1032.657172748952</v>
      </c>
      <c r="H372" s="122">
        <v>996.16658359823123</v>
      </c>
      <c r="I372" s="122">
        <v>1044.7497452180435</v>
      </c>
      <c r="J372" s="122">
        <v>1053.4902962221854</v>
      </c>
      <c r="K372" s="122">
        <v>1188.059893705429</v>
      </c>
      <c r="L372" s="122">
        <v>1143.5813258910764</v>
      </c>
      <c r="M372" s="122">
        <v>1162.6930374646149</v>
      </c>
      <c r="N372" s="122">
        <v>1131.7784395890183</v>
      </c>
      <c r="O372" s="122">
        <v>1057.3717252898482</v>
      </c>
      <c r="P372" s="122">
        <v>1059.8416768394395</v>
      </c>
      <c r="Q372" s="122">
        <v>1111.1047277989298</v>
      </c>
      <c r="R372" s="122">
        <v>1031.4221956478507</v>
      </c>
      <c r="S372" s="122">
        <v>1091.1676865121192</v>
      </c>
      <c r="T372" s="122">
        <v>1117.2695083500455</v>
      </c>
      <c r="U372" s="122">
        <v>1070.3792765876876</v>
      </c>
      <c r="V372" s="122">
        <v>1097.721465541712</v>
      </c>
      <c r="W372" s="122">
        <v>1172.1702974412024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1019.8944621600809</v>
      </c>
      <c r="D373" s="98">
        <v>0</v>
      </c>
      <c r="E373" s="98">
        <v>915.84484733598833</v>
      </c>
      <c r="F373" s="98">
        <v>946.95830457465036</v>
      </c>
      <c r="G373" s="98">
        <v>1032.657172748952</v>
      </c>
      <c r="H373" s="98">
        <v>988.82993579784431</v>
      </c>
      <c r="I373" s="98">
        <v>999.85593927215632</v>
      </c>
      <c r="J373" s="98">
        <v>1037.633863810443</v>
      </c>
      <c r="K373" s="98">
        <v>1171.2354733154025</v>
      </c>
      <c r="L373" s="98">
        <v>1145.268923354447</v>
      </c>
      <c r="M373" s="98">
        <v>1158.8603567369444</v>
      </c>
      <c r="N373" s="98">
        <v>1120.12317207764</v>
      </c>
      <c r="O373" s="98">
        <v>1033.9332170369551</v>
      </c>
      <c r="P373" s="98">
        <v>1008.7728112075539</v>
      </c>
      <c r="Q373" s="98">
        <v>1108.5988000840132</v>
      </c>
      <c r="R373" s="98">
        <v>1017.9621481450083</v>
      </c>
      <c r="S373" s="98">
        <v>1082.7534561831067</v>
      </c>
      <c r="T373" s="98">
        <v>1085.1084242989207</v>
      </c>
      <c r="U373" s="98">
        <v>1043.9910042421222</v>
      </c>
      <c r="V373" s="98">
        <v>1079.4803767929438</v>
      </c>
      <c r="W373" s="98">
        <v>1165.5940481120449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974.83456107296252</v>
      </c>
      <c r="M374" s="98">
        <v>985.05267305389168</v>
      </c>
      <c r="N374" s="98">
        <v>948.45942847477193</v>
      </c>
      <c r="O374" s="98">
        <v>880.90631106850128</v>
      </c>
      <c r="P374" s="98">
        <v>865.35151524928483</v>
      </c>
      <c r="Q374" s="98">
        <v>949.74851733409832</v>
      </c>
      <c r="R374" s="98">
        <v>0</v>
      </c>
      <c r="S374" s="98">
        <v>0</v>
      </c>
      <c r="T374" s="98">
        <v>0</v>
      </c>
      <c r="U374" s="98">
        <v>905.57714418357864</v>
      </c>
      <c r="V374" s="98">
        <v>938.52228891358948</v>
      </c>
      <c r="W374" s="98">
        <v>1016.7109158872362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397.77066589211324</v>
      </c>
      <c r="M375" s="101">
        <v>389.55062650117054</v>
      </c>
      <c r="N375" s="101">
        <v>352.1117717379006</v>
      </c>
      <c r="O375" s="101">
        <v>337.74860193766796</v>
      </c>
      <c r="P375" s="101">
        <v>338.48860525413153</v>
      </c>
      <c r="Q375" s="101">
        <v>343.27524284496332</v>
      </c>
      <c r="R375" s="101">
        <v>0</v>
      </c>
      <c r="S375" s="101">
        <v>0</v>
      </c>
      <c r="T375" s="101">
        <v>0</v>
      </c>
      <c r="U375" s="101">
        <v>334.78795618068159</v>
      </c>
      <c r="V375" s="101">
        <v>349.64272706293224</v>
      </c>
      <c r="W375" s="101">
        <v>380.4073503798291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577.06389518084916</v>
      </c>
      <c r="M376" s="104">
        <v>595.50204655272114</v>
      </c>
      <c r="N376" s="104">
        <v>596.34765673687116</v>
      </c>
      <c r="O376" s="104">
        <v>543.15770913083338</v>
      </c>
      <c r="P376" s="104">
        <v>526.86290999515336</v>
      </c>
      <c r="Q376" s="104">
        <v>606.47327448913495</v>
      </c>
      <c r="R376" s="104">
        <v>0</v>
      </c>
      <c r="S376" s="104">
        <v>0</v>
      </c>
      <c r="T376" s="104">
        <v>0</v>
      </c>
      <c r="U376" s="104">
        <v>570.78918800289716</v>
      </c>
      <c r="V376" s="104">
        <v>588.87956185065718</v>
      </c>
      <c r="W376" s="104">
        <v>636.30356550740703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1150.1053554719874</v>
      </c>
      <c r="D377" s="101">
        <v>0</v>
      </c>
      <c r="E377" s="101">
        <v>0</v>
      </c>
      <c r="F377" s="101">
        <v>0</v>
      </c>
      <c r="G377" s="101">
        <v>0</v>
      </c>
      <c r="H377" s="101">
        <v>1304.3057912144857</v>
      </c>
      <c r="I377" s="101">
        <v>1275.5840862199718</v>
      </c>
      <c r="J377" s="101">
        <v>1416.0011475665037</v>
      </c>
      <c r="K377" s="101">
        <v>1458.8482877735869</v>
      </c>
      <c r="L377" s="101">
        <v>0</v>
      </c>
      <c r="M377" s="101">
        <v>1562.5161525164553</v>
      </c>
      <c r="N377" s="101">
        <v>1419.3223491550095</v>
      </c>
      <c r="O377" s="101">
        <v>1341.8179849685173</v>
      </c>
      <c r="P377" s="101">
        <v>1308.4251324432043</v>
      </c>
      <c r="Q377" s="101">
        <v>1245.7309011458958</v>
      </c>
      <c r="R377" s="101">
        <v>1243.2439320529957</v>
      </c>
      <c r="S377" s="101">
        <v>1280.675519166326</v>
      </c>
      <c r="T377" s="101">
        <v>1265.538627515695</v>
      </c>
      <c r="U377" s="101">
        <v>1229.4302962074723</v>
      </c>
      <c r="V377" s="101">
        <v>1270.5617435606187</v>
      </c>
      <c r="W377" s="101">
        <v>1328.6383138629778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1145.6597431024586</v>
      </c>
      <c r="N378" s="104">
        <v>1034.7823755519403</v>
      </c>
      <c r="O378" s="104">
        <v>995.80581136741216</v>
      </c>
      <c r="P378" s="104">
        <v>989.02309543661659</v>
      </c>
      <c r="Q378" s="104">
        <v>941.21299381986864</v>
      </c>
      <c r="R378" s="104">
        <v>958.39815129314309</v>
      </c>
      <c r="S378" s="104">
        <v>1006.5002458042904</v>
      </c>
      <c r="T378" s="104">
        <v>996.63747660522506</v>
      </c>
      <c r="U378" s="104">
        <v>974.3746870336272</v>
      </c>
      <c r="V378" s="104">
        <v>1015.014945638348</v>
      </c>
      <c r="W378" s="104">
        <v>1068.6003158736366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525.19229284350376</v>
      </c>
      <c r="N379" s="98">
        <v>445.31180222906545</v>
      </c>
      <c r="O379" s="98">
        <v>438.04587013677684</v>
      </c>
      <c r="P379" s="98">
        <v>438.64797241860595</v>
      </c>
      <c r="Q379" s="98">
        <v>383.5854503203671</v>
      </c>
      <c r="R379" s="98">
        <v>409.77897625999992</v>
      </c>
      <c r="S379" s="98">
        <v>448.43031527716659</v>
      </c>
      <c r="T379" s="98">
        <v>413.51055868166497</v>
      </c>
      <c r="U379" s="98">
        <v>395.48593427879928</v>
      </c>
      <c r="V379" s="98">
        <v>412.69432225062116</v>
      </c>
      <c r="W379" s="98">
        <v>435.06946772426375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620.46745025895495</v>
      </c>
      <c r="N380" s="98">
        <v>589.47057332287466</v>
      </c>
      <c r="O380" s="98">
        <v>557.75994123063504</v>
      </c>
      <c r="P380" s="98">
        <v>550.37512301801053</v>
      </c>
      <c r="Q380" s="98">
        <v>557.6275434995016</v>
      </c>
      <c r="R380" s="98">
        <v>548.61917503314316</v>
      </c>
      <c r="S380" s="98">
        <v>558.06993052712369</v>
      </c>
      <c r="T380" s="98">
        <v>583.12691792355997</v>
      </c>
      <c r="U380" s="98">
        <v>578.88875275482792</v>
      </c>
      <c r="V380" s="98">
        <v>602.32062338772698</v>
      </c>
      <c r="W380" s="98">
        <v>633.53084814937279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646.12562199779711</v>
      </c>
      <c r="D381" s="122">
        <v>0</v>
      </c>
      <c r="E381" s="122">
        <v>671.02237112151568</v>
      </c>
      <c r="F381" s="122">
        <v>688.19513906554039</v>
      </c>
      <c r="G381" s="122">
        <v>680.97282247012117</v>
      </c>
      <c r="H381" s="122">
        <v>691.62549501283979</v>
      </c>
      <c r="I381" s="122">
        <v>705.04497884731586</v>
      </c>
      <c r="J381" s="122">
        <v>721.83120408893171</v>
      </c>
      <c r="K381" s="122">
        <v>741.09356266698933</v>
      </c>
      <c r="L381" s="122">
        <v>718.54476647251875</v>
      </c>
      <c r="M381" s="122">
        <v>778.97695190686966</v>
      </c>
      <c r="N381" s="122">
        <v>707.40432878864692</v>
      </c>
      <c r="O381" s="122">
        <v>681.31194748231849</v>
      </c>
      <c r="P381" s="122">
        <v>664.40271197064158</v>
      </c>
      <c r="Q381" s="122">
        <v>735.67354644047748</v>
      </c>
      <c r="R381" s="122">
        <v>714.04708372966127</v>
      </c>
      <c r="S381" s="122">
        <v>711.80839686428646</v>
      </c>
      <c r="T381" s="122">
        <v>686.05156738989842</v>
      </c>
      <c r="U381" s="122">
        <v>671.43575164025094</v>
      </c>
      <c r="V381" s="122">
        <v>698.39483733331053</v>
      </c>
      <c r="W381" s="122">
        <v>745.36418455433397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795.45967012153028</v>
      </c>
      <c r="D382" s="98">
        <v>0</v>
      </c>
      <c r="E382" s="98">
        <v>880.75706333468872</v>
      </c>
      <c r="F382" s="98">
        <v>907.40923449772777</v>
      </c>
      <c r="G382" s="98">
        <v>892.00579254257389</v>
      </c>
      <c r="H382" s="98">
        <v>941.82732402840168</v>
      </c>
      <c r="I382" s="98">
        <v>888.94137594045014</v>
      </c>
      <c r="J382" s="98">
        <v>823.70784192866779</v>
      </c>
      <c r="K382" s="98">
        <v>919.94971609135985</v>
      </c>
      <c r="L382" s="98">
        <v>802.18328649877662</v>
      </c>
      <c r="M382" s="98">
        <v>1002.9784691485703</v>
      </c>
      <c r="N382" s="98">
        <v>904.47423845696642</v>
      </c>
      <c r="O382" s="98">
        <v>856.70606877457976</v>
      </c>
      <c r="P382" s="98">
        <v>791.12423923153835</v>
      </c>
      <c r="Q382" s="98">
        <v>1133.6649368449059</v>
      </c>
      <c r="R382" s="98">
        <v>945.31562361148735</v>
      </c>
      <c r="S382" s="98">
        <v>919.41360357363567</v>
      </c>
      <c r="T382" s="98">
        <v>927.75558318136132</v>
      </c>
      <c r="U382" s="98">
        <v>887.50186833227042</v>
      </c>
      <c r="V382" s="98">
        <v>964.13769470149361</v>
      </c>
      <c r="W382" s="98">
        <v>1006.2340461348655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624.32162060308201</v>
      </c>
      <c r="D383" s="33">
        <v>0</v>
      </c>
      <c r="E383" s="33">
        <v>622.05653358762004</v>
      </c>
      <c r="F383" s="33">
        <v>654.1606110604572</v>
      </c>
      <c r="G383" s="33">
        <v>658.83761188413757</v>
      </c>
      <c r="H383" s="33">
        <v>667.14066125974171</v>
      </c>
      <c r="I383" s="33">
        <v>687.84828317885786</v>
      </c>
      <c r="J383" s="33">
        <v>704.57759400041471</v>
      </c>
      <c r="K383" s="33">
        <v>707.63776220138902</v>
      </c>
      <c r="L383" s="33">
        <v>703.24733466304906</v>
      </c>
      <c r="M383" s="33">
        <v>739.08463889147936</v>
      </c>
      <c r="N383" s="33">
        <v>685.44038685437545</v>
      </c>
      <c r="O383" s="33">
        <v>655.96241365054686</v>
      </c>
      <c r="P383" s="33">
        <v>645.14705570347087</v>
      </c>
      <c r="Q383" s="33">
        <v>686.04256698274173</v>
      </c>
      <c r="R383" s="33">
        <v>684.14078530405868</v>
      </c>
      <c r="S383" s="33">
        <v>695.99960931206704</v>
      </c>
      <c r="T383" s="33">
        <v>670.63244683402093</v>
      </c>
      <c r="U383" s="33">
        <v>653.15701718565288</v>
      </c>
      <c r="V383" s="33">
        <v>675.68697675356418</v>
      </c>
      <c r="W383" s="33">
        <v>712.21194119422546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3886.7170797566928</v>
      </c>
      <c r="D385" s="117">
        <f t="shared" si="211"/>
        <v>0</v>
      </c>
      <c r="E385" s="117">
        <f t="shared" si="211"/>
        <v>4259.665167721867</v>
      </c>
      <c r="F385" s="117">
        <f t="shared" si="211"/>
        <v>3939.4151697073353</v>
      </c>
      <c r="G385" s="117">
        <f t="shared" si="211"/>
        <v>4083.723306892568</v>
      </c>
      <c r="H385" s="117">
        <f t="shared" si="211"/>
        <v>4078.1195817412909</v>
      </c>
      <c r="I385" s="117">
        <f t="shared" si="211"/>
        <v>3916.7296861266759</v>
      </c>
      <c r="J385" s="117">
        <f t="shared" si="211"/>
        <v>3873.8347892798715</v>
      </c>
      <c r="K385" s="117">
        <f t="shared" si="211"/>
        <v>4136.7151210497968</v>
      </c>
      <c r="L385" s="117">
        <f t="shared" si="211"/>
        <v>4231.1496324991376</v>
      </c>
      <c r="M385" s="117">
        <f t="shared" si="211"/>
        <v>4445.607002489849</v>
      </c>
      <c r="N385" s="117">
        <f t="shared" si="211"/>
        <v>4657.6597677174504</v>
      </c>
      <c r="O385" s="117">
        <f t="shared" si="211"/>
        <v>4118.9071200175995</v>
      </c>
      <c r="P385" s="117">
        <f t="shared" si="211"/>
        <v>3902.1228839335622</v>
      </c>
      <c r="Q385" s="117">
        <f t="shared" si="211"/>
        <v>3912.1235384375395</v>
      </c>
      <c r="R385" s="117">
        <f t="shared" ref="R385:V385" si="212">R386+R389+R391+R400</f>
        <v>3923.814603076738</v>
      </c>
      <c r="S385" s="117">
        <f t="shared" si="212"/>
        <v>3962.881958779687</v>
      </c>
      <c r="T385" s="117">
        <f t="shared" si="212"/>
        <v>3655.3175997256785</v>
      </c>
      <c r="U385" s="117">
        <f t="shared" si="212"/>
        <v>3483.7070680863035</v>
      </c>
      <c r="V385" s="117">
        <f t="shared" si="212"/>
        <v>3591.7960998075623</v>
      </c>
      <c r="W385" s="117">
        <f t="shared" ref="W385" si="213">W386+W389+W391+W400</f>
        <v>3533.247428904866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2610.9449406694521</v>
      </c>
      <c r="D386" s="122">
        <f t="shared" si="214"/>
        <v>0</v>
      </c>
      <c r="E386" s="122">
        <f t="shared" si="214"/>
        <v>3031.8198321056889</v>
      </c>
      <c r="F386" s="122">
        <f t="shared" si="214"/>
        <v>2688.5070237396803</v>
      </c>
      <c r="G386" s="122">
        <f t="shared" si="214"/>
        <v>2762.4938971707957</v>
      </c>
      <c r="H386" s="122">
        <f t="shared" si="214"/>
        <v>2775.1864458227128</v>
      </c>
      <c r="I386" s="122">
        <f t="shared" si="214"/>
        <v>2574.6455064357965</v>
      </c>
      <c r="J386" s="122">
        <f t="shared" si="214"/>
        <v>2469.515545746824</v>
      </c>
      <c r="K386" s="122">
        <f t="shared" si="214"/>
        <v>2589.8022105026107</v>
      </c>
      <c r="L386" s="122">
        <f t="shared" si="214"/>
        <v>2706.3727875405853</v>
      </c>
      <c r="M386" s="122">
        <f t="shared" si="214"/>
        <v>2904.1715142031835</v>
      </c>
      <c r="N386" s="122">
        <f t="shared" si="214"/>
        <v>3019.3288083416869</v>
      </c>
      <c r="O386" s="122">
        <f t="shared" si="214"/>
        <v>2728.6690042477885</v>
      </c>
      <c r="P386" s="122">
        <f t="shared" si="214"/>
        <v>2488.08788216319</v>
      </c>
      <c r="Q386" s="122">
        <f t="shared" si="214"/>
        <v>2421.674668235516</v>
      </c>
      <c r="R386" s="122">
        <f t="shared" ref="R386:V386" si="215">SUM(R387:R388)</f>
        <v>2331.5984190675035</v>
      </c>
      <c r="S386" s="122">
        <f t="shared" si="215"/>
        <v>2333.4727863774556</v>
      </c>
      <c r="T386" s="122">
        <f t="shared" si="215"/>
        <v>2111.3697135959128</v>
      </c>
      <c r="U386" s="122">
        <f t="shared" si="215"/>
        <v>1948.8300353166201</v>
      </c>
      <c r="V386" s="122">
        <f t="shared" si="215"/>
        <v>2025.5658866166057</v>
      </c>
      <c r="W386" s="122">
        <f t="shared" ref="W386" si="216">SUM(W387:W388)</f>
        <v>1877.0199239615702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2599.1780356359309</v>
      </c>
      <c r="D387" s="98">
        <v>0</v>
      </c>
      <c r="E387" s="98">
        <v>3018.4153174135831</v>
      </c>
      <c r="F387" s="98">
        <v>2676.7728469449571</v>
      </c>
      <c r="G387" s="98">
        <v>2750.6533449861936</v>
      </c>
      <c r="H387" s="98">
        <v>2763.4023089384118</v>
      </c>
      <c r="I387" s="98">
        <v>2563.9257261452162</v>
      </c>
      <c r="J387" s="98">
        <v>2459.2786381678739</v>
      </c>
      <c r="K387" s="98">
        <v>2579.1918444550115</v>
      </c>
      <c r="L387" s="98">
        <v>2695.3060583940755</v>
      </c>
      <c r="M387" s="98">
        <v>2892.3421649798547</v>
      </c>
      <c r="N387" s="98">
        <v>3007.3830780543053</v>
      </c>
      <c r="O387" s="98">
        <v>2717.8511651394028</v>
      </c>
      <c r="P387" s="98">
        <v>2478.3581817751678</v>
      </c>
      <c r="Q387" s="98">
        <v>2412.2311167820922</v>
      </c>
      <c r="R387" s="98">
        <v>2322.5708501023646</v>
      </c>
      <c r="S387" s="98">
        <v>2324.4269529485246</v>
      </c>
      <c r="T387" s="98">
        <v>2103.2314214169537</v>
      </c>
      <c r="U387" s="98">
        <v>1941.3523227166968</v>
      </c>
      <c r="V387" s="98">
        <v>2017.762380978357</v>
      </c>
      <c r="W387" s="98">
        <v>1869.7664130680671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11.76690503352099</v>
      </c>
      <c r="D388" s="98">
        <v>0</v>
      </c>
      <c r="E388" s="98">
        <v>13.404514692105851</v>
      </c>
      <c r="F388" s="98">
        <v>11.73417679472314</v>
      </c>
      <c r="G388" s="98">
        <v>11.840552184601934</v>
      </c>
      <c r="H388" s="98">
        <v>11.784136884300963</v>
      </c>
      <c r="I388" s="98">
        <v>10.719780290580387</v>
      </c>
      <c r="J388" s="98">
        <v>10.236907578950094</v>
      </c>
      <c r="K388" s="98">
        <v>10.610366047599294</v>
      </c>
      <c r="L388" s="98">
        <v>11.066729146509548</v>
      </c>
      <c r="M388" s="98">
        <v>11.829349223328794</v>
      </c>
      <c r="N388" s="98">
        <v>11.945730287381481</v>
      </c>
      <c r="O388" s="98">
        <v>10.81783910838563</v>
      </c>
      <c r="P388" s="98">
        <v>9.7297003880223603</v>
      </c>
      <c r="Q388" s="98">
        <v>9.4435514534240408</v>
      </c>
      <c r="R388" s="98">
        <v>9.0275689651391335</v>
      </c>
      <c r="S388" s="98">
        <v>9.0458334289308162</v>
      </c>
      <c r="T388" s="98">
        <v>8.1382921789589524</v>
      </c>
      <c r="U388" s="98">
        <v>7.4777125999233771</v>
      </c>
      <c r="V388" s="98">
        <v>7.8035056382486774</v>
      </c>
      <c r="W388" s="98">
        <v>7.2535108935030941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66.586236085727535</v>
      </c>
      <c r="D389" s="122">
        <f t="shared" si="217"/>
        <v>0</v>
      </c>
      <c r="E389" s="122">
        <f t="shared" si="217"/>
        <v>65.905001368247483</v>
      </c>
      <c r="F389" s="122">
        <f t="shared" si="217"/>
        <v>42.543928784332792</v>
      </c>
      <c r="G389" s="122">
        <f t="shared" si="217"/>
        <v>44.25059300519149</v>
      </c>
      <c r="H389" s="122">
        <f t="shared" si="217"/>
        <v>48.073021515492364</v>
      </c>
      <c r="I389" s="122">
        <f t="shared" si="217"/>
        <v>67.286140063460508</v>
      </c>
      <c r="J389" s="122">
        <f t="shared" si="217"/>
        <v>88.212444816272694</v>
      </c>
      <c r="K389" s="122">
        <f t="shared" si="217"/>
        <v>118.89228716492853</v>
      </c>
      <c r="L389" s="122">
        <f t="shared" si="217"/>
        <v>123.98677966426433</v>
      </c>
      <c r="M389" s="122">
        <f t="shared" si="217"/>
        <v>83.704203019160758</v>
      </c>
      <c r="N389" s="122">
        <f t="shared" si="217"/>
        <v>247.8702400486028</v>
      </c>
      <c r="O389" s="122">
        <f t="shared" si="217"/>
        <v>79.011578641025338</v>
      </c>
      <c r="P389" s="122">
        <f t="shared" si="217"/>
        <v>119.84255742885657</v>
      </c>
      <c r="Q389" s="122">
        <f t="shared" si="217"/>
        <v>63.385658228702518</v>
      </c>
      <c r="R389" s="122">
        <f t="shared" si="217"/>
        <v>235.98306757628907</v>
      </c>
      <c r="S389" s="122">
        <f t="shared" si="217"/>
        <v>200.70126051976001</v>
      </c>
      <c r="T389" s="122">
        <f t="shared" si="217"/>
        <v>118.74901102720223</v>
      </c>
      <c r="U389" s="122">
        <f t="shared" si="217"/>
        <v>141.0061912915757</v>
      </c>
      <c r="V389" s="122">
        <f t="shared" si="217"/>
        <v>110.01467825724382</v>
      </c>
      <c r="W389" s="122">
        <f t="shared" si="217"/>
        <v>90.942058586485246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66.586236085727535</v>
      </c>
      <c r="D390" s="98">
        <f>RES_hhdet_in_tesh!D129</f>
        <v>0</v>
      </c>
      <c r="E390" s="98">
        <f>RES_hhdet_in_tesh!E129</f>
        <v>65.905001368247483</v>
      </c>
      <c r="F390" s="98">
        <f>RES_hhdet_in_tesh!F129</f>
        <v>42.543928784332792</v>
      </c>
      <c r="G390" s="98">
        <f>RES_hhdet_in_tesh!G129</f>
        <v>44.25059300519149</v>
      </c>
      <c r="H390" s="98">
        <f>RES_hhdet_in_tesh!H129</f>
        <v>48.073021515492364</v>
      </c>
      <c r="I390" s="98">
        <f>RES_hhdet_in_tesh!I129</f>
        <v>67.286140063460508</v>
      </c>
      <c r="J390" s="98">
        <f>RES_hhdet_in_tesh!J129</f>
        <v>88.212444816272694</v>
      </c>
      <c r="K390" s="98">
        <f>RES_hhdet_in_tesh!K129</f>
        <v>118.89228716492853</v>
      </c>
      <c r="L390" s="98">
        <f>RES_hhdet_in_tesh!L129</f>
        <v>123.98677966426433</v>
      </c>
      <c r="M390" s="98">
        <f>RES_hhdet_in_tesh!M129</f>
        <v>83.704203019160758</v>
      </c>
      <c r="N390" s="98">
        <f>RES_hhdet_in_tesh!N129</f>
        <v>247.8702400486028</v>
      </c>
      <c r="O390" s="98">
        <f>RES_hhdet_in_tesh!O129</f>
        <v>79.011578641025338</v>
      </c>
      <c r="P390" s="98">
        <f>RES_hhdet_in_tesh!P129</f>
        <v>119.84255742885657</v>
      </c>
      <c r="Q390" s="98">
        <f>RES_hhdet_in_tesh!Q129</f>
        <v>63.385658228702518</v>
      </c>
      <c r="R390" s="98">
        <f>RES_hhdet_in_tesh!R129</f>
        <v>235.98306757628907</v>
      </c>
      <c r="S390" s="98">
        <f>RES_hhdet_in_tesh!S129</f>
        <v>200.70126051976001</v>
      </c>
      <c r="T390" s="98">
        <f>RES_hhdet_in_tesh!T129</f>
        <v>118.74901102720223</v>
      </c>
      <c r="U390" s="98">
        <f>RES_hhdet_in_tesh!U129</f>
        <v>141.0061912915757</v>
      </c>
      <c r="V390" s="98">
        <f>RES_hhdet_in_tesh!V129</f>
        <v>110.01467825724382</v>
      </c>
      <c r="W390" s="98">
        <f>RES_hhdet_in_tesh!W129</f>
        <v>90.942058586485246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747.8877724004667</v>
      </c>
      <c r="D391" s="122">
        <v>0</v>
      </c>
      <c r="E391" s="122">
        <v>691.30424328948175</v>
      </c>
      <c r="F391" s="122">
        <v>716.3806999829111</v>
      </c>
      <c r="G391" s="122">
        <v>782.9895476136453</v>
      </c>
      <c r="H391" s="122">
        <v>751.68962770939947</v>
      </c>
      <c r="I391" s="122">
        <v>759.05755987098473</v>
      </c>
      <c r="J391" s="122">
        <v>794.01500633880528</v>
      </c>
      <c r="K391" s="122">
        <v>894.58734227574405</v>
      </c>
      <c r="L391" s="122">
        <v>879.33197586503206</v>
      </c>
      <c r="M391" s="122">
        <v>893.53839992987218</v>
      </c>
      <c r="N391" s="122">
        <v>867.33310652927059</v>
      </c>
      <c r="O391" s="122">
        <v>808.18026008695142</v>
      </c>
      <c r="P391" s="122">
        <v>799.57426316608814</v>
      </c>
      <c r="Q391" s="122">
        <v>875.96556663369688</v>
      </c>
      <c r="R391" s="122">
        <v>810.97026929840365</v>
      </c>
      <c r="S391" s="122">
        <v>866.05405572050006</v>
      </c>
      <c r="T391" s="122">
        <v>870.87231324981008</v>
      </c>
      <c r="U391" s="122">
        <v>845.18065494909354</v>
      </c>
      <c r="V391" s="122">
        <v>878.09754963672572</v>
      </c>
      <c r="W391" s="122">
        <v>949.92811835758027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766.47333283589649</v>
      </c>
      <c r="D392" s="98">
        <v>0</v>
      </c>
      <c r="E392" s="98">
        <v>691.30424328948175</v>
      </c>
      <c r="F392" s="98">
        <v>716.3806999829111</v>
      </c>
      <c r="G392" s="98">
        <v>782.9895476136453</v>
      </c>
      <c r="H392" s="98">
        <v>751.49603683935459</v>
      </c>
      <c r="I392" s="98">
        <v>761.67734578017166</v>
      </c>
      <c r="J392" s="98">
        <v>792.40853822160011</v>
      </c>
      <c r="K392" s="98">
        <v>896.76778764668177</v>
      </c>
      <c r="L392" s="98">
        <v>879.30069883798035</v>
      </c>
      <c r="M392" s="98">
        <v>893.11854898534273</v>
      </c>
      <c r="N392" s="98">
        <v>867.68793284835454</v>
      </c>
      <c r="O392" s="98">
        <v>806.26921821532505</v>
      </c>
      <c r="P392" s="98">
        <v>792.73012638202158</v>
      </c>
      <c r="Q392" s="98">
        <v>877.48222547473245</v>
      </c>
      <c r="R392" s="98">
        <v>810.17764248436242</v>
      </c>
      <c r="S392" s="98">
        <v>866.33452192714105</v>
      </c>
      <c r="T392" s="98">
        <v>872.66020201014555</v>
      </c>
      <c r="U392" s="98">
        <v>843.68333137529601</v>
      </c>
      <c r="V392" s="98">
        <v>876.37331840528418</v>
      </c>
      <c r="W392" s="98">
        <v>950.27300422444637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882.45943797768916</v>
      </c>
      <c r="M393" s="98">
        <v>895.72362913985546</v>
      </c>
      <c r="N393" s="98">
        <v>869.10617380614724</v>
      </c>
      <c r="O393" s="98">
        <v>806.53671345183432</v>
      </c>
      <c r="P393" s="98">
        <v>792.85948706464899</v>
      </c>
      <c r="Q393" s="98">
        <v>878.18376526284908</v>
      </c>
      <c r="R393" s="98">
        <v>0</v>
      </c>
      <c r="S393" s="98">
        <v>0</v>
      </c>
      <c r="T393" s="98">
        <v>0</v>
      </c>
      <c r="U393" s="98">
        <v>841.34230295036764</v>
      </c>
      <c r="V393" s="98">
        <v>872.73609464170147</v>
      </c>
      <c r="W393" s="98">
        <v>946.43798688680715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305.39554279684006</v>
      </c>
      <c r="M394" s="101">
        <v>300.22158258713438</v>
      </c>
      <c r="N394" s="101">
        <v>272.75851706927608</v>
      </c>
      <c r="O394" s="101">
        <v>263.37900432100093</v>
      </c>
      <c r="P394" s="101">
        <v>265.99657706949569</v>
      </c>
      <c r="Q394" s="101">
        <v>271.7104907737139</v>
      </c>
      <c r="R394" s="101">
        <v>0</v>
      </c>
      <c r="S394" s="101">
        <v>0</v>
      </c>
      <c r="T394" s="101">
        <v>0</v>
      </c>
      <c r="U394" s="101">
        <v>270.55311494747048</v>
      </c>
      <c r="V394" s="101">
        <v>283.85653279104429</v>
      </c>
      <c r="W394" s="101">
        <v>310.13442137940007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577.06389518084916</v>
      </c>
      <c r="M395" s="104">
        <v>595.50204655272114</v>
      </c>
      <c r="N395" s="104">
        <v>596.34765673687116</v>
      </c>
      <c r="O395" s="104">
        <v>543.15770913083338</v>
      </c>
      <c r="P395" s="104">
        <v>526.86290999515336</v>
      </c>
      <c r="Q395" s="104">
        <v>606.47327448913495</v>
      </c>
      <c r="R395" s="104">
        <v>0</v>
      </c>
      <c r="S395" s="104">
        <v>0</v>
      </c>
      <c r="T395" s="104">
        <v>0</v>
      </c>
      <c r="U395" s="104">
        <v>570.78918800289716</v>
      </c>
      <c r="V395" s="104">
        <v>588.87956185065718</v>
      </c>
      <c r="W395" s="104">
        <v>636.30356550740703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660.40871022113708</v>
      </c>
      <c r="D396" s="101">
        <v>0</v>
      </c>
      <c r="E396" s="101">
        <v>0</v>
      </c>
      <c r="F396" s="101">
        <v>0</v>
      </c>
      <c r="G396" s="101">
        <v>0</v>
      </c>
      <c r="H396" s="101">
        <v>759.82044425128572</v>
      </c>
      <c r="I396" s="101">
        <v>745.58718147085131</v>
      </c>
      <c r="J396" s="101">
        <v>830.74219122525665</v>
      </c>
      <c r="K396" s="101">
        <v>859.49315854388556</v>
      </c>
      <c r="L396" s="101">
        <v>0</v>
      </c>
      <c r="M396" s="101">
        <v>932.90261211888401</v>
      </c>
      <c r="N396" s="101">
        <v>859.07047804369302</v>
      </c>
      <c r="O396" s="101">
        <v>828.85796315779442</v>
      </c>
      <c r="P396" s="101">
        <v>829.41265969922574</v>
      </c>
      <c r="Q396" s="101">
        <v>809.45930815039765</v>
      </c>
      <c r="R396" s="101">
        <v>822.00057052730301</v>
      </c>
      <c r="S396" s="101">
        <v>861.1891001810543</v>
      </c>
      <c r="T396" s="101">
        <v>864.83811061285576</v>
      </c>
      <c r="U396" s="101">
        <v>852.78138995404436</v>
      </c>
      <c r="V396" s="101">
        <v>892.89947137883962</v>
      </c>
      <c r="W396" s="101">
        <v>943.25203726746577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934.03429631640756</v>
      </c>
      <c r="N397" s="104">
        <v>859.00358183723699</v>
      </c>
      <c r="O397" s="104">
        <v>828.34642297299422</v>
      </c>
      <c r="P397" s="104">
        <v>828.43473258545453</v>
      </c>
      <c r="Q397" s="104">
        <v>806.87624797273088</v>
      </c>
      <c r="R397" s="104">
        <v>819.55438218881795</v>
      </c>
      <c r="S397" s="104">
        <v>859.61649242192834</v>
      </c>
      <c r="T397" s="104">
        <v>865.70990868595175</v>
      </c>
      <c r="U397" s="104">
        <v>853.21341010379035</v>
      </c>
      <c r="V397" s="104">
        <v>892.34552304034821</v>
      </c>
      <c r="W397" s="104">
        <v>942.40359214741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313.56684605745261</v>
      </c>
      <c r="N398" s="98">
        <v>269.53300851436217</v>
      </c>
      <c r="O398" s="98">
        <v>270.58648174235896</v>
      </c>
      <c r="P398" s="98">
        <v>278.059609567444</v>
      </c>
      <c r="Q398" s="98">
        <v>249.24870447322931</v>
      </c>
      <c r="R398" s="98">
        <v>270.93520715567479</v>
      </c>
      <c r="S398" s="98">
        <v>301.54656189480465</v>
      </c>
      <c r="T398" s="98">
        <v>282.5829907623916</v>
      </c>
      <c r="U398" s="98">
        <v>274.32465734896249</v>
      </c>
      <c r="V398" s="98">
        <v>290.02489965262134</v>
      </c>
      <c r="W398" s="98">
        <v>308.87274399803744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620.46745025895495</v>
      </c>
      <c r="N399" s="98">
        <v>589.47057332287466</v>
      </c>
      <c r="O399" s="98">
        <v>557.75994123063504</v>
      </c>
      <c r="P399" s="98">
        <v>550.37512301801053</v>
      </c>
      <c r="Q399" s="98">
        <v>557.6275434995016</v>
      </c>
      <c r="R399" s="98">
        <v>548.61917503314316</v>
      </c>
      <c r="S399" s="98">
        <v>558.06993052712369</v>
      </c>
      <c r="T399" s="98">
        <v>583.12691792355997</v>
      </c>
      <c r="U399" s="98">
        <v>578.88875275482792</v>
      </c>
      <c r="V399" s="98">
        <v>602.32062338772698</v>
      </c>
      <c r="W399" s="98">
        <v>633.53084814937279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461.29813060104664</v>
      </c>
      <c r="D400" s="122">
        <v>0</v>
      </c>
      <c r="E400" s="122">
        <v>470.63609095844845</v>
      </c>
      <c r="F400" s="122">
        <v>491.98351720041086</v>
      </c>
      <c r="G400" s="122">
        <v>493.9892691029354</v>
      </c>
      <c r="H400" s="122">
        <v>503.17048669368637</v>
      </c>
      <c r="I400" s="122">
        <v>515.74047975643418</v>
      </c>
      <c r="J400" s="122">
        <v>522.09179237796945</v>
      </c>
      <c r="K400" s="122">
        <v>533.43328110651385</v>
      </c>
      <c r="L400" s="122">
        <v>521.45808942925544</v>
      </c>
      <c r="M400" s="122">
        <v>564.19288533763336</v>
      </c>
      <c r="N400" s="122">
        <v>523.12761279789004</v>
      </c>
      <c r="O400" s="122">
        <v>503.04627704183457</v>
      </c>
      <c r="P400" s="122">
        <v>494.61818117542725</v>
      </c>
      <c r="Q400" s="122">
        <v>551.09764533962402</v>
      </c>
      <c r="R400" s="122">
        <v>545.26284713454163</v>
      </c>
      <c r="S400" s="122">
        <v>562.65385616197125</v>
      </c>
      <c r="T400" s="122">
        <v>554.326561852753</v>
      </c>
      <c r="U400" s="122">
        <v>548.69018652901434</v>
      </c>
      <c r="V400" s="122">
        <v>578.11798529698694</v>
      </c>
      <c r="W400" s="122">
        <v>615.35732799923005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455.38834962950813</v>
      </c>
      <c r="D401" s="98">
        <v>0</v>
      </c>
      <c r="E401" s="98">
        <v>505.80134467572907</v>
      </c>
      <c r="F401" s="98">
        <v>521.91450345002261</v>
      </c>
      <c r="G401" s="98">
        <v>513.83807081769464</v>
      </c>
      <c r="H401" s="98">
        <v>543.3546585325754</v>
      </c>
      <c r="I401" s="98">
        <v>513.60352175530022</v>
      </c>
      <c r="J401" s="98">
        <v>476.59837731865269</v>
      </c>
      <c r="K401" s="98">
        <v>533.01974827715037</v>
      </c>
      <c r="L401" s="98">
        <v>465.4000400777212</v>
      </c>
      <c r="M401" s="98">
        <v>582.3080248210116</v>
      </c>
      <c r="N401" s="98">
        <v>525.11855787339709</v>
      </c>
      <c r="O401" s="98">
        <v>497.38537177551581</v>
      </c>
      <c r="P401" s="98">
        <v>459.30995261145802</v>
      </c>
      <c r="Q401" s="98">
        <v>658.18181595003693</v>
      </c>
      <c r="R401" s="98">
        <v>551.29121034203285</v>
      </c>
      <c r="S401" s="98">
        <v>540.09965642887948</v>
      </c>
      <c r="T401" s="98">
        <v>549.60787685301352</v>
      </c>
      <c r="U401" s="98">
        <v>530.32665237976778</v>
      </c>
      <c r="V401" s="98">
        <v>580.73787482474972</v>
      </c>
      <c r="W401" s="98">
        <v>610.55628650073402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462.16100731379152</v>
      </c>
      <c r="D402" s="33">
        <v>0</v>
      </c>
      <c r="E402" s="33">
        <v>462.42621360249598</v>
      </c>
      <c r="F402" s="33">
        <v>487.33652135954679</v>
      </c>
      <c r="G402" s="33">
        <v>491.90733183178401</v>
      </c>
      <c r="H402" s="33">
        <v>499.23805034479011</v>
      </c>
      <c r="I402" s="33">
        <v>515.9403130157184</v>
      </c>
      <c r="J402" s="33">
        <v>529.7964601180189</v>
      </c>
      <c r="K402" s="33">
        <v>533.51063417242904</v>
      </c>
      <c r="L402" s="33">
        <v>531.71107079546994</v>
      </c>
      <c r="M402" s="33">
        <v>560.96676962428023</v>
      </c>
      <c r="N402" s="33">
        <v>522.90571691278831</v>
      </c>
      <c r="O402" s="33">
        <v>503.8644419182267</v>
      </c>
      <c r="P402" s="33">
        <v>499.98335572253262</v>
      </c>
      <c r="Q402" s="33">
        <v>537.74385829811683</v>
      </c>
      <c r="R402" s="33">
        <v>544.48329437222776</v>
      </c>
      <c r="S402" s="33">
        <v>564.3713205629964</v>
      </c>
      <c r="T402" s="33">
        <v>554.62758280450657</v>
      </c>
      <c r="U402" s="33">
        <v>550.24370250598031</v>
      </c>
      <c r="V402" s="33">
        <v>577.89411442151004</v>
      </c>
      <c r="W402" s="33">
        <v>615.96746094128707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23.021819732513958</v>
      </c>
      <c r="D404" s="117">
        <f t="shared" si="218"/>
        <v>0</v>
      </c>
      <c r="E404" s="117">
        <f t="shared" si="218"/>
        <v>37.8690023597904</v>
      </c>
      <c r="F404" s="117">
        <f t="shared" si="218"/>
        <v>27.70178111847413</v>
      </c>
      <c r="G404" s="117">
        <f t="shared" si="218"/>
        <v>19.235961918746916</v>
      </c>
      <c r="H404" s="117">
        <f t="shared" si="218"/>
        <v>19.070528662348362</v>
      </c>
      <c r="I404" s="117">
        <f t="shared" si="218"/>
        <v>17.268429149792063</v>
      </c>
      <c r="J404" s="117">
        <f t="shared" si="218"/>
        <v>27.09960709409275</v>
      </c>
      <c r="K404" s="117">
        <f t="shared" si="218"/>
        <v>32.930090776007887</v>
      </c>
      <c r="L404" s="117">
        <f t="shared" si="218"/>
        <v>28.175384978517492</v>
      </c>
      <c r="M404" s="117">
        <f t="shared" si="218"/>
        <v>34.441610544506453</v>
      </c>
      <c r="N404" s="117">
        <f t="shared" si="218"/>
        <v>20.602840883732295</v>
      </c>
      <c r="O404" s="117">
        <f t="shared" si="218"/>
        <v>24.574905311605381</v>
      </c>
      <c r="P404" s="117">
        <f t="shared" si="218"/>
        <v>23.705542340644293</v>
      </c>
      <c r="Q404" s="117">
        <f t="shared" si="218"/>
        <v>28.553387443136668</v>
      </c>
      <c r="R404" s="117">
        <f t="shared" ref="R404:V404" si="219">R405+R408+R410+R419</f>
        <v>24.588952268024087</v>
      </c>
      <c r="S404" s="117">
        <f t="shared" si="219"/>
        <v>14.778521079040434</v>
      </c>
      <c r="T404" s="117">
        <f t="shared" si="219"/>
        <v>12.63816100269346</v>
      </c>
      <c r="U404" s="117">
        <f t="shared" si="219"/>
        <v>15.725043072231538</v>
      </c>
      <c r="V404" s="117">
        <f t="shared" si="219"/>
        <v>17.241518702899373</v>
      </c>
      <c r="W404" s="117">
        <f t="shared" ref="W404" si="220">W405+W408+W410+W419</f>
        <v>25.772930760904501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23.021819732513958</v>
      </c>
      <c r="D419" s="122">
        <v>0</v>
      </c>
      <c r="E419" s="122">
        <v>37.8690023597904</v>
      </c>
      <c r="F419" s="122">
        <v>27.70178111847413</v>
      </c>
      <c r="G419" s="122">
        <v>19.235961918746916</v>
      </c>
      <c r="H419" s="122">
        <v>19.070528662348362</v>
      </c>
      <c r="I419" s="122">
        <v>17.268429149792063</v>
      </c>
      <c r="J419" s="122">
        <v>27.09960709409275</v>
      </c>
      <c r="K419" s="122">
        <v>32.930090776007887</v>
      </c>
      <c r="L419" s="122">
        <v>28.175384978517492</v>
      </c>
      <c r="M419" s="122">
        <v>34.441610544506453</v>
      </c>
      <c r="N419" s="122">
        <v>20.602840883732295</v>
      </c>
      <c r="O419" s="122">
        <v>24.574905311605381</v>
      </c>
      <c r="P419" s="122">
        <v>23.705542340644293</v>
      </c>
      <c r="Q419" s="122">
        <v>28.553387443136668</v>
      </c>
      <c r="R419" s="122">
        <v>24.588952268024087</v>
      </c>
      <c r="S419" s="122">
        <v>14.778521079040434</v>
      </c>
      <c r="T419" s="122">
        <v>12.63816100269346</v>
      </c>
      <c r="U419" s="122">
        <v>15.725043072231538</v>
      </c>
      <c r="V419" s="122">
        <v>17.241518702899373</v>
      </c>
      <c r="W419" s="122">
        <v>25.772930760904501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180.69661866480689</v>
      </c>
      <c r="D420" s="98">
        <v>0</v>
      </c>
      <c r="E420" s="98">
        <v>200.07277450710791</v>
      </c>
      <c r="F420" s="98">
        <v>206.12708170850385</v>
      </c>
      <c r="G420" s="98">
        <v>202.62803583397113</v>
      </c>
      <c r="H420" s="98">
        <v>213.94549492629176</v>
      </c>
      <c r="I420" s="98">
        <v>201.9319229586327</v>
      </c>
      <c r="J420" s="98">
        <v>187.11347337251624</v>
      </c>
      <c r="K420" s="98">
        <v>208.97577750731335</v>
      </c>
      <c r="L420" s="98">
        <v>182.22395536106214</v>
      </c>
      <c r="M420" s="98">
        <v>227.83658905178922</v>
      </c>
      <c r="N420" s="98">
        <v>205.46036800788451</v>
      </c>
      <c r="O420" s="98">
        <v>194.60935058283357</v>
      </c>
      <c r="P420" s="98">
        <v>179.71178218383628</v>
      </c>
      <c r="Q420" s="98">
        <v>257.52332705368889</v>
      </c>
      <c r="R420" s="98">
        <v>214.73789705958549</v>
      </c>
      <c r="S420" s="98">
        <v>208.85399418778709</v>
      </c>
      <c r="T420" s="98">
        <v>210.74895827547806</v>
      </c>
      <c r="U420" s="98">
        <v>201.60492441035859</v>
      </c>
      <c r="V420" s="98">
        <v>219.01351872839135</v>
      </c>
      <c r="W420" s="98">
        <v>228.57612591999609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81.508997397345553</v>
      </c>
      <c r="D423" s="118">
        <f t="shared" si="225"/>
        <v>0</v>
      </c>
      <c r="E423" s="118">
        <f t="shared" si="225"/>
        <v>88.826447294995148</v>
      </c>
      <c r="F423" s="118">
        <f t="shared" si="225"/>
        <v>81.932029245817475</v>
      </c>
      <c r="G423" s="118">
        <f t="shared" si="225"/>
        <v>84.558192864438965</v>
      </c>
      <c r="H423" s="118">
        <f t="shared" si="225"/>
        <v>84.070655512348594</v>
      </c>
      <c r="I423" s="118">
        <f t="shared" si="225"/>
        <v>79.260320315437212</v>
      </c>
      <c r="J423" s="118">
        <f t="shared" si="225"/>
        <v>78.6805065141657</v>
      </c>
      <c r="K423" s="118">
        <f t="shared" si="225"/>
        <v>83.425666275997443</v>
      </c>
      <c r="L423" s="118">
        <f t="shared" si="225"/>
        <v>85.196183588976453</v>
      </c>
      <c r="M423" s="118">
        <f t="shared" si="225"/>
        <v>88.943567567460448</v>
      </c>
      <c r="N423" s="118">
        <f t="shared" si="225"/>
        <v>83.054693227718047</v>
      </c>
      <c r="O423" s="118">
        <f t="shared" si="225"/>
        <v>74.723368607757337</v>
      </c>
      <c r="P423" s="118">
        <f t="shared" si="225"/>
        <v>69.811882227268214</v>
      </c>
      <c r="Q423" s="118">
        <f t="shared" si="225"/>
        <v>70.347743094839899</v>
      </c>
      <c r="R423" s="118">
        <f t="shared" ref="R423:V423" si="226">R424+R427+R429+R438</f>
        <v>66.430211399639632</v>
      </c>
      <c r="S423" s="118">
        <f t="shared" si="226"/>
        <v>66.508125082531052</v>
      </c>
      <c r="T423" s="118">
        <f t="shared" si="226"/>
        <v>62.244675081012446</v>
      </c>
      <c r="U423" s="118">
        <f t="shared" si="226"/>
        <v>57.33312211477061</v>
      </c>
      <c r="V423" s="118">
        <f t="shared" si="226"/>
        <v>59.424249389382894</v>
      </c>
      <c r="W423" s="118">
        <f t="shared" ref="W423" si="227">W424+W427+W429+W438</f>
        <v>56.68854898137603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55.925606014752624</v>
      </c>
      <c r="D424" s="123">
        <f t="shared" si="228"/>
        <v>0</v>
      </c>
      <c r="E424" s="123">
        <f t="shared" si="228"/>
        <v>64.780350793076195</v>
      </c>
      <c r="F424" s="123">
        <f t="shared" si="228"/>
        <v>57.341002173891098</v>
      </c>
      <c r="G424" s="123">
        <f t="shared" si="228"/>
        <v>58.807307726200762</v>
      </c>
      <c r="H424" s="123">
        <f t="shared" si="228"/>
        <v>58.777635217404523</v>
      </c>
      <c r="I424" s="123">
        <f t="shared" si="228"/>
        <v>53.431618550684995</v>
      </c>
      <c r="J424" s="123">
        <f t="shared" si="228"/>
        <v>51.961843206362815</v>
      </c>
      <c r="K424" s="123">
        <f t="shared" si="228"/>
        <v>54.31876204331418</v>
      </c>
      <c r="L424" s="123">
        <f t="shared" si="228"/>
        <v>56.931500809662097</v>
      </c>
      <c r="M424" s="123">
        <f t="shared" si="228"/>
        <v>60.125832093318408</v>
      </c>
      <c r="N424" s="123">
        <f t="shared" si="228"/>
        <v>57.211132213840422</v>
      </c>
      <c r="O424" s="123">
        <f t="shared" si="228"/>
        <v>51.171527792536345</v>
      </c>
      <c r="P424" s="123">
        <f t="shared" si="228"/>
        <v>46.334844104804063</v>
      </c>
      <c r="Q424" s="123">
        <f t="shared" si="228"/>
        <v>45.270852015018107</v>
      </c>
      <c r="R424" s="123">
        <f t="shared" ref="R424:V424" si="229">SUM(R425:R426)</f>
        <v>42.524842880133107</v>
      </c>
      <c r="S424" s="123">
        <f t="shared" si="229"/>
        <v>42.148142117555508</v>
      </c>
      <c r="T424" s="123">
        <f t="shared" si="229"/>
        <v>38.127031549438456</v>
      </c>
      <c r="U424" s="123">
        <f t="shared" si="229"/>
        <v>34.396269207715825</v>
      </c>
      <c r="V424" s="123">
        <f t="shared" si="229"/>
        <v>35.801433413329505</v>
      </c>
      <c r="W424" s="123">
        <f t="shared" ref="W424" si="230">SUM(W425:W426)</f>
        <v>32.222152824417961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55.750662685737112</v>
      </c>
      <c r="D425" s="99">
        <v>0</v>
      </c>
      <c r="E425" s="99">
        <v>64.580971353614544</v>
      </c>
      <c r="F425" s="99">
        <v>57.166525525756619</v>
      </c>
      <c r="G425" s="99">
        <v>58.631318714618118</v>
      </c>
      <c r="H425" s="99">
        <v>58.603104264565694</v>
      </c>
      <c r="I425" s="99">
        <v>53.275805715411252</v>
      </c>
      <c r="J425" s="99">
        <v>51.810731662984551</v>
      </c>
      <c r="K425" s="99">
        <v>54.162365884285272</v>
      </c>
      <c r="L425" s="99">
        <v>56.767592170937263</v>
      </c>
      <c r="M425" s="99">
        <v>59.952958409539619</v>
      </c>
      <c r="N425" s="99">
        <v>57.050807912540421</v>
      </c>
      <c r="O425" s="99">
        <v>51.027185024084886</v>
      </c>
      <c r="P425" s="99">
        <v>46.205250198348786</v>
      </c>
      <c r="Q425" s="99">
        <v>45.143966060541793</v>
      </c>
      <c r="R425" s="99">
        <v>42.406058451245052</v>
      </c>
      <c r="S425" s="99">
        <v>42.029837335274024</v>
      </c>
      <c r="T425" s="99">
        <v>38.020250290113474</v>
      </c>
      <c r="U425" s="99">
        <v>34.300053731917529</v>
      </c>
      <c r="V425" s="99">
        <v>35.700565605486617</v>
      </c>
      <c r="W425" s="99">
        <v>32.130825519683242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0.17494332901550988</v>
      </c>
      <c r="D426" s="99">
        <v>0</v>
      </c>
      <c r="E426" s="99">
        <v>0.19937943946164738</v>
      </c>
      <c r="F426" s="99">
        <v>0.17447664813448052</v>
      </c>
      <c r="G426" s="99">
        <v>0.17598901158264227</v>
      </c>
      <c r="H426" s="99">
        <v>0.17453095283882714</v>
      </c>
      <c r="I426" s="99">
        <v>0.15581283527374457</v>
      </c>
      <c r="J426" s="99">
        <v>0.15111154337826485</v>
      </c>
      <c r="K426" s="99">
        <v>0.15639615902891138</v>
      </c>
      <c r="L426" s="99">
        <v>0.16390863872483116</v>
      </c>
      <c r="M426" s="99">
        <v>0.17287368377879112</v>
      </c>
      <c r="N426" s="99">
        <v>0.16032430130000228</v>
      </c>
      <c r="O426" s="99">
        <v>0.14434276845145805</v>
      </c>
      <c r="P426" s="99">
        <v>0.12959390645527369</v>
      </c>
      <c r="Q426" s="99">
        <v>0.12688595447631321</v>
      </c>
      <c r="R426" s="99">
        <v>0.11878442888805632</v>
      </c>
      <c r="S426" s="99">
        <v>0.11830478228148215</v>
      </c>
      <c r="T426" s="99">
        <v>0.10678125932498059</v>
      </c>
      <c r="U426" s="99">
        <v>9.6215475798297326E-2</v>
      </c>
      <c r="V426" s="99">
        <v>0.10086780784289186</v>
      </c>
      <c r="W426" s="99">
        <v>9.1327304734722156E-2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0.47477321705073572</v>
      </c>
      <c r="D427" s="123">
        <f t="shared" si="231"/>
        <v>0</v>
      </c>
      <c r="E427" s="123">
        <f t="shared" si="231"/>
        <v>0.44295205518658448</v>
      </c>
      <c r="F427" s="123">
        <f t="shared" si="231"/>
        <v>0.27776700921866382</v>
      </c>
      <c r="G427" s="123">
        <f t="shared" si="231"/>
        <v>0.28078506392215519</v>
      </c>
      <c r="H427" s="123">
        <f t="shared" si="231"/>
        <v>0.29569019211329939</v>
      </c>
      <c r="I427" s="123">
        <f t="shared" si="231"/>
        <v>0.3953001731882636</v>
      </c>
      <c r="J427" s="123">
        <f t="shared" si="231"/>
        <v>0.51235345928280218</v>
      </c>
      <c r="K427" s="123">
        <f t="shared" si="231"/>
        <v>0.67129801509567222</v>
      </c>
      <c r="L427" s="123">
        <f t="shared" si="231"/>
        <v>0.68484876579535692</v>
      </c>
      <c r="M427" s="123">
        <f t="shared" si="231"/>
        <v>0.4422401355304586</v>
      </c>
      <c r="N427" s="123">
        <f t="shared" si="231"/>
        <v>1.1597882172805192</v>
      </c>
      <c r="O427" s="123">
        <f t="shared" si="231"/>
        <v>0.35252972593491044</v>
      </c>
      <c r="P427" s="123">
        <f t="shared" si="231"/>
        <v>0.51111346721353679</v>
      </c>
      <c r="Q427" s="123">
        <f t="shared" si="231"/>
        <v>0.26310940152931789</v>
      </c>
      <c r="R427" s="123">
        <f t="shared" si="231"/>
        <v>0.93854630046302578</v>
      </c>
      <c r="S427" s="123">
        <f t="shared" si="231"/>
        <v>0.77998951513192882</v>
      </c>
      <c r="T427" s="123">
        <f t="shared" si="231"/>
        <v>0.45654963122913522</v>
      </c>
      <c r="U427" s="123">
        <f t="shared" si="231"/>
        <v>0.52497769065598099</v>
      </c>
      <c r="V427" s="123">
        <f t="shared" si="231"/>
        <v>0.40628708500196498</v>
      </c>
      <c r="W427" s="123">
        <f t="shared" si="231"/>
        <v>0.32315593195194847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0.47477321705073572</v>
      </c>
      <c r="D428" s="99">
        <f>RES_hhdet_in_fecs!D129</f>
        <v>0</v>
      </c>
      <c r="E428" s="99">
        <f>RES_hhdet_in_fecs!E129</f>
        <v>0.44295205518658448</v>
      </c>
      <c r="F428" s="99">
        <f>RES_hhdet_in_fecs!F129</f>
        <v>0.27776700921866382</v>
      </c>
      <c r="G428" s="99">
        <f>RES_hhdet_in_fecs!G129</f>
        <v>0.28078506392215519</v>
      </c>
      <c r="H428" s="99">
        <f>RES_hhdet_in_fecs!H129</f>
        <v>0.29569019211329939</v>
      </c>
      <c r="I428" s="99">
        <f>RES_hhdet_in_fecs!I129</f>
        <v>0.3953001731882636</v>
      </c>
      <c r="J428" s="99">
        <f>RES_hhdet_in_fecs!J129</f>
        <v>0.51235345928280218</v>
      </c>
      <c r="K428" s="99">
        <f>RES_hhdet_in_fecs!K129</f>
        <v>0.67129801509567222</v>
      </c>
      <c r="L428" s="99">
        <f>RES_hhdet_in_fecs!L129</f>
        <v>0.68484876579535692</v>
      </c>
      <c r="M428" s="99">
        <f>RES_hhdet_in_fecs!M129</f>
        <v>0.4422401355304586</v>
      </c>
      <c r="N428" s="99">
        <f>RES_hhdet_in_fecs!N129</f>
        <v>1.1597882172805192</v>
      </c>
      <c r="O428" s="99">
        <f>RES_hhdet_in_fecs!O129</f>
        <v>0.35252972593491044</v>
      </c>
      <c r="P428" s="99">
        <f>RES_hhdet_in_fecs!P129</f>
        <v>0.51111346721353679</v>
      </c>
      <c r="Q428" s="99">
        <f>RES_hhdet_in_fecs!Q129</f>
        <v>0.26310940152931789</v>
      </c>
      <c r="R428" s="99">
        <f>RES_hhdet_in_fecs!R129</f>
        <v>0.93854630046302578</v>
      </c>
      <c r="S428" s="99">
        <f>RES_hhdet_in_fecs!S129</f>
        <v>0.77998951513192882</v>
      </c>
      <c r="T428" s="99">
        <f>RES_hhdet_in_fecs!T129</f>
        <v>0.45654963122913522</v>
      </c>
      <c r="U428" s="99">
        <f>RES_hhdet_in_fecs!U129</f>
        <v>0.52497769065598099</v>
      </c>
      <c r="V428" s="99">
        <f>RES_hhdet_in_fecs!V129</f>
        <v>0.40628708500196498</v>
      </c>
      <c r="W428" s="99">
        <f>RES_hhdet_in_fecs!W129</f>
        <v>0.32315593195194847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15.502407615486593</v>
      </c>
      <c r="D429" s="123">
        <v>0</v>
      </c>
      <c r="E429" s="123">
        <v>13.622323261223626</v>
      </c>
      <c r="F429" s="123">
        <v>14.080417723005153</v>
      </c>
      <c r="G429" s="123">
        <v>15.348635122959319</v>
      </c>
      <c r="H429" s="123">
        <v>14.753893707159866</v>
      </c>
      <c r="I429" s="123">
        <v>15.185518316731484</v>
      </c>
      <c r="J429" s="123">
        <v>15.551038569841909</v>
      </c>
      <c r="K429" s="123">
        <v>17.511931561858493</v>
      </c>
      <c r="L429" s="123">
        <v>16.937512061281758</v>
      </c>
      <c r="M429" s="123">
        <v>16.99155420097561</v>
      </c>
      <c r="N429" s="123">
        <v>15.189660505326092</v>
      </c>
      <c r="O429" s="123">
        <v>14.108544283333094</v>
      </c>
      <c r="P429" s="123">
        <v>14.116469947503495</v>
      </c>
      <c r="Q429" s="123">
        <v>14.92908516517836</v>
      </c>
      <c r="R429" s="123">
        <v>13.57141628334343</v>
      </c>
      <c r="S429" s="123">
        <v>14.270697841123395</v>
      </c>
      <c r="T429" s="123">
        <v>14.659518543149803</v>
      </c>
      <c r="U429" s="123">
        <v>13.772534047721619</v>
      </c>
      <c r="V429" s="123">
        <v>14.189104613260552</v>
      </c>
      <c r="W429" s="123">
        <v>14.758529424873048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15.163182837499125</v>
      </c>
      <c r="D430" s="99">
        <v>0</v>
      </c>
      <c r="E430" s="99">
        <v>13.622323261223626</v>
      </c>
      <c r="F430" s="99">
        <v>14.080417723005153</v>
      </c>
      <c r="G430" s="99">
        <v>15.348635122959319</v>
      </c>
      <c r="H430" s="99">
        <v>14.64523304377685</v>
      </c>
      <c r="I430" s="99">
        <v>14.532983376551357</v>
      </c>
      <c r="J430" s="99">
        <v>15.316974722363344</v>
      </c>
      <c r="K430" s="99">
        <v>17.263940614601477</v>
      </c>
      <c r="L430" s="99">
        <v>16.962506962600347</v>
      </c>
      <c r="M430" s="99">
        <v>16.935543542770194</v>
      </c>
      <c r="N430" s="99">
        <v>15.03323452087203</v>
      </c>
      <c r="O430" s="99">
        <v>13.795803528391341</v>
      </c>
      <c r="P430" s="99">
        <v>13.436262589461636</v>
      </c>
      <c r="Q430" s="99">
        <v>14.895414884296843</v>
      </c>
      <c r="R430" s="99">
        <v>13.394309460719828</v>
      </c>
      <c r="S430" s="99">
        <v>14.160653399672993</v>
      </c>
      <c r="T430" s="99">
        <v>14.237537987436335</v>
      </c>
      <c r="U430" s="99">
        <v>13.432997037533552</v>
      </c>
      <c r="V430" s="99">
        <v>13.953321015471186</v>
      </c>
      <c r="W430" s="99">
        <v>14.675729366347813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14.438214197894547</v>
      </c>
      <c r="M431" s="99">
        <v>14.395524309244429</v>
      </c>
      <c r="N431" s="99">
        <v>12.729326003805939</v>
      </c>
      <c r="O431" s="99">
        <v>11.753960695110022</v>
      </c>
      <c r="P431" s="99">
        <v>11.525974988520627</v>
      </c>
      <c r="Q431" s="99">
        <v>12.761062162763562</v>
      </c>
      <c r="R431" s="99">
        <v>0</v>
      </c>
      <c r="S431" s="99">
        <v>0</v>
      </c>
      <c r="T431" s="99">
        <v>0</v>
      </c>
      <c r="U431" s="99">
        <v>11.652030568890696</v>
      </c>
      <c r="V431" s="99">
        <v>12.131302299622968</v>
      </c>
      <c r="W431" s="99">
        <v>12.801175734845883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5.8913566518079472</v>
      </c>
      <c r="M432" s="102">
        <v>5.6928788346856241</v>
      </c>
      <c r="N432" s="102">
        <v>4.725711398575295</v>
      </c>
      <c r="O432" s="102">
        <v>4.5065902492949705</v>
      </c>
      <c r="P432" s="102">
        <v>4.5084698290895791</v>
      </c>
      <c r="Q432" s="102">
        <v>4.6123332997437698</v>
      </c>
      <c r="R432" s="102">
        <v>0</v>
      </c>
      <c r="S432" s="102">
        <v>0</v>
      </c>
      <c r="T432" s="102">
        <v>0</v>
      </c>
      <c r="U432" s="102">
        <v>4.3077053397042651</v>
      </c>
      <c r="V432" s="102">
        <v>4.5194681777616532</v>
      </c>
      <c r="W432" s="102">
        <v>4.7896223665404021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8.5468575460865992</v>
      </c>
      <c r="M433" s="105">
        <v>8.7026454745588051</v>
      </c>
      <c r="N433" s="105">
        <v>8.0036146052306432</v>
      </c>
      <c r="O433" s="105">
        <v>7.2473704458150525</v>
      </c>
      <c r="P433" s="105">
        <v>7.0175051594310487</v>
      </c>
      <c r="Q433" s="105">
        <v>8.1487288630197909</v>
      </c>
      <c r="R433" s="105">
        <v>0</v>
      </c>
      <c r="S433" s="105">
        <v>0</v>
      </c>
      <c r="T433" s="105">
        <v>0</v>
      </c>
      <c r="U433" s="105">
        <v>7.3443252291864329</v>
      </c>
      <c r="V433" s="105">
        <v>7.6118341218613148</v>
      </c>
      <c r="W433" s="105">
        <v>8.0115533683054796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17.099080772017597</v>
      </c>
      <c r="D434" s="102">
        <v>0</v>
      </c>
      <c r="E434" s="102">
        <v>0</v>
      </c>
      <c r="F434" s="102">
        <v>0</v>
      </c>
      <c r="G434" s="102">
        <v>0</v>
      </c>
      <c r="H434" s="102">
        <v>19.317641569246611</v>
      </c>
      <c r="I434" s="102">
        <v>18.540713309082353</v>
      </c>
      <c r="J434" s="102">
        <v>20.90222239323117</v>
      </c>
      <c r="K434" s="102">
        <v>21.503336245907949</v>
      </c>
      <c r="L434" s="102">
        <v>0</v>
      </c>
      <c r="M434" s="102">
        <v>22.834554813605504</v>
      </c>
      <c r="N434" s="102">
        <v>19.048803084740868</v>
      </c>
      <c r="O434" s="102">
        <v>17.903919698544698</v>
      </c>
      <c r="P434" s="102">
        <v>17.427455877913108</v>
      </c>
      <c r="Q434" s="102">
        <v>16.737956603733366</v>
      </c>
      <c r="R434" s="102">
        <v>16.358559099102997</v>
      </c>
      <c r="S434" s="102">
        <v>16.749151933710131</v>
      </c>
      <c r="T434" s="102">
        <v>16.604934475063288</v>
      </c>
      <c r="U434" s="102">
        <v>15.81903815234296</v>
      </c>
      <c r="V434" s="102">
        <v>16.42323126850005</v>
      </c>
      <c r="W434" s="102">
        <v>16.728582606951846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16.742630250242346</v>
      </c>
      <c r="N435" s="105">
        <v>13.887871010545561</v>
      </c>
      <c r="O435" s="105">
        <v>13.28706835188575</v>
      </c>
      <c r="P435" s="105">
        <v>13.17320795097679</v>
      </c>
      <c r="Q435" s="105">
        <v>12.646376702171787</v>
      </c>
      <c r="R435" s="105">
        <v>12.610568524963957</v>
      </c>
      <c r="S435" s="105">
        <v>13.163385483675542</v>
      </c>
      <c r="T435" s="105">
        <v>13.076724514453387</v>
      </c>
      <c r="U435" s="105">
        <v>12.53724623218578</v>
      </c>
      <c r="V435" s="105">
        <v>13.120043380565768</v>
      </c>
      <c r="W435" s="105">
        <v>13.454503359859102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7.6751412644944432</v>
      </c>
      <c r="N436" s="99">
        <v>5.9765541189587186</v>
      </c>
      <c r="O436" s="99">
        <v>5.8448598625632551</v>
      </c>
      <c r="P436" s="99">
        <v>5.8425338949174694</v>
      </c>
      <c r="Q436" s="99">
        <v>5.1539514797135837</v>
      </c>
      <c r="R436" s="99">
        <v>5.3918570828249877</v>
      </c>
      <c r="S436" s="99">
        <v>5.8647388584019149</v>
      </c>
      <c r="T436" s="99">
        <v>5.4256073914825684</v>
      </c>
      <c r="U436" s="99">
        <v>5.0887041765363827</v>
      </c>
      <c r="V436" s="99">
        <v>5.3344706244065101</v>
      </c>
      <c r="W436" s="99">
        <v>5.4778606447281062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9.0674889857479055</v>
      </c>
      <c r="N437" s="99">
        <v>7.911316891586841</v>
      </c>
      <c r="O437" s="99">
        <v>7.4422084893224918</v>
      </c>
      <c r="P437" s="99">
        <v>7.3306740560593191</v>
      </c>
      <c r="Q437" s="99">
        <v>7.4924252224582046</v>
      </c>
      <c r="R437" s="99">
        <v>7.2187114421389698</v>
      </c>
      <c r="S437" s="99">
        <v>7.2986466252736246</v>
      </c>
      <c r="T437" s="99">
        <v>7.6511171229708177</v>
      </c>
      <c r="U437" s="99">
        <v>7.4485420556493978</v>
      </c>
      <c r="V437" s="99">
        <v>7.7855727561592598</v>
      </c>
      <c r="W437" s="99">
        <v>7.9766427151309935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9.606210550055593</v>
      </c>
      <c r="D438" s="123">
        <v>0</v>
      </c>
      <c r="E438" s="123">
        <v>9.9808211855087468</v>
      </c>
      <c r="F438" s="123">
        <v>10.232842339702556</v>
      </c>
      <c r="G438" s="123">
        <v>10.121464951356723</v>
      </c>
      <c r="H438" s="123">
        <v>10.243436395670905</v>
      </c>
      <c r="I438" s="123">
        <v>10.247883274832475</v>
      </c>
      <c r="J438" s="123">
        <v>10.655271278678164</v>
      </c>
      <c r="K438" s="123">
        <v>10.923674655729101</v>
      </c>
      <c r="L438" s="123">
        <v>10.642321952237239</v>
      </c>
      <c r="M438" s="123">
        <v>11.383941137635968</v>
      </c>
      <c r="N438" s="123">
        <v>9.4941122912710103</v>
      </c>
      <c r="O438" s="123">
        <v>9.0907668059529954</v>
      </c>
      <c r="P438" s="123">
        <v>8.8494547077471211</v>
      </c>
      <c r="Q438" s="123">
        <v>9.8846965131141111</v>
      </c>
      <c r="R438" s="123">
        <v>9.3954059357000705</v>
      </c>
      <c r="S438" s="123">
        <v>9.309295608720225</v>
      </c>
      <c r="T438" s="123">
        <v>9.001575357195053</v>
      </c>
      <c r="U438" s="123">
        <v>8.6393411686771842</v>
      </c>
      <c r="V438" s="123">
        <v>9.0274242777908746</v>
      </c>
      <c r="W438" s="123">
        <v>9.3847108001330675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11.826420149751062</v>
      </c>
      <c r="D439" s="99">
        <v>0</v>
      </c>
      <c r="E439" s="99">
        <v>13.100425761252932</v>
      </c>
      <c r="F439" s="99">
        <v>13.49235864527247</v>
      </c>
      <c r="G439" s="99">
        <v>13.258099395035657</v>
      </c>
      <c r="H439" s="99">
        <v>13.949092910767785</v>
      </c>
      <c r="I439" s="99">
        <v>12.920831623679305</v>
      </c>
      <c r="J439" s="99">
        <v>12.159117616981236</v>
      </c>
      <c r="K439" s="99">
        <v>13.560003627676895</v>
      </c>
      <c r="L439" s="99">
        <v>11.881086882775664</v>
      </c>
      <c r="M439" s="99">
        <v>14.657491248173173</v>
      </c>
      <c r="N439" s="99">
        <v>12.138998356395252</v>
      </c>
      <c r="O439" s="99">
        <v>11.431056098831368</v>
      </c>
      <c r="P439" s="99">
        <v>10.537311177606627</v>
      </c>
      <c r="Q439" s="99">
        <v>15.232209860596409</v>
      </c>
      <c r="R439" s="99">
        <v>12.438429094616918</v>
      </c>
      <c r="S439" s="99">
        <v>12.024433906723866</v>
      </c>
      <c r="T439" s="99">
        <v>12.17293595995716</v>
      </c>
      <c r="U439" s="99">
        <v>11.419456604195007</v>
      </c>
      <c r="V439" s="99">
        <v>12.462406030254972</v>
      </c>
      <c r="W439" s="99">
        <v>12.669263852367321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9.2820416561124688</v>
      </c>
      <c r="D440" s="110">
        <v>0</v>
      </c>
      <c r="E440" s="110">
        <v>9.2525008050605315</v>
      </c>
      <c r="F440" s="110">
        <v>9.7267795394696126</v>
      </c>
      <c r="G440" s="110">
        <v>9.7924639240847959</v>
      </c>
      <c r="H440" s="110">
        <v>9.8807996232890822</v>
      </c>
      <c r="I440" s="110">
        <v>9.9979279738085669</v>
      </c>
      <c r="J440" s="110">
        <v>10.400583070426313</v>
      </c>
      <c r="K440" s="110">
        <v>10.430538163869668</v>
      </c>
      <c r="L440" s="110">
        <v>10.415752638876304</v>
      </c>
      <c r="M440" s="110">
        <v>10.800956311063532</v>
      </c>
      <c r="N440" s="110">
        <v>9.1993330220516505</v>
      </c>
      <c r="O440" s="110">
        <v>8.7525271764325812</v>
      </c>
      <c r="P440" s="110">
        <v>8.5929806522772765</v>
      </c>
      <c r="Q440" s="110">
        <v>9.21784207480788</v>
      </c>
      <c r="R440" s="110">
        <v>9.0018999328814875</v>
      </c>
      <c r="S440" s="110">
        <v>9.1025423908776339</v>
      </c>
      <c r="T440" s="110">
        <v>8.7992634870342403</v>
      </c>
      <c r="U440" s="110">
        <v>8.4041493089956685</v>
      </c>
      <c r="V440" s="110">
        <v>8.7339033624916986</v>
      </c>
      <c r="W440" s="110">
        <v>8.9672984495567167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57.785392415172325</v>
      </c>
      <c r="D442" s="118">
        <f t="shared" si="232"/>
        <v>0</v>
      </c>
      <c r="E442" s="118">
        <f t="shared" si="232"/>
        <v>63.358478314388449</v>
      </c>
      <c r="F442" s="118">
        <f t="shared" si="232"/>
        <v>58.575558085144628</v>
      </c>
      <c r="G442" s="118">
        <f t="shared" si="232"/>
        <v>60.697374341345707</v>
      </c>
      <c r="H442" s="118">
        <f t="shared" si="232"/>
        <v>60.399679957910507</v>
      </c>
      <c r="I442" s="118">
        <f t="shared" si="232"/>
        <v>56.929968791664443</v>
      </c>
      <c r="J442" s="118">
        <f t="shared" si="232"/>
        <v>57.183397357635805</v>
      </c>
      <c r="K442" s="118">
        <f t="shared" si="232"/>
        <v>60.974932723964727</v>
      </c>
      <c r="L442" s="118">
        <f t="shared" si="232"/>
        <v>62.667294674211888</v>
      </c>
      <c r="M442" s="118">
        <f t="shared" si="232"/>
        <v>64.967940724717636</v>
      </c>
      <c r="N442" s="118">
        <f t="shared" si="232"/>
        <v>62.510707172187175</v>
      </c>
      <c r="O442" s="118">
        <f t="shared" si="232"/>
        <v>54.958707625527438</v>
      </c>
      <c r="P442" s="118">
        <f t="shared" si="232"/>
        <v>51.973989725315136</v>
      </c>
      <c r="Q442" s="118">
        <f t="shared" si="232"/>
        <v>52.564284914645825</v>
      </c>
      <c r="R442" s="118">
        <f t="shared" ref="R442:V442" si="233">R443+R446+R448+R457</f>
        <v>51.62941191465076</v>
      </c>
      <c r="S442" s="118">
        <f t="shared" si="233"/>
        <v>51.828047799467171</v>
      </c>
      <c r="T442" s="118">
        <f t="shared" si="233"/>
        <v>47.960850747116176</v>
      </c>
      <c r="U442" s="118">
        <f t="shared" si="233"/>
        <v>44.824741338848689</v>
      </c>
      <c r="V442" s="118">
        <f t="shared" si="233"/>
        <v>46.427415523409167</v>
      </c>
      <c r="W442" s="118">
        <f t="shared" ref="W442" si="234">W443+W446+W448+W457</f>
        <v>44.486314197417364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38.817972822564641</v>
      </c>
      <c r="D443" s="123">
        <f t="shared" si="235"/>
        <v>0</v>
      </c>
      <c r="E443" s="123">
        <f t="shared" si="235"/>
        <v>45.095443778350905</v>
      </c>
      <c r="F443" s="123">
        <f t="shared" si="235"/>
        <v>39.975679776620858</v>
      </c>
      <c r="G443" s="123">
        <f t="shared" si="235"/>
        <v>41.059619761518256</v>
      </c>
      <c r="H443" s="123">
        <f t="shared" si="235"/>
        <v>41.102368332135029</v>
      </c>
      <c r="I443" s="123">
        <f t="shared" si="235"/>
        <v>37.422671482835753</v>
      </c>
      <c r="J443" s="123">
        <f t="shared" si="235"/>
        <v>36.453616742791134</v>
      </c>
      <c r="K443" s="123">
        <f t="shared" si="235"/>
        <v>38.173529221344438</v>
      </c>
      <c r="L443" s="123">
        <f t="shared" si="235"/>
        <v>40.083919432293598</v>
      </c>
      <c r="M443" s="123">
        <f t="shared" si="235"/>
        <v>42.441457979414963</v>
      </c>
      <c r="N443" s="123">
        <f t="shared" si="235"/>
        <v>40.522577519072591</v>
      </c>
      <c r="O443" s="123">
        <f t="shared" si="235"/>
        <v>36.408716594379655</v>
      </c>
      <c r="P443" s="123">
        <f t="shared" si="235"/>
        <v>33.139872287382452</v>
      </c>
      <c r="Q443" s="123">
        <f t="shared" si="235"/>
        <v>32.538235559542628</v>
      </c>
      <c r="R443" s="123">
        <f t="shared" ref="R443:V443" si="236">SUM(R444:R445)</f>
        <v>30.679088431750348</v>
      </c>
      <c r="S443" s="123">
        <f t="shared" si="236"/>
        <v>30.518027124978548</v>
      </c>
      <c r="T443" s="123">
        <f t="shared" si="236"/>
        <v>27.702951916778591</v>
      </c>
      <c r="U443" s="123">
        <f t="shared" si="236"/>
        <v>25.075530329946425</v>
      </c>
      <c r="V443" s="123">
        <f t="shared" si="236"/>
        <v>26.182385211964103</v>
      </c>
      <c r="W443" s="123">
        <f t="shared" ref="W443" si="237">SUM(W444:W445)</f>
        <v>23.633130646060732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38.643029493549129</v>
      </c>
      <c r="D444" s="99">
        <v>0</v>
      </c>
      <c r="E444" s="99">
        <v>44.896064338889261</v>
      </c>
      <c r="F444" s="99">
        <v>39.801203128486378</v>
      </c>
      <c r="G444" s="99">
        <v>40.883630749935612</v>
      </c>
      <c r="H444" s="99">
        <v>40.9278373792962</v>
      </c>
      <c r="I444" s="99">
        <v>37.26685864756201</v>
      </c>
      <c r="J444" s="99">
        <v>36.30250519941287</v>
      </c>
      <c r="K444" s="99">
        <v>38.01713306231553</v>
      </c>
      <c r="L444" s="99">
        <v>39.920010793568764</v>
      </c>
      <c r="M444" s="99">
        <v>42.268584295636174</v>
      </c>
      <c r="N444" s="99">
        <v>40.36225321777259</v>
      </c>
      <c r="O444" s="99">
        <v>36.264373825928196</v>
      </c>
      <c r="P444" s="99">
        <v>33.010278380927176</v>
      </c>
      <c r="Q444" s="99">
        <v>32.411349605066313</v>
      </c>
      <c r="R444" s="99">
        <v>30.560304002862292</v>
      </c>
      <c r="S444" s="99">
        <v>30.399722342697068</v>
      </c>
      <c r="T444" s="99">
        <v>27.596170657453612</v>
      </c>
      <c r="U444" s="99">
        <v>24.979314854148129</v>
      </c>
      <c r="V444" s="99">
        <v>26.081517404121211</v>
      </c>
      <c r="W444" s="99">
        <v>23.541803341326009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0.17494332901550988</v>
      </c>
      <c r="D445" s="99">
        <v>0</v>
      </c>
      <c r="E445" s="99">
        <v>0.19937943946164738</v>
      </c>
      <c r="F445" s="99">
        <v>0.17447664813448052</v>
      </c>
      <c r="G445" s="99">
        <v>0.17598901158264227</v>
      </c>
      <c r="H445" s="99">
        <v>0.17453095283882714</v>
      </c>
      <c r="I445" s="99">
        <v>0.15581283527374457</v>
      </c>
      <c r="J445" s="99">
        <v>0.15111154337826485</v>
      </c>
      <c r="K445" s="99">
        <v>0.15639615902891138</v>
      </c>
      <c r="L445" s="99">
        <v>0.16390863872483116</v>
      </c>
      <c r="M445" s="99">
        <v>0.17287368377879112</v>
      </c>
      <c r="N445" s="99">
        <v>0.16032430130000228</v>
      </c>
      <c r="O445" s="99">
        <v>0.14434276845145805</v>
      </c>
      <c r="P445" s="99">
        <v>0.12959390645527369</v>
      </c>
      <c r="Q445" s="99">
        <v>0.12688595447631321</v>
      </c>
      <c r="R445" s="99">
        <v>0.11878442888805632</v>
      </c>
      <c r="S445" s="99">
        <v>0.11830478228148215</v>
      </c>
      <c r="T445" s="99">
        <v>0.10678125932498059</v>
      </c>
      <c r="U445" s="99">
        <v>9.6215475798297326E-2</v>
      </c>
      <c r="V445" s="99">
        <v>0.10086780784289186</v>
      </c>
      <c r="W445" s="99">
        <v>9.1327304734722156E-2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0.98996446170554286</v>
      </c>
      <c r="D446" s="123">
        <f t="shared" si="238"/>
        <v>0</v>
      </c>
      <c r="E446" s="123">
        <f t="shared" si="238"/>
        <v>0.98027437265287343</v>
      </c>
      <c r="F446" s="123">
        <f t="shared" si="238"/>
        <v>0.63258993132782171</v>
      </c>
      <c r="G446" s="123">
        <f t="shared" si="238"/>
        <v>0.65770734367075001</v>
      </c>
      <c r="H446" s="123">
        <f t="shared" si="238"/>
        <v>0.7119936176333741</v>
      </c>
      <c r="I446" s="123">
        <f t="shared" si="238"/>
        <v>0.97800924773864495</v>
      </c>
      <c r="J446" s="123">
        <f t="shared" si="238"/>
        <v>1.3021431109495387</v>
      </c>
      <c r="K446" s="123">
        <f t="shared" si="238"/>
        <v>1.7524651804981146</v>
      </c>
      <c r="L446" s="123">
        <f t="shared" si="238"/>
        <v>1.8363605005237589</v>
      </c>
      <c r="M446" s="123">
        <f t="shared" si="238"/>
        <v>1.223250210176666</v>
      </c>
      <c r="N446" s="123">
        <f t="shared" si="238"/>
        <v>3.3266800850872933</v>
      </c>
      <c r="O446" s="123">
        <f t="shared" si="238"/>
        <v>1.0542539860779685</v>
      </c>
      <c r="P446" s="123">
        <f t="shared" si="238"/>
        <v>1.5962326235569497</v>
      </c>
      <c r="Q446" s="123">
        <f t="shared" si="238"/>
        <v>0.85166579375624163</v>
      </c>
      <c r="R446" s="123">
        <f t="shared" si="238"/>
        <v>3.1050567453481741</v>
      </c>
      <c r="S446" s="123">
        <f t="shared" si="238"/>
        <v>2.6248459156312016</v>
      </c>
      <c r="T446" s="123">
        <f t="shared" si="238"/>
        <v>1.5580872082553692</v>
      </c>
      <c r="U446" s="123">
        <f t="shared" si="238"/>
        <v>1.8143219071783669</v>
      </c>
      <c r="V446" s="123">
        <f t="shared" si="238"/>
        <v>1.4220454166083876</v>
      </c>
      <c r="W446" s="123">
        <f t="shared" si="238"/>
        <v>1.1450307609202119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0.98996446170554286</v>
      </c>
      <c r="D447" s="99">
        <f>RES_hhdet_in_tess!D129</f>
        <v>0</v>
      </c>
      <c r="E447" s="99">
        <f>RES_hhdet_in_tess!E129</f>
        <v>0.98027437265287343</v>
      </c>
      <c r="F447" s="99">
        <f>RES_hhdet_in_tess!F129</f>
        <v>0.63258993132782171</v>
      </c>
      <c r="G447" s="99">
        <f>RES_hhdet_in_tess!G129</f>
        <v>0.65770734367075001</v>
      </c>
      <c r="H447" s="99">
        <f>RES_hhdet_in_tess!H129</f>
        <v>0.7119936176333741</v>
      </c>
      <c r="I447" s="99">
        <f>RES_hhdet_in_tess!I129</f>
        <v>0.97800924773864495</v>
      </c>
      <c r="J447" s="99">
        <f>RES_hhdet_in_tess!J129</f>
        <v>1.3021431109495387</v>
      </c>
      <c r="K447" s="99">
        <f>RES_hhdet_in_tess!K129</f>
        <v>1.7524651804981146</v>
      </c>
      <c r="L447" s="99">
        <f>RES_hhdet_in_tess!L129</f>
        <v>1.8363605005237589</v>
      </c>
      <c r="M447" s="99">
        <f>RES_hhdet_in_tess!M129</f>
        <v>1.223250210176666</v>
      </c>
      <c r="N447" s="99">
        <f>RES_hhdet_in_tess!N129</f>
        <v>3.3266800850872933</v>
      </c>
      <c r="O447" s="99">
        <f>RES_hhdet_in_tess!O129</f>
        <v>1.0542539860779685</v>
      </c>
      <c r="P447" s="99">
        <f>RES_hhdet_in_tess!P129</f>
        <v>1.5962326235569497</v>
      </c>
      <c r="Q447" s="99">
        <f>RES_hhdet_in_tess!Q129</f>
        <v>0.85166579375624163</v>
      </c>
      <c r="R447" s="99">
        <f>RES_hhdet_in_tess!R129</f>
        <v>3.1050567453481741</v>
      </c>
      <c r="S447" s="99">
        <f>RES_hhdet_in_tess!S129</f>
        <v>2.6248459156312016</v>
      </c>
      <c r="T447" s="99">
        <f>RES_hhdet_in_tess!T129</f>
        <v>1.5580872082553692</v>
      </c>
      <c r="U447" s="99">
        <f>RES_hhdet_in_tess!U129</f>
        <v>1.8143219071783669</v>
      </c>
      <c r="V447" s="99">
        <f>RES_hhdet_in_tess!V129</f>
        <v>1.4220454166083876</v>
      </c>
      <c r="W447" s="99">
        <f>RES_hhdet_in_tess!W129</f>
        <v>1.1450307609202119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11.119149535158712</v>
      </c>
      <c r="D448" s="123">
        <v>0</v>
      </c>
      <c r="E448" s="123">
        <v>10.282494793018261</v>
      </c>
      <c r="F448" s="123">
        <v>10.651936263433495</v>
      </c>
      <c r="G448" s="123">
        <v>11.63776438933859</v>
      </c>
      <c r="H448" s="123">
        <v>11.133026393979055</v>
      </c>
      <c r="I448" s="123">
        <v>11.032960315744015</v>
      </c>
      <c r="J448" s="123">
        <v>11.720808471503791</v>
      </c>
      <c r="K448" s="123">
        <v>13.186163759115978</v>
      </c>
      <c r="L448" s="123">
        <v>13.023731334087291</v>
      </c>
      <c r="M448" s="123">
        <v>13.058138015661342</v>
      </c>
      <c r="N448" s="123">
        <v>11.640525187945348</v>
      </c>
      <c r="O448" s="123">
        <v>10.783574702857514</v>
      </c>
      <c r="P448" s="123">
        <v>10.649860543737875</v>
      </c>
      <c r="Q448" s="123">
        <v>11.769695708112147</v>
      </c>
      <c r="R448" s="123">
        <v>10.670717737609603</v>
      </c>
      <c r="S448" s="123">
        <v>11.326577845035398</v>
      </c>
      <c r="T448" s="123">
        <v>11.42657946841733</v>
      </c>
      <c r="U448" s="123">
        <v>10.874910979097654</v>
      </c>
      <c r="V448" s="123">
        <v>11.350254489461662</v>
      </c>
      <c r="W448" s="123">
        <v>11.960328731156809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11.395468567642661</v>
      </c>
      <c r="D449" s="99">
        <v>0</v>
      </c>
      <c r="E449" s="99">
        <v>10.282494793018261</v>
      </c>
      <c r="F449" s="99">
        <v>10.651936263433495</v>
      </c>
      <c r="G449" s="99">
        <v>11.63776438933859</v>
      </c>
      <c r="H449" s="99">
        <v>11.130159183648628</v>
      </c>
      <c r="I449" s="99">
        <v>11.071039106470659</v>
      </c>
      <c r="J449" s="99">
        <v>11.697094681503573</v>
      </c>
      <c r="K449" s="99">
        <v>13.218303393079331</v>
      </c>
      <c r="L449" s="99">
        <v>13.023268091980292</v>
      </c>
      <c r="M449" s="99">
        <v>13.052002329069584</v>
      </c>
      <c r="N449" s="99">
        <v>11.645287331432723</v>
      </c>
      <c r="O449" s="99">
        <v>10.758075610884203</v>
      </c>
      <c r="P449" s="99">
        <v>10.558700653218192</v>
      </c>
      <c r="Q449" s="99">
        <v>11.790073921288501</v>
      </c>
      <c r="R449" s="99">
        <v>10.660288382398823</v>
      </c>
      <c r="S449" s="99">
        <v>11.330245886656401</v>
      </c>
      <c r="T449" s="99">
        <v>11.450038077319968</v>
      </c>
      <c r="U449" s="99">
        <v>10.855644967178659</v>
      </c>
      <c r="V449" s="99">
        <v>11.327967144184779</v>
      </c>
      <c r="W449" s="99">
        <v>11.964671110609247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13.070051981386298</v>
      </c>
      <c r="M450" s="99">
        <v>13.090072876683607</v>
      </c>
      <c r="N450" s="99">
        <v>11.664321621104685</v>
      </c>
      <c r="O450" s="99">
        <v>10.761644808262577</v>
      </c>
      <c r="P450" s="99">
        <v>10.560423661690688</v>
      </c>
      <c r="Q450" s="99">
        <v>11.799499987960274</v>
      </c>
      <c r="R450" s="99">
        <v>0</v>
      </c>
      <c r="S450" s="99">
        <v>0</v>
      </c>
      <c r="T450" s="99">
        <v>0</v>
      </c>
      <c r="U450" s="99">
        <v>10.825523033398518</v>
      </c>
      <c r="V450" s="99">
        <v>11.28095253246099</v>
      </c>
      <c r="W450" s="99">
        <v>11.916385280174881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4.5231944352996987</v>
      </c>
      <c r="M451" s="102">
        <v>4.3874274021248016</v>
      </c>
      <c r="N451" s="102">
        <v>3.6607070158740425</v>
      </c>
      <c r="O451" s="102">
        <v>3.5142743624475243</v>
      </c>
      <c r="P451" s="102">
        <v>3.5429185022596403</v>
      </c>
      <c r="Q451" s="102">
        <v>3.6507711249404791</v>
      </c>
      <c r="R451" s="102">
        <v>0</v>
      </c>
      <c r="S451" s="102">
        <v>0</v>
      </c>
      <c r="T451" s="102">
        <v>0</v>
      </c>
      <c r="U451" s="102">
        <v>3.4811978042120848</v>
      </c>
      <c r="V451" s="102">
        <v>3.6691184105996748</v>
      </c>
      <c r="W451" s="102">
        <v>3.9048319118693993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8.5468575460865992</v>
      </c>
      <c r="M452" s="105">
        <v>8.7026454745588051</v>
      </c>
      <c r="N452" s="105">
        <v>8.0036146052306432</v>
      </c>
      <c r="O452" s="105">
        <v>7.2473704458150525</v>
      </c>
      <c r="P452" s="105">
        <v>7.0175051594310487</v>
      </c>
      <c r="Q452" s="105">
        <v>8.1487288630197909</v>
      </c>
      <c r="R452" s="105">
        <v>0</v>
      </c>
      <c r="S452" s="105">
        <v>0</v>
      </c>
      <c r="T452" s="105">
        <v>0</v>
      </c>
      <c r="U452" s="105">
        <v>7.3443252291864329</v>
      </c>
      <c r="V452" s="105">
        <v>7.6118341218613148</v>
      </c>
      <c r="W452" s="105">
        <v>8.0115533683054796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9.8185629906757086</v>
      </c>
      <c r="D453" s="102">
        <v>0</v>
      </c>
      <c r="E453" s="102">
        <v>0</v>
      </c>
      <c r="F453" s="102">
        <v>0</v>
      </c>
      <c r="G453" s="102">
        <v>0</v>
      </c>
      <c r="H453" s="102">
        <v>11.253449227856997</v>
      </c>
      <c r="I453" s="102">
        <v>10.837167324298164</v>
      </c>
      <c r="J453" s="102">
        <v>12.262954773922567</v>
      </c>
      <c r="K453" s="102">
        <v>12.668877596198024</v>
      </c>
      <c r="L453" s="102">
        <v>0</v>
      </c>
      <c r="M453" s="102">
        <v>13.633405195764892</v>
      </c>
      <c r="N453" s="102">
        <v>11.529631997911498</v>
      </c>
      <c r="O453" s="102">
        <v>11.059477947170794</v>
      </c>
      <c r="P453" s="102">
        <v>11.047290496858636</v>
      </c>
      <c r="Q453" s="102">
        <v>10.876100737202965</v>
      </c>
      <c r="R453" s="102">
        <v>10.8158540458447</v>
      </c>
      <c r="S453" s="102">
        <v>11.262952142613942</v>
      </c>
      <c r="T453" s="102">
        <v>11.347405639015873</v>
      </c>
      <c r="U453" s="102">
        <v>10.972709380031866</v>
      </c>
      <c r="V453" s="102">
        <v>11.541583549399927</v>
      </c>
      <c r="W453" s="102">
        <v>11.876271713651436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13.649943587895063</v>
      </c>
      <c r="N454" s="105">
        <v>11.528734180256011</v>
      </c>
      <c r="O454" s="105">
        <v>11.05265245034944</v>
      </c>
      <c r="P454" s="105">
        <v>11.034265080879933</v>
      </c>
      <c r="Q454" s="105">
        <v>10.841394084972658</v>
      </c>
      <c r="R454" s="105">
        <v>10.783667187360248</v>
      </c>
      <c r="S454" s="105">
        <v>11.24238499200043</v>
      </c>
      <c r="T454" s="105">
        <v>11.358844365234496</v>
      </c>
      <c r="U454" s="105">
        <v>10.978268168726512</v>
      </c>
      <c r="V454" s="105">
        <v>11.534423234901277</v>
      </c>
      <c r="W454" s="105">
        <v>11.865589134253998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4.5824546021471573</v>
      </c>
      <c r="N455" s="99">
        <v>3.6174172886691678</v>
      </c>
      <c r="O455" s="99">
        <v>3.6104439610269439</v>
      </c>
      <c r="P455" s="99">
        <v>3.7035910248206143</v>
      </c>
      <c r="Q455" s="99">
        <v>3.3489688625144529</v>
      </c>
      <c r="R455" s="99">
        <v>3.5649557452212779</v>
      </c>
      <c r="S455" s="99">
        <v>3.9437383667268047</v>
      </c>
      <c r="T455" s="99">
        <v>3.7077272422636773</v>
      </c>
      <c r="U455" s="99">
        <v>3.5297261130771149</v>
      </c>
      <c r="V455" s="99">
        <v>3.7488504787420194</v>
      </c>
      <c r="W455" s="99">
        <v>3.8889464191230081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9.0674889857479055</v>
      </c>
      <c r="N456" s="99">
        <v>7.911316891586841</v>
      </c>
      <c r="O456" s="99">
        <v>7.4422084893224918</v>
      </c>
      <c r="P456" s="99">
        <v>7.3306740560593191</v>
      </c>
      <c r="Q456" s="99">
        <v>7.4924252224582046</v>
      </c>
      <c r="R456" s="99">
        <v>7.2187114421389698</v>
      </c>
      <c r="S456" s="99">
        <v>7.2986466252736246</v>
      </c>
      <c r="T456" s="99">
        <v>7.6511171229708177</v>
      </c>
      <c r="U456" s="99">
        <v>7.4485420556493978</v>
      </c>
      <c r="V456" s="99">
        <v>7.7855727561592598</v>
      </c>
      <c r="W456" s="99">
        <v>7.9766427151309935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6.8583055957434311</v>
      </c>
      <c r="D457" s="123">
        <v>0</v>
      </c>
      <c r="E457" s="123">
        <v>7.0002653703664102</v>
      </c>
      <c r="F457" s="123">
        <v>7.3153521137624509</v>
      </c>
      <c r="G457" s="123">
        <v>7.3422828468181107</v>
      </c>
      <c r="H457" s="123">
        <v>7.4522916141630429</v>
      </c>
      <c r="I457" s="123">
        <v>7.4963277453460293</v>
      </c>
      <c r="J457" s="123">
        <v>7.7068290323913455</v>
      </c>
      <c r="K457" s="123">
        <v>7.8627745630061971</v>
      </c>
      <c r="L457" s="123">
        <v>7.7232834073072327</v>
      </c>
      <c r="M457" s="123">
        <v>8.2450945194646597</v>
      </c>
      <c r="N457" s="123">
        <v>7.0209243800819374</v>
      </c>
      <c r="O457" s="123">
        <v>6.7121623422123022</v>
      </c>
      <c r="P457" s="123">
        <v>6.5880242706378622</v>
      </c>
      <c r="Q457" s="123">
        <v>7.4046878532348108</v>
      </c>
      <c r="R457" s="123">
        <v>7.1745489999426297</v>
      </c>
      <c r="S457" s="123">
        <v>7.3585969138220229</v>
      </c>
      <c r="T457" s="123">
        <v>7.2732321536648845</v>
      </c>
      <c r="U457" s="123">
        <v>7.0599781226262399</v>
      </c>
      <c r="V457" s="123">
        <v>7.4727304053750156</v>
      </c>
      <c r="W457" s="123">
        <v>7.7478240592796164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6.7704424954661526</v>
      </c>
      <c r="D458" s="99">
        <v>0</v>
      </c>
      <c r="E458" s="99">
        <v>7.5233151588684182</v>
      </c>
      <c r="F458" s="99">
        <v>7.76039894129448</v>
      </c>
      <c r="G458" s="99">
        <v>7.6373004220476703</v>
      </c>
      <c r="H458" s="99">
        <v>8.0474460891101067</v>
      </c>
      <c r="I458" s="99">
        <v>7.4652668955905375</v>
      </c>
      <c r="J458" s="99">
        <v>7.0352805095447204</v>
      </c>
      <c r="K458" s="99">
        <v>7.8566791139090908</v>
      </c>
      <c r="L458" s="99">
        <v>6.8930111166297836</v>
      </c>
      <c r="M458" s="99">
        <v>8.5098285158608693</v>
      </c>
      <c r="N458" s="99">
        <v>7.04764496312528</v>
      </c>
      <c r="O458" s="99">
        <v>6.6366287046812644</v>
      </c>
      <c r="P458" s="99">
        <v>6.1177393608113118</v>
      </c>
      <c r="Q458" s="99">
        <v>8.8434979517682457</v>
      </c>
      <c r="R458" s="99">
        <v>7.2538699869654719</v>
      </c>
      <c r="S458" s="99">
        <v>7.0636246804816762</v>
      </c>
      <c r="T458" s="99">
        <v>7.2113190255109467</v>
      </c>
      <c r="U458" s="99">
        <v>6.8236951481339947</v>
      </c>
      <c r="V458" s="99">
        <v>7.5065949946643098</v>
      </c>
      <c r="W458" s="99">
        <v>7.6873752385065028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6.8711343322911906</v>
      </c>
      <c r="D459" s="110">
        <v>0</v>
      </c>
      <c r="E459" s="110">
        <v>6.8781512332359798</v>
      </c>
      <c r="F459" s="110">
        <v>7.2462554679224596</v>
      </c>
      <c r="G459" s="110">
        <v>7.3113385059787124</v>
      </c>
      <c r="H459" s="110">
        <v>7.3940496003703107</v>
      </c>
      <c r="I459" s="110">
        <v>7.499232337218908</v>
      </c>
      <c r="J459" s="110">
        <v>7.8205610578527889</v>
      </c>
      <c r="K459" s="110">
        <v>7.8639147425573999</v>
      </c>
      <c r="L459" s="110">
        <v>7.8751396781492211</v>
      </c>
      <c r="M459" s="110">
        <v>8.1979481805465291</v>
      </c>
      <c r="N459" s="110">
        <v>7.0179463032390457</v>
      </c>
      <c r="O459" s="110">
        <v>6.7230791419654663</v>
      </c>
      <c r="P459" s="110">
        <v>6.6594852510016276</v>
      </c>
      <c r="Q459" s="110">
        <v>7.2252629808240503</v>
      </c>
      <c r="R459" s="110">
        <v>7.1642916726358941</v>
      </c>
      <c r="S459" s="110">
        <v>7.381058553607434</v>
      </c>
      <c r="T459" s="110">
        <v>7.2771818025106896</v>
      </c>
      <c r="U459" s="110">
        <v>7.07996716030142</v>
      </c>
      <c r="V459" s="110">
        <v>7.4698366592183474</v>
      </c>
      <c r="W459" s="110">
        <v>7.7555061042845868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0.34227469096823343</v>
      </c>
      <c r="D461" s="118">
        <f t="shared" si="239"/>
        <v>0</v>
      </c>
      <c r="E461" s="118">
        <f t="shared" si="239"/>
        <v>0.56326548456941261</v>
      </c>
      <c r="F461" s="118">
        <f t="shared" si="239"/>
        <v>0.41190055352497745</v>
      </c>
      <c r="G461" s="118">
        <f t="shared" si="239"/>
        <v>0.28590878804825159</v>
      </c>
      <c r="H461" s="118">
        <f t="shared" si="239"/>
        <v>0.28244729090120924</v>
      </c>
      <c r="I461" s="118">
        <f t="shared" si="239"/>
        <v>0.25099795272083919</v>
      </c>
      <c r="J461" s="118">
        <f t="shared" si="239"/>
        <v>0.40002934688533393</v>
      </c>
      <c r="K461" s="118">
        <f t="shared" si="239"/>
        <v>0.48538756257200855</v>
      </c>
      <c r="L461" s="118">
        <f t="shared" si="239"/>
        <v>0.4173038787014533</v>
      </c>
      <c r="M461" s="118">
        <f t="shared" si="239"/>
        <v>0.5033284568487707</v>
      </c>
      <c r="N461" s="118">
        <f t="shared" si="239"/>
        <v>0.27651185737624362</v>
      </c>
      <c r="O461" s="118">
        <f t="shared" si="239"/>
        <v>0.32790373674164575</v>
      </c>
      <c r="P461" s="118">
        <f t="shared" si="239"/>
        <v>0.31574392982818394</v>
      </c>
      <c r="Q461" s="118">
        <f t="shared" si="239"/>
        <v>0.38365056166880279</v>
      </c>
      <c r="R461" s="118">
        <f t="shared" ref="R461:V461" si="240">R462+R465+R467+R476</f>
        <v>0.32354055265507498</v>
      </c>
      <c r="S461" s="118">
        <f t="shared" si="240"/>
        <v>0.1932790087761791</v>
      </c>
      <c r="T461" s="118">
        <f t="shared" si="240"/>
        <v>0.1658233346436693</v>
      </c>
      <c r="U461" s="118">
        <f t="shared" si="240"/>
        <v>0.20233359880118687</v>
      </c>
      <c r="V461" s="118">
        <f t="shared" si="240"/>
        <v>0.222863194577506</v>
      </c>
      <c r="W461" s="118">
        <f t="shared" ref="W461" si="241">W462+W465+W467+W476</f>
        <v>0.32450110519807357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0.34227469096823343</v>
      </c>
      <c r="D476" s="123">
        <v>0</v>
      </c>
      <c r="E476" s="123">
        <v>0.56326548456941261</v>
      </c>
      <c r="F476" s="123">
        <v>0.41190055352497745</v>
      </c>
      <c r="G476" s="123">
        <v>0.28590878804825159</v>
      </c>
      <c r="H476" s="123">
        <v>0.28244729090120924</v>
      </c>
      <c r="I476" s="123">
        <v>0.25099795272083919</v>
      </c>
      <c r="J476" s="123">
        <v>0.40002934688533393</v>
      </c>
      <c r="K476" s="123">
        <v>0.48538756257200855</v>
      </c>
      <c r="L476" s="123">
        <v>0.4173038787014533</v>
      </c>
      <c r="M476" s="123">
        <v>0.5033284568487707</v>
      </c>
      <c r="N476" s="123">
        <v>0.27651185737624362</v>
      </c>
      <c r="O476" s="123">
        <v>0.32790373674164575</v>
      </c>
      <c r="P476" s="123">
        <v>0.31574392982818394</v>
      </c>
      <c r="Q476" s="123">
        <v>0.38365056166880279</v>
      </c>
      <c r="R476" s="123">
        <v>0.32354055265507498</v>
      </c>
      <c r="S476" s="123">
        <v>0.1932790087761791</v>
      </c>
      <c r="T476" s="123">
        <v>0.1658233346436693</v>
      </c>
      <c r="U476" s="123">
        <v>0.20233359880118687</v>
      </c>
      <c r="V476" s="123">
        <v>0.222863194577506</v>
      </c>
      <c r="W476" s="123">
        <v>0.32450110519807357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2.6864896012174522</v>
      </c>
      <c r="D477" s="99">
        <v>0</v>
      </c>
      <c r="E477" s="99">
        <v>2.9758927159262165</v>
      </c>
      <c r="F477" s="99">
        <v>3.0649241898600947</v>
      </c>
      <c r="G477" s="99">
        <v>3.0117098585763005</v>
      </c>
      <c r="H477" s="99">
        <v>3.1686759456100106</v>
      </c>
      <c r="I477" s="99">
        <v>2.9350961116349916</v>
      </c>
      <c r="J477" s="99">
        <v>2.7620651578734585</v>
      </c>
      <c r="K477" s="99">
        <v>3.0802904240630844</v>
      </c>
      <c r="L477" s="99">
        <v>2.6989076962913203</v>
      </c>
      <c r="M477" s="99">
        <v>3.3295957119350179</v>
      </c>
      <c r="N477" s="99">
        <v>2.757494866638746</v>
      </c>
      <c r="O477" s="99">
        <v>2.5966787034105341</v>
      </c>
      <c r="P477" s="99">
        <v>2.3936556071051216</v>
      </c>
      <c r="Q477" s="99">
        <v>3.4601487919330811</v>
      </c>
      <c r="R477" s="99">
        <v>2.8255135531331796</v>
      </c>
      <c r="S477" s="99">
        <v>2.7314704062513937</v>
      </c>
      <c r="T477" s="99">
        <v>2.7652041326638686</v>
      </c>
      <c r="U477" s="99">
        <v>2.5940437622089383</v>
      </c>
      <c r="V477" s="99">
        <v>2.83096015383272</v>
      </c>
      <c r="W477" s="99">
        <v>2.8779499767037611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1125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0</v>
      </c>
      <c r="K79" s="138">
        <f>RES_hhdet_numvin!K145</f>
        <v>0</v>
      </c>
      <c r="L79" s="138">
        <f>RES_hhdet_numvin!L145</f>
        <v>0</v>
      </c>
      <c r="M79" s="138">
        <f>RES_hhdet_numvin!M145</f>
        <v>0</v>
      </c>
      <c r="N79" s="138">
        <f>RES_hhdet_numvin!N145</f>
        <v>0</v>
      </c>
      <c r="O79" s="138">
        <f>RES_hhdet_numvin!O145</f>
        <v>0</v>
      </c>
      <c r="P79" s="138">
        <f>RES_hhdet_numvin!P145</f>
        <v>0</v>
      </c>
      <c r="Q79" s="138">
        <f>RES_hhdet_numvin!Q145</f>
        <v>0</v>
      </c>
      <c r="R79" s="138">
        <f>RES_hhdet_numvin!R145</f>
        <v>0</v>
      </c>
      <c r="S79" s="138">
        <f>RES_hhdet_numvin!S145</f>
        <v>0</v>
      </c>
      <c r="T79" s="138">
        <f>RES_hhdet_numvin!T145</f>
        <v>0</v>
      </c>
      <c r="U79" s="138">
        <f>RES_hhdet_numvin!U145</f>
        <v>0</v>
      </c>
      <c r="V79" s="138">
        <f>RES_hhdet_numvin!V145</f>
        <v>0</v>
      </c>
      <c r="W79" s="138">
        <f>RES_hhdet_numvin!W145</f>
        <v>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0</v>
      </c>
      <c r="S81" s="138">
        <f>RES_hhdet_numvin!S147</f>
        <v>0</v>
      </c>
      <c r="T81" s="138">
        <f>RES_hhdet_numvin!T147</f>
        <v>0</v>
      </c>
      <c r="U81" s="138">
        <f>RES_hhdet_numvin!U147</f>
        <v>0</v>
      </c>
      <c r="V81" s="138">
        <f>RES_hhdet_numvin!V147</f>
        <v>0</v>
      </c>
      <c r="W81" s="138">
        <f>RES_hhdet_numvin!W147</f>
        <v>0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0</v>
      </c>
      <c r="S87" s="138">
        <f>RES_hhdet_numvin!S153</f>
        <v>0</v>
      </c>
      <c r="T87" s="138">
        <f>RES_hhdet_numvin!T153</f>
        <v>0</v>
      </c>
      <c r="U87" s="138">
        <f>RES_hhdet_numvin!U153</f>
        <v>0</v>
      </c>
      <c r="V87" s="138">
        <f>RES_hhdet_numvin!V153</f>
        <v>0</v>
      </c>
      <c r="W87" s="138">
        <f>RES_hhdet_numvin!W153</f>
        <v>0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0</v>
      </c>
      <c r="S88" s="138">
        <f>RES_hhdet_numvin!S154</f>
        <v>0</v>
      </c>
      <c r="T88" s="138">
        <f>RES_hhdet_numvin!T154</f>
        <v>0</v>
      </c>
      <c r="U88" s="138">
        <f>RES_hhdet_numvin!U154</f>
        <v>0</v>
      </c>
      <c r="V88" s="138">
        <f>RES_hhdet_numvin!V154</f>
        <v>0</v>
      </c>
      <c r="W88" s="138">
        <f>RES_hhdet_numvin!W154</f>
        <v>0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0</v>
      </c>
      <c r="S93" s="39">
        <f>RES_hhdet_numvin!S159</f>
        <v>0</v>
      </c>
      <c r="T93" s="39">
        <f>RES_hhdet_numvin!T159</f>
        <v>0</v>
      </c>
      <c r="U93" s="39">
        <f>RES_hhdet_numvin!U159</f>
        <v>0</v>
      </c>
      <c r="V93" s="39">
        <f>RES_hhdet_numvin!V159</f>
        <v>0</v>
      </c>
      <c r="W93" s="39">
        <f>RES_hhdet_numvin!W159</f>
        <v>0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</v>
      </c>
      <c r="C97" s="117">
        <f t="shared" si="12"/>
        <v>0</v>
      </c>
      <c r="D97" s="117">
        <f t="shared" si="12"/>
        <v>0</v>
      </c>
      <c r="E97" s="117">
        <f t="shared" si="12"/>
        <v>0</v>
      </c>
      <c r="F97" s="117">
        <f t="shared" si="12"/>
        <v>0</v>
      </c>
      <c r="G97" s="117">
        <f t="shared" si="12"/>
        <v>0</v>
      </c>
      <c r="H97" s="117">
        <f t="shared" si="12"/>
        <v>0</v>
      </c>
      <c r="I97" s="117">
        <f t="shared" si="12"/>
        <v>0</v>
      </c>
      <c r="J97" s="117">
        <f t="shared" si="12"/>
        <v>0</v>
      </c>
      <c r="K97" s="117">
        <f t="shared" si="12"/>
        <v>0</v>
      </c>
      <c r="L97" s="117">
        <f t="shared" si="12"/>
        <v>0</v>
      </c>
      <c r="M97" s="117">
        <f t="shared" si="12"/>
        <v>0</v>
      </c>
      <c r="N97" s="117">
        <f t="shared" si="12"/>
        <v>0</v>
      </c>
      <c r="O97" s="117">
        <f t="shared" si="12"/>
        <v>0</v>
      </c>
      <c r="P97" s="117">
        <f t="shared" si="12"/>
        <v>0</v>
      </c>
      <c r="Q97" s="117">
        <f t="shared" si="12"/>
        <v>0</v>
      </c>
      <c r="R97" s="117">
        <f t="shared" ref="R97:V97" si="13">R98+R100+R102+R111</f>
        <v>0</v>
      </c>
      <c r="S97" s="117">
        <f t="shared" si="13"/>
        <v>0</v>
      </c>
      <c r="T97" s="117">
        <f t="shared" si="13"/>
        <v>0</v>
      </c>
      <c r="U97" s="117">
        <f t="shared" si="13"/>
        <v>0</v>
      </c>
      <c r="V97" s="117">
        <f t="shared" si="13"/>
        <v>0</v>
      </c>
      <c r="W97" s="117">
        <f t="shared" ref="W97" si="14">W98+W100+W102+W111</f>
        <v>0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</v>
      </c>
      <c r="C98" s="122">
        <f t="shared" si="15"/>
        <v>0</v>
      </c>
      <c r="D98" s="122">
        <f t="shared" si="15"/>
        <v>0</v>
      </c>
      <c r="E98" s="122">
        <f t="shared" si="15"/>
        <v>0</v>
      </c>
      <c r="F98" s="122">
        <f t="shared" si="15"/>
        <v>0</v>
      </c>
      <c r="G98" s="122">
        <f t="shared" si="15"/>
        <v>0</v>
      </c>
      <c r="H98" s="122">
        <f t="shared" si="15"/>
        <v>0</v>
      </c>
      <c r="I98" s="122">
        <f t="shared" si="15"/>
        <v>0</v>
      </c>
      <c r="J98" s="122">
        <f t="shared" si="15"/>
        <v>0</v>
      </c>
      <c r="K98" s="122">
        <f t="shared" si="15"/>
        <v>0</v>
      </c>
      <c r="L98" s="122">
        <f t="shared" si="15"/>
        <v>0</v>
      </c>
      <c r="M98" s="122">
        <f t="shared" si="15"/>
        <v>0</v>
      </c>
      <c r="N98" s="122">
        <f t="shared" si="15"/>
        <v>0</v>
      </c>
      <c r="O98" s="122">
        <f t="shared" si="15"/>
        <v>0</v>
      </c>
      <c r="P98" s="122">
        <f t="shared" si="15"/>
        <v>0</v>
      </c>
      <c r="Q98" s="122">
        <f t="shared" si="15"/>
        <v>0</v>
      </c>
      <c r="R98" s="122">
        <f t="shared" si="15"/>
        <v>0</v>
      </c>
      <c r="S98" s="122">
        <f t="shared" si="15"/>
        <v>0</v>
      </c>
      <c r="T98" s="122">
        <f t="shared" si="15"/>
        <v>0</v>
      </c>
      <c r="U98" s="122">
        <f t="shared" si="15"/>
        <v>0</v>
      </c>
      <c r="V98" s="122">
        <f t="shared" si="15"/>
        <v>0</v>
      </c>
      <c r="W98" s="122">
        <f t="shared" si="15"/>
        <v>0</v>
      </c>
      <c r="DA98" s="130" t="s">
        <v>1705</v>
      </c>
    </row>
    <row r="99" spans="1:105" ht="12" customHeight="1" x14ac:dyDescent="0.25">
      <c r="A99" s="97" t="s">
        <v>53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0</v>
      </c>
      <c r="L100" s="122">
        <f t="shared" si="16"/>
        <v>0</v>
      </c>
      <c r="M100" s="122">
        <f t="shared" si="16"/>
        <v>0</v>
      </c>
      <c r="N100" s="122">
        <f t="shared" si="16"/>
        <v>0</v>
      </c>
      <c r="O100" s="122">
        <f t="shared" si="16"/>
        <v>0</v>
      </c>
      <c r="P100" s="122">
        <f t="shared" si="16"/>
        <v>0</v>
      </c>
      <c r="Q100" s="122">
        <f t="shared" si="16"/>
        <v>0</v>
      </c>
      <c r="R100" s="122">
        <f t="shared" si="16"/>
        <v>0</v>
      </c>
      <c r="S100" s="122">
        <f t="shared" si="16"/>
        <v>0</v>
      </c>
      <c r="T100" s="122">
        <f t="shared" si="16"/>
        <v>0</v>
      </c>
      <c r="U100" s="122">
        <f t="shared" si="16"/>
        <v>0</v>
      </c>
      <c r="V100" s="122">
        <f t="shared" si="16"/>
        <v>0</v>
      </c>
      <c r="W100" s="122">
        <f t="shared" si="16"/>
        <v>0</v>
      </c>
      <c r="DA100" s="130" t="s">
        <v>1707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1708</v>
      </c>
    </row>
    <row r="102" spans="1:105" ht="12" customHeight="1" x14ac:dyDescent="0.25">
      <c r="A102" s="121" t="s">
        <v>55</v>
      </c>
      <c r="B102" s="122">
        <v>0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</v>
      </c>
      <c r="P102" s="122">
        <v>0</v>
      </c>
      <c r="Q102" s="122">
        <v>0</v>
      </c>
      <c r="R102" s="122">
        <v>0</v>
      </c>
      <c r="S102" s="122">
        <v>0</v>
      </c>
      <c r="T102" s="122">
        <v>0</v>
      </c>
      <c r="U102" s="122">
        <v>0</v>
      </c>
      <c r="V102" s="122">
        <v>0</v>
      </c>
      <c r="W102" s="122">
        <v>0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1717</v>
      </c>
    </row>
    <row r="111" spans="1:105" ht="12" customHeight="1" x14ac:dyDescent="0.25">
      <c r="A111" s="121" t="s">
        <v>54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1719</v>
      </c>
    </row>
    <row r="113" spans="1:105" ht="12" customHeight="1" x14ac:dyDescent="0.25">
      <c r="A113" s="109" t="s">
        <v>120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</v>
      </c>
      <c r="C115" s="117">
        <f t="shared" si="17"/>
        <v>0</v>
      </c>
      <c r="D115" s="117">
        <f t="shared" si="17"/>
        <v>0</v>
      </c>
      <c r="E115" s="117">
        <f t="shared" si="17"/>
        <v>0</v>
      </c>
      <c r="F115" s="117">
        <f t="shared" si="17"/>
        <v>0</v>
      </c>
      <c r="G115" s="117">
        <f t="shared" si="17"/>
        <v>0</v>
      </c>
      <c r="H115" s="117">
        <f t="shared" si="17"/>
        <v>0</v>
      </c>
      <c r="I115" s="117">
        <f t="shared" si="17"/>
        <v>0</v>
      </c>
      <c r="J115" s="117">
        <f t="shared" si="17"/>
        <v>0</v>
      </c>
      <c r="K115" s="117">
        <f t="shared" si="17"/>
        <v>0</v>
      </c>
      <c r="L115" s="117">
        <f t="shared" si="17"/>
        <v>0</v>
      </c>
      <c r="M115" s="117">
        <f t="shared" si="17"/>
        <v>0</v>
      </c>
      <c r="N115" s="117">
        <f t="shared" si="17"/>
        <v>0</v>
      </c>
      <c r="O115" s="117">
        <f t="shared" si="17"/>
        <v>0</v>
      </c>
      <c r="P115" s="117">
        <f t="shared" si="17"/>
        <v>0</v>
      </c>
      <c r="Q115" s="117">
        <f t="shared" si="17"/>
        <v>0</v>
      </c>
      <c r="R115" s="117">
        <f t="shared" ref="R115:V115" si="18">R116+R118+R120+R129</f>
        <v>0</v>
      </c>
      <c r="S115" s="117">
        <f t="shared" si="18"/>
        <v>0</v>
      </c>
      <c r="T115" s="117">
        <f t="shared" si="18"/>
        <v>0</v>
      </c>
      <c r="U115" s="117">
        <f t="shared" si="18"/>
        <v>0</v>
      </c>
      <c r="V115" s="117">
        <f t="shared" si="18"/>
        <v>0</v>
      </c>
      <c r="W115" s="117">
        <f t="shared" ref="W115" si="19">W116+W118+W120+W129</f>
        <v>0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</v>
      </c>
      <c r="C116" s="122">
        <f t="shared" si="20"/>
        <v>0</v>
      </c>
      <c r="D116" s="122">
        <f t="shared" si="20"/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0</v>
      </c>
      <c r="P116" s="122">
        <f t="shared" si="20"/>
        <v>0</v>
      </c>
      <c r="Q116" s="122">
        <f t="shared" si="20"/>
        <v>0</v>
      </c>
      <c r="R116" s="122">
        <f t="shared" si="20"/>
        <v>0</v>
      </c>
      <c r="S116" s="122">
        <f t="shared" si="20"/>
        <v>0</v>
      </c>
      <c r="T116" s="122">
        <f t="shared" si="20"/>
        <v>0</v>
      </c>
      <c r="U116" s="122">
        <f t="shared" si="20"/>
        <v>0</v>
      </c>
      <c r="V116" s="122">
        <f t="shared" si="20"/>
        <v>0</v>
      </c>
      <c r="W116" s="122">
        <f t="shared" si="20"/>
        <v>0</v>
      </c>
      <c r="DA116" s="130" t="s">
        <v>1873</v>
      </c>
    </row>
    <row r="117" spans="1:105" ht="12" customHeight="1" x14ac:dyDescent="0.25">
      <c r="A117" s="97" t="s">
        <v>53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0</v>
      </c>
      <c r="L118" s="122">
        <f t="shared" si="21"/>
        <v>0</v>
      </c>
      <c r="M118" s="122">
        <f t="shared" si="21"/>
        <v>0</v>
      </c>
      <c r="N118" s="122">
        <f t="shared" si="21"/>
        <v>0</v>
      </c>
      <c r="O118" s="122">
        <f t="shared" si="21"/>
        <v>0</v>
      </c>
      <c r="P118" s="122">
        <f t="shared" si="21"/>
        <v>0</v>
      </c>
      <c r="Q118" s="122">
        <f t="shared" si="21"/>
        <v>0</v>
      </c>
      <c r="R118" s="122">
        <f t="shared" si="21"/>
        <v>0</v>
      </c>
      <c r="S118" s="122">
        <f t="shared" si="21"/>
        <v>0</v>
      </c>
      <c r="T118" s="122">
        <f t="shared" si="21"/>
        <v>0</v>
      </c>
      <c r="U118" s="122">
        <f t="shared" si="21"/>
        <v>0</v>
      </c>
      <c r="V118" s="122">
        <f t="shared" si="21"/>
        <v>0</v>
      </c>
      <c r="W118" s="122">
        <f t="shared" si="21"/>
        <v>0</v>
      </c>
      <c r="DA118" s="130" t="s">
        <v>1875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1876</v>
      </c>
    </row>
    <row r="120" spans="1:105" ht="12" customHeight="1" x14ac:dyDescent="0.25">
      <c r="A120" s="121" t="s">
        <v>55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0</v>
      </c>
      <c r="C125" s="101">
        <v>0</v>
      </c>
      <c r="D125" s="101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</v>
      </c>
      <c r="P125" s="101">
        <v>0</v>
      </c>
      <c r="Q125" s="101">
        <v>0</v>
      </c>
      <c r="R125" s="101">
        <v>0</v>
      </c>
      <c r="S125" s="101">
        <v>0</v>
      </c>
      <c r="T125" s="101">
        <v>0</v>
      </c>
      <c r="U125" s="101">
        <v>0</v>
      </c>
      <c r="V125" s="101">
        <v>0</v>
      </c>
      <c r="W125" s="101">
        <v>0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1885</v>
      </c>
    </row>
    <row r="129" spans="1:105" ht="12" customHeight="1" x14ac:dyDescent="0.25">
      <c r="A129" s="121" t="s">
        <v>54</v>
      </c>
      <c r="B129" s="122">
        <v>0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</v>
      </c>
      <c r="P129" s="122">
        <v>0</v>
      </c>
      <c r="Q129" s="122">
        <v>0</v>
      </c>
      <c r="R129" s="122">
        <v>0</v>
      </c>
      <c r="S129" s="122">
        <v>0</v>
      </c>
      <c r="T129" s="122">
        <v>0</v>
      </c>
      <c r="U129" s="122">
        <v>0</v>
      </c>
      <c r="V129" s="122">
        <v>0</v>
      </c>
      <c r="W129" s="122">
        <v>0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1887</v>
      </c>
    </row>
    <row r="131" spans="1:105" ht="12" customHeight="1" x14ac:dyDescent="0.25">
      <c r="A131" s="109" t="s">
        <v>120</v>
      </c>
      <c r="B131" s="33">
        <v>0</v>
      </c>
      <c r="C131" s="33">
        <v>0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 t="str">
        <f t="shared" ref="B133:Q133" si="22">IF(B115=0,"",B115/B97)</f>
        <v/>
      </c>
      <c r="C133" s="154" t="str">
        <f t="shared" si="22"/>
        <v/>
      </c>
      <c r="D133" s="154" t="str">
        <f t="shared" si="22"/>
        <v/>
      </c>
      <c r="E133" s="154" t="str">
        <f t="shared" si="22"/>
        <v/>
      </c>
      <c r="F133" s="154" t="str">
        <f t="shared" si="22"/>
        <v/>
      </c>
      <c r="G133" s="154" t="str">
        <f t="shared" si="22"/>
        <v/>
      </c>
      <c r="H133" s="154" t="str">
        <f t="shared" si="22"/>
        <v/>
      </c>
      <c r="I133" s="154" t="str">
        <f t="shared" si="22"/>
        <v/>
      </c>
      <c r="J133" s="154" t="str">
        <f t="shared" si="22"/>
        <v/>
      </c>
      <c r="K133" s="154" t="str">
        <f t="shared" si="22"/>
        <v/>
      </c>
      <c r="L133" s="154" t="str">
        <f t="shared" si="22"/>
        <v/>
      </c>
      <c r="M133" s="154" t="str">
        <f t="shared" si="22"/>
        <v/>
      </c>
      <c r="N133" s="154" t="str">
        <f t="shared" si="22"/>
        <v/>
      </c>
      <c r="O133" s="154" t="str">
        <f t="shared" si="22"/>
        <v/>
      </c>
      <c r="P133" s="154" t="str">
        <f t="shared" si="22"/>
        <v/>
      </c>
      <c r="Q133" s="154" t="str">
        <f t="shared" si="22"/>
        <v/>
      </c>
      <c r="R133" s="154" t="str">
        <f t="shared" ref="R133:V133" si="23">IF(R115=0,"",R115/R97)</f>
        <v/>
      </c>
      <c r="S133" s="154" t="str">
        <f t="shared" si="23"/>
        <v/>
      </c>
      <c r="T133" s="154" t="str">
        <f t="shared" si="23"/>
        <v/>
      </c>
      <c r="U133" s="154" t="str">
        <f t="shared" si="23"/>
        <v/>
      </c>
      <c r="V133" s="154" t="str">
        <f t="shared" si="23"/>
        <v/>
      </c>
      <c r="W133" s="154" t="str">
        <f t="shared" ref="W133" si="24">IF(W115=0,"",W115/W97)</f>
        <v/>
      </c>
      <c r="DA133" s="129" t="s">
        <v>2040</v>
      </c>
    </row>
    <row r="134" spans="1:105" ht="12" customHeight="1" x14ac:dyDescent="0.25">
      <c r="A134" s="121" t="s">
        <v>57</v>
      </c>
      <c r="B134" s="155" t="str">
        <f t="shared" ref="B134:Q134" si="25">IF(B116=0,"",B116/B98)</f>
        <v/>
      </c>
      <c r="C134" s="155" t="str">
        <f t="shared" si="25"/>
        <v/>
      </c>
      <c r="D134" s="155" t="str">
        <f t="shared" si="25"/>
        <v/>
      </c>
      <c r="E134" s="155" t="str">
        <f t="shared" si="25"/>
        <v/>
      </c>
      <c r="F134" s="155" t="str">
        <f t="shared" si="25"/>
        <v/>
      </c>
      <c r="G134" s="155" t="str">
        <f t="shared" si="25"/>
        <v/>
      </c>
      <c r="H134" s="155" t="str">
        <f t="shared" si="25"/>
        <v/>
      </c>
      <c r="I134" s="155" t="str">
        <f t="shared" si="25"/>
        <v/>
      </c>
      <c r="J134" s="155" t="str">
        <f t="shared" si="25"/>
        <v/>
      </c>
      <c r="K134" s="155" t="str">
        <f t="shared" si="25"/>
        <v/>
      </c>
      <c r="L134" s="155" t="str">
        <f t="shared" si="25"/>
        <v/>
      </c>
      <c r="M134" s="155" t="str">
        <f t="shared" si="25"/>
        <v/>
      </c>
      <c r="N134" s="155" t="str">
        <f t="shared" si="25"/>
        <v/>
      </c>
      <c r="O134" s="155" t="str">
        <f t="shared" si="25"/>
        <v/>
      </c>
      <c r="P134" s="155" t="str">
        <f t="shared" si="25"/>
        <v/>
      </c>
      <c r="Q134" s="155" t="str">
        <f t="shared" si="25"/>
        <v/>
      </c>
      <c r="R134" s="155" t="str">
        <f t="shared" ref="R134:V134" si="26">IF(R116=0,"",R116/R98)</f>
        <v/>
      </c>
      <c r="S134" s="155" t="str">
        <f t="shared" si="26"/>
        <v/>
      </c>
      <c r="T134" s="155" t="str">
        <f t="shared" si="26"/>
        <v/>
      </c>
      <c r="U134" s="155" t="str">
        <f t="shared" si="26"/>
        <v/>
      </c>
      <c r="V134" s="155" t="str">
        <f t="shared" si="26"/>
        <v/>
      </c>
      <c r="W134" s="155" t="str">
        <f t="shared" ref="W134" si="27">IF(W116=0,"",W116/W98)</f>
        <v/>
      </c>
      <c r="DA134" s="130" t="s">
        <v>2041</v>
      </c>
    </row>
    <row r="135" spans="1:105" ht="12" customHeight="1" x14ac:dyDescent="0.25">
      <c r="A135" s="97" t="s">
        <v>53</v>
      </c>
      <c r="B135" s="156" t="str">
        <f t="shared" ref="B135:Q135" si="28">IF(B117=0,"",B117/B99)</f>
        <v/>
      </c>
      <c r="C135" s="156" t="str">
        <f t="shared" si="28"/>
        <v/>
      </c>
      <c r="D135" s="156" t="str">
        <f t="shared" si="28"/>
        <v/>
      </c>
      <c r="E135" s="156" t="str">
        <f t="shared" si="28"/>
        <v/>
      </c>
      <c r="F135" s="156" t="str">
        <f t="shared" si="28"/>
        <v/>
      </c>
      <c r="G135" s="156" t="str">
        <f t="shared" si="28"/>
        <v/>
      </c>
      <c r="H135" s="156" t="str">
        <f t="shared" si="28"/>
        <v/>
      </c>
      <c r="I135" s="156" t="str">
        <f t="shared" si="28"/>
        <v/>
      </c>
      <c r="J135" s="156" t="str">
        <f t="shared" si="28"/>
        <v/>
      </c>
      <c r="K135" s="156" t="str">
        <f t="shared" si="28"/>
        <v/>
      </c>
      <c r="L135" s="156" t="str">
        <f t="shared" si="28"/>
        <v/>
      </c>
      <c r="M135" s="156" t="str">
        <f t="shared" si="28"/>
        <v/>
      </c>
      <c r="N135" s="156" t="str">
        <f t="shared" si="28"/>
        <v/>
      </c>
      <c r="O135" s="156" t="str">
        <f t="shared" si="28"/>
        <v/>
      </c>
      <c r="P135" s="156" t="str">
        <f t="shared" si="28"/>
        <v/>
      </c>
      <c r="Q135" s="156" t="str">
        <f t="shared" si="28"/>
        <v/>
      </c>
      <c r="R135" s="156" t="str">
        <f t="shared" ref="R135:V135" si="29">IF(R117=0,"",R117/R99)</f>
        <v/>
      </c>
      <c r="S135" s="156" t="str">
        <f t="shared" si="29"/>
        <v/>
      </c>
      <c r="T135" s="156" t="str">
        <f t="shared" si="29"/>
        <v/>
      </c>
      <c r="U135" s="156" t="str">
        <f t="shared" si="29"/>
        <v/>
      </c>
      <c r="V135" s="156" t="str">
        <f t="shared" si="29"/>
        <v/>
      </c>
      <c r="W135" s="156" t="str">
        <f t="shared" ref="W135" si="30">IF(W117=0,"",W117/W99)</f>
        <v/>
      </c>
      <c r="DA135" s="63" t="s">
        <v>2042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 t="str">
        <f t="shared" si="31"/>
        <v/>
      </c>
      <c r="L136" s="155" t="str">
        <f t="shared" si="31"/>
        <v/>
      </c>
      <c r="M136" s="155" t="str">
        <f t="shared" si="31"/>
        <v/>
      </c>
      <c r="N136" s="155" t="str">
        <f t="shared" si="31"/>
        <v/>
      </c>
      <c r="O136" s="155" t="str">
        <f t="shared" si="31"/>
        <v/>
      </c>
      <c r="P136" s="155" t="str">
        <f t="shared" si="31"/>
        <v/>
      </c>
      <c r="Q136" s="155" t="str">
        <f t="shared" si="31"/>
        <v/>
      </c>
      <c r="R136" s="155" t="str">
        <f t="shared" ref="R136:V136" si="32">IF(R118=0,"",R118/R100)</f>
        <v/>
      </c>
      <c r="S136" s="155" t="str">
        <f t="shared" si="32"/>
        <v/>
      </c>
      <c r="T136" s="155" t="str">
        <f t="shared" si="32"/>
        <v/>
      </c>
      <c r="U136" s="155" t="str">
        <f t="shared" si="32"/>
        <v/>
      </c>
      <c r="V136" s="155" t="str">
        <f t="shared" si="32"/>
        <v/>
      </c>
      <c r="W136" s="155" t="str">
        <f t="shared" ref="W136" si="33">IF(W118=0,"",W118/W100)</f>
        <v/>
      </c>
      <c r="DA136" s="130" t="s">
        <v>2043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 t="str">
        <f t="shared" si="34"/>
        <v/>
      </c>
      <c r="L137" s="156" t="str">
        <f t="shared" si="34"/>
        <v/>
      </c>
      <c r="M137" s="156" t="str">
        <f t="shared" si="34"/>
        <v/>
      </c>
      <c r="N137" s="156" t="str">
        <f t="shared" si="34"/>
        <v/>
      </c>
      <c r="O137" s="156" t="str">
        <f t="shared" si="34"/>
        <v/>
      </c>
      <c r="P137" s="156" t="str">
        <f t="shared" si="34"/>
        <v/>
      </c>
      <c r="Q137" s="156" t="str">
        <f t="shared" si="34"/>
        <v/>
      </c>
      <c r="R137" s="156" t="str">
        <f t="shared" ref="R137:V137" si="35">IF(R119=0,"",R119/R101)</f>
        <v/>
      </c>
      <c r="S137" s="156" t="str">
        <f t="shared" si="35"/>
        <v/>
      </c>
      <c r="T137" s="156" t="str">
        <f t="shared" si="35"/>
        <v/>
      </c>
      <c r="U137" s="156" t="str">
        <f t="shared" si="35"/>
        <v/>
      </c>
      <c r="V137" s="156" t="str">
        <f t="shared" si="35"/>
        <v/>
      </c>
      <c r="W137" s="156" t="str">
        <f t="shared" ref="W137" si="36">IF(W119=0,"",W119/W101)</f>
        <v/>
      </c>
      <c r="DA137" s="63" t="s">
        <v>2044</v>
      </c>
    </row>
    <row r="138" spans="1:105" ht="12" customHeight="1" x14ac:dyDescent="0.25">
      <c r="A138" s="121" t="s">
        <v>55</v>
      </c>
      <c r="B138" s="155" t="str">
        <f t="shared" ref="B138:Q138" si="37">IF(B120=0,"",B120/B102)</f>
        <v/>
      </c>
      <c r="C138" s="155" t="str">
        <f t="shared" si="37"/>
        <v/>
      </c>
      <c r="D138" s="155" t="str">
        <f t="shared" si="37"/>
        <v/>
      </c>
      <c r="E138" s="155" t="str">
        <f t="shared" si="37"/>
        <v/>
      </c>
      <c r="F138" s="155" t="str">
        <f t="shared" si="37"/>
        <v/>
      </c>
      <c r="G138" s="155" t="str">
        <f t="shared" si="37"/>
        <v/>
      </c>
      <c r="H138" s="155" t="str">
        <f t="shared" si="37"/>
        <v/>
      </c>
      <c r="I138" s="155" t="str">
        <f t="shared" si="37"/>
        <v/>
      </c>
      <c r="J138" s="155" t="str">
        <f t="shared" si="37"/>
        <v/>
      </c>
      <c r="K138" s="155" t="str">
        <f t="shared" si="37"/>
        <v/>
      </c>
      <c r="L138" s="155" t="str">
        <f t="shared" si="37"/>
        <v/>
      </c>
      <c r="M138" s="155" t="str">
        <f t="shared" si="37"/>
        <v/>
      </c>
      <c r="N138" s="155" t="str">
        <f t="shared" si="37"/>
        <v/>
      </c>
      <c r="O138" s="155" t="str">
        <f t="shared" si="37"/>
        <v/>
      </c>
      <c r="P138" s="155" t="str">
        <f t="shared" si="37"/>
        <v/>
      </c>
      <c r="Q138" s="155" t="str">
        <f t="shared" si="37"/>
        <v/>
      </c>
      <c r="R138" s="155" t="str">
        <f t="shared" ref="R138:V138" si="38">IF(R120=0,"",R120/R102)</f>
        <v/>
      </c>
      <c r="S138" s="155" t="str">
        <f t="shared" si="38"/>
        <v/>
      </c>
      <c r="T138" s="155" t="str">
        <f t="shared" si="38"/>
        <v/>
      </c>
      <c r="U138" s="155" t="str">
        <f t="shared" si="38"/>
        <v/>
      </c>
      <c r="V138" s="155" t="str">
        <f t="shared" si="38"/>
        <v/>
      </c>
      <c r="W138" s="155" t="str">
        <f t="shared" ref="W138" si="39">IF(W120=0,"",W120/W102)</f>
        <v/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 t="str">
        <f t="shared" ref="B143:Q143" si="52">IF(B125=0,"",B125/B107)</f>
        <v/>
      </c>
      <c r="C143" s="157" t="str">
        <f t="shared" si="52"/>
        <v/>
      </c>
      <c r="D143" s="157" t="str">
        <f t="shared" si="52"/>
        <v/>
      </c>
      <c r="E143" s="157" t="str">
        <f t="shared" si="52"/>
        <v/>
      </c>
      <c r="F143" s="157" t="str">
        <f t="shared" si="52"/>
        <v/>
      </c>
      <c r="G143" s="157" t="str">
        <f t="shared" si="52"/>
        <v/>
      </c>
      <c r="H143" s="157" t="str">
        <f t="shared" si="52"/>
        <v/>
      </c>
      <c r="I143" s="157" t="str">
        <f t="shared" si="52"/>
        <v/>
      </c>
      <c r="J143" s="157" t="str">
        <f t="shared" si="52"/>
        <v/>
      </c>
      <c r="K143" s="157" t="str">
        <f t="shared" si="52"/>
        <v/>
      </c>
      <c r="L143" s="157" t="str">
        <f t="shared" si="52"/>
        <v/>
      </c>
      <c r="M143" s="157" t="str">
        <f t="shared" si="52"/>
        <v/>
      </c>
      <c r="N143" s="157" t="str">
        <f t="shared" si="52"/>
        <v/>
      </c>
      <c r="O143" s="157" t="str">
        <f t="shared" si="52"/>
        <v/>
      </c>
      <c r="P143" s="157" t="str">
        <f t="shared" si="52"/>
        <v/>
      </c>
      <c r="Q143" s="157" t="str">
        <f t="shared" si="52"/>
        <v/>
      </c>
      <c r="R143" s="157" t="str">
        <f t="shared" ref="R143:V143" si="53">IF(R125=0,"",R125/R107)</f>
        <v/>
      </c>
      <c r="S143" s="157" t="str">
        <f t="shared" si="53"/>
        <v/>
      </c>
      <c r="T143" s="157" t="str">
        <f t="shared" si="53"/>
        <v/>
      </c>
      <c r="U143" s="157" t="str">
        <f t="shared" si="53"/>
        <v/>
      </c>
      <c r="V143" s="157" t="str">
        <f t="shared" si="53"/>
        <v/>
      </c>
      <c r="W143" s="157" t="str">
        <f t="shared" ref="W143" si="54">IF(W125=0,"",W125/W107)</f>
        <v/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2053</v>
      </c>
    </row>
    <row r="147" spans="1:105" ht="12" customHeight="1" x14ac:dyDescent="0.25">
      <c r="A147" s="121" t="s">
        <v>54</v>
      </c>
      <c r="B147" s="155" t="str">
        <f t="shared" ref="B147:Q147" si="64">IF(B129=0,"",B129/B111)</f>
        <v/>
      </c>
      <c r="C147" s="155" t="str">
        <f t="shared" si="64"/>
        <v/>
      </c>
      <c r="D147" s="155" t="str">
        <f t="shared" si="64"/>
        <v/>
      </c>
      <c r="E147" s="155" t="str">
        <f t="shared" si="64"/>
        <v/>
      </c>
      <c r="F147" s="155" t="str">
        <f t="shared" si="64"/>
        <v/>
      </c>
      <c r="G147" s="155" t="str">
        <f t="shared" si="64"/>
        <v/>
      </c>
      <c r="H147" s="155" t="str">
        <f t="shared" si="64"/>
        <v/>
      </c>
      <c r="I147" s="155" t="str">
        <f t="shared" si="64"/>
        <v/>
      </c>
      <c r="J147" s="155" t="str">
        <f t="shared" si="64"/>
        <v/>
      </c>
      <c r="K147" s="155" t="str">
        <f t="shared" si="64"/>
        <v/>
      </c>
      <c r="L147" s="155" t="str">
        <f t="shared" si="64"/>
        <v/>
      </c>
      <c r="M147" s="155" t="str">
        <f t="shared" si="64"/>
        <v/>
      </c>
      <c r="N147" s="155" t="str">
        <f t="shared" si="64"/>
        <v/>
      </c>
      <c r="O147" s="155" t="str">
        <f t="shared" si="64"/>
        <v/>
      </c>
      <c r="P147" s="155" t="str">
        <f t="shared" si="64"/>
        <v/>
      </c>
      <c r="Q147" s="155" t="str">
        <f t="shared" si="64"/>
        <v/>
      </c>
      <c r="R147" s="155" t="str">
        <f t="shared" ref="R147:V147" si="65">IF(R129=0,"",R129/R111)</f>
        <v/>
      </c>
      <c r="S147" s="155" t="str">
        <f t="shared" si="65"/>
        <v/>
      </c>
      <c r="T147" s="155" t="str">
        <f t="shared" si="65"/>
        <v/>
      </c>
      <c r="U147" s="155" t="str">
        <f t="shared" si="65"/>
        <v/>
      </c>
      <c r="V147" s="155" t="str">
        <f t="shared" si="65"/>
        <v/>
      </c>
      <c r="W147" s="155" t="str">
        <f t="shared" ref="W147" si="66">IF(W129=0,"",W129/W111)</f>
        <v/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2055</v>
      </c>
    </row>
    <row r="149" spans="1:105" ht="12" customHeight="1" x14ac:dyDescent="0.25">
      <c r="A149" s="109" t="s">
        <v>120</v>
      </c>
      <c r="B149" s="159" t="str">
        <f t="shared" ref="B149:Q149" si="70">IF(B131=0,"",B131/B113)</f>
        <v/>
      </c>
      <c r="C149" s="159" t="str">
        <f t="shared" si="70"/>
        <v/>
      </c>
      <c r="D149" s="159" t="str">
        <f t="shared" si="70"/>
        <v/>
      </c>
      <c r="E149" s="159" t="str">
        <f t="shared" si="70"/>
        <v/>
      </c>
      <c r="F149" s="159" t="str">
        <f t="shared" si="70"/>
        <v/>
      </c>
      <c r="G149" s="159" t="str">
        <f t="shared" si="70"/>
        <v/>
      </c>
      <c r="H149" s="159" t="str">
        <f t="shared" si="70"/>
        <v/>
      </c>
      <c r="I149" s="159" t="str">
        <f t="shared" si="70"/>
        <v/>
      </c>
      <c r="J149" s="159" t="str">
        <f t="shared" si="70"/>
        <v/>
      </c>
      <c r="K149" s="159" t="str">
        <f t="shared" si="70"/>
        <v/>
      </c>
      <c r="L149" s="159" t="str">
        <f t="shared" si="70"/>
        <v/>
      </c>
      <c r="M149" s="159" t="str">
        <f t="shared" si="70"/>
        <v/>
      </c>
      <c r="N149" s="159" t="str">
        <f t="shared" si="70"/>
        <v/>
      </c>
      <c r="O149" s="159" t="str">
        <f t="shared" si="70"/>
        <v/>
      </c>
      <c r="P149" s="159" t="str">
        <f t="shared" si="70"/>
        <v/>
      </c>
      <c r="Q149" s="159" t="str">
        <f t="shared" si="70"/>
        <v/>
      </c>
      <c r="R149" s="159" t="str">
        <f t="shared" ref="R149:V149" si="71">IF(R131=0,"",R131/R113)</f>
        <v/>
      </c>
      <c r="S149" s="159" t="str">
        <f t="shared" si="71"/>
        <v/>
      </c>
      <c r="T149" s="159" t="str">
        <f t="shared" si="71"/>
        <v/>
      </c>
      <c r="U149" s="159" t="str">
        <f t="shared" si="71"/>
        <v/>
      </c>
      <c r="V149" s="159" t="str">
        <f t="shared" si="71"/>
        <v/>
      </c>
      <c r="W149" s="159" t="str">
        <f t="shared" ref="W149" si="72">IF(W131=0,"",W131/W113)</f>
        <v/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0</v>
      </c>
      <c r="S151" s="117">
        <f t="shared" si="74"/>
        <v>0</v>
      </c>
      <c r="T151" s="117">
        <f t="shared" si="74"/>
        <v>0</v>
      </c>
      <c r="U151" s="117">
        <f t="shared" si="74"/>
        <v>0</v>
      </c>
      <c r="V151" s="117">
        <f t="shared" si="74"/>
        <v>0</v>
      </c>
      <c r="W151" s="117">
        <f t="shared" ref="W151" si="75">W152+W154+W156+W165</f>
        <v>0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0</v>
      </c>
      <c r="C169" s="117">
        <f t="shared" si="78"/>
        <v>0</v>
      </c>
      <c r="D169" s="117">
        <f t="shared" si="78"/>
        <v>0</v>
      </c>
      <c r="E169" s="117">
        <f t="shared" si="78"/>
        <v>0</v>
      </c>
      <c r="F169" s="117">
        <f t="shared" si="78"/>
        <v>0</v>
      </c>
      <c r="G169" s="117">
        <f t="shared" si="78"/>
        <v>0</v>
      </c>
      <c r="H169" s="117">
        <f t="shared" si="78"/>
        <v>0</v>
      </c>
      <c r="I169" s="117">
        <f t="shared" si="78"/>
        <v>0</v>
      </c>
      <c r="J169" s="117">
        <f t="shared" si="78"/>
        <v>0</v>
      </c>
      <c r="K169" s="117">
        <f t="shared" si="78"/>
        <v>0</v>
      </c>
      <c r="L169" s="117">
        <f t="shared" si="78"/>
        <v>0</v>
      </c>
      <c r="M169" s="117">
        <f t="shared" si="78"/>
        <v>0</v>
      </c>
      <c r="N169" s="117">
        <f t="shared" si="78"/>
        <v>0</v>
      </c>
      <c r="O169" s="117">
        <f t="shared" si="78"/>
        <v>0</v>
      </c>
      <c r="P169" s="117">
        <f t="shared" si="78"/>
        <v>0</v>
      </c>
      <c r="Q169" s="117">
        <f t="shared" si="78"/>
        <v>0</v>
      </c>
      <c r="R169" s="117">
        <f t="shared" ref="R169:V169" si="79">R170+R172+R174+R183</f>
        <v>0</v>
      </c>
      <c r="S169" s="117">
        <f t="shared" si="79"/>
        <v>0</v>
      </c>
      <c r="T169" s="117">
        <f t="shared" si="79"/>
        <v>0</v>
      </c>
      <c r="U169" s="117">
        <f t="shared" si="79"/>
        <v>0</v>
      </c>
      <c r="V169" s="117">
        <f t="shared" si="79"/>
        <v>0</v>
      </c>
      <c r="W169" s="117">
        <f t="shared" ref="W169" si="80">W170+W172+W174+W183</f>
        <v>0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0</v>
      </c>
      <c r="C170" s="122">
        <f t="shared" si="81"/>
        <v>0</v>
      </c>
      <c r="D170" s="122">
        <f t="shared" si="81"/>
        <v>0</v>
      </c>
      <c r="E170" s="122">
        <f t="shared" si="81"/>
        <v>0</v>
      </c>
      <c r="F170" s="122">
        <f t="shared" si="81"/>
        <v>0</v>
      </c>
      <c r="G170" s="122">
        <f t="shared" si="81"/>
        <v>0</v>
      </c>
      <c r="H170" s="122">
        <f t="shared" si="81"/>
        <v>0</v>
      </c>
      <c r="I170" s="122">
        <f t="shared" si="81"/>
        <v>0</v>
      </c>
      <c r="J170" s="122">
        <f t="shared" si="81"/>
        <v>0</v>
      </c>
      <c r="K170" s="122">
        <f t="shared" si="81"/>
        <v>0</v>
      </c>
      <c r="L170" s="122">
        <f t="shared" si="81"/>
        <v>0</v>
      </c>
      <c r="M170" s="122">
        <f t="shared" si="81"/>
        <v>0</v>
      </c>
      <c r="N170" s="122">
        <f t="shared" si="81"/>
        <v>0</v>
      </c>
      <c r="O170" s="122">
        <f t="shared" si="81"/>
        <v>0</v>
      </c>
      <c r="P170" s="122">
        <f t="shared" si="81"/>
        <v>0</v>
      </c>
      <c r="Q170" s="122">
        <f t="shared" si="81"/>
        <v>0</v>
      </c>
      <c r="R170" s="122">
        <f t="shared" si="81"/>
        <v>0</v>
      </c>
      <c r="S170" s="122">
        <f t="shared" si="81"/>
        <v>0</v>
      </c>
      <c r="T170" s="122">
        <f t="shared" si="81"/>
        <v>0</v>
      </c>
      <c r="U170" s="122">
        <f t="shared" si="81"/>
        <v>0</v>
      </c>
      <c r="V170" s="122">
        <f t="shared" si="81"/>
        <v>0</v>
      </c>
      <c r="W170" s="122">
        <f t="shared" si="81"/>
        <v>0</v>
      </c>
      <c r="DA170" s="130" t="s">
        <v>2377</v>
      </c>
    </row>
    <row r="171" spans="1:105" ht="12" customHeight="1" x14ac:dyDescent="0.25">
      <c r="A171" s="97" t="s">
        <v>53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</v>
      </c>
      <c r="L172" s="122">
        <f t="shared" si="82"/>
        <v>0</v>
      </c>
      <c r="M172" s="122">
        <f t="shared" si="82"/>
        <v>0</v>
      </c>
      <c r="N172" s="122">
        <f t="shared" si="82"/>
        <v>0</v>
      </c>
      <c r="O172" s="122">
        <f t="shared" si="82"/>
        <v>0</v>
      </c>
      <c r="P172" s="122">
        <f t="shared" si="82"/>
        <v>0</v>
      </c>
      <c r="Q172" s="122">
        <f t="shared" si="82"/>
        <v>0</v>
      </c>
      <c r="R172" s="122">
        <f t="shared" si="82"/>
        <v>0</v>
      </c>
      <c r="S172" s="122">
        <f t="shared" si="82"/>
        <v>0</v>
      </c>
      <c r="T172" s="122">
        <f t="shared" si="82"/>
        <v>0</v>
      </c>
      <c r="U172" s="122">
        <f t="shared" si="82"/>
        <v>0</v>
      </c>
      <c r="V172" s="122">
        <f t="shared" si="82"/>
        <v>0</v>
      </c>
      <c r="W172" s="122">
        <f t="shared" si="82"/>
        <v>0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0</v>
      </c>
      <c r="C173" s="98">
        <f>RES_hhdet_fech!C147</f>
        <v>0</v>
      </c>
      <c r="D173" s="98">
        <f>RES_hhdet_fech!D147</f>
        <v>0</v>
      </c>
      <c r="E173" s="98">
        <f>RES_hhdet_fech!E147</f>
        <v>0</v>
      </c>
      <c r="F173" s="98">
        <f>RES_hhdet_fech!F147</f>
        <v>0</v>
      </c>
      <c r="G173" s="98">
        <f>RES_hhdet_fech!G147</f>
        <v>0</v>
      </c>
      <c r="H173" s="98">
        <f>RES_hhdet_fech!H147</f>
        <v>0</v>
      </c>
      <c r="I173" s="98">
        <f>RES_hhdet_fech!I147</f>
        <v>0</v>
      </c>
      <c r="J173" s="98">
        <f>RES_hhdet_fech!J147</f>
        <v>0</v>
      </c>
      <c r="K173" s="98">
        <f>RES_hhdet_fech!K147</f>
        <v>0</v>
      </c>
      <c r="L173" s="98">
        <f>RES_hhdet_fech!L147</f>
        <v>0</v>
      </c>
      <c r="M173" s="98">
        <f>RES_hhdet_fech!M147</f>
        <v>0</v>
      </c>
      <c r="N173" s="98">
        <f>RES_hhdet_fech!N147</f>
        <v>0</v>
      </c>
      <c r="O173" s="98">
        <f>RES_hhdet_fech!O147</f>
        <v>0</v>
      </c>
      <c r="P173" s="98">
        <f>RES_hhdet_fech!P147</f>
        <v>0</v>
      </c>
      <c r="Q173" s="98">
        <f>RES_hhdet_fech!Q147</f>
        <v>0</v>
      </c>
      <c r="R173" s="98">
        <f>RES_hhdet_fech!R147</f>
        <v>0</v>
      </c>
      <c r="S173" s="98">
        <f>RES_hhdet_fech!S147</f>
        <v>0</v>
      </c>
      <c r="T173" s="98">
        <f>RES_hhdet_fech!T147</f>
        <v>0</v>
      </c>
      <c r="U173" s="98">
        <f>RES_hhdet_fech!U147</f>
        <v>0</v>
      </c>
      <c r="V173" s="98">
        <f>RES_hhdet_fech!V147</f>
        <v>0</v>
      </c>
      <c r="W173" s="98">
        <f>RES_hhdet_fech!W147</f>
        <v>0</v>
      </c>
      <c r="DA173" s="63" t="s">
        <v>2380</v>
      </c>
    </row>
    <row r="174" spans="1:105" ht="12" customHeight="1" x14ac:dyDescent="0.25">
      <c r="A174" s="121" t="s">
        <v>55</v>
      </c>
      <c r="B174" s="122">
        <v>0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0</v>
      </c>
      <c r="P174" s="122">
        <v>0</v>
      </c>
      <c r="Q174" s="122">
        <v>0</v>
      </c>
      <c r="R174" s="122">
        <v>0</v>
      </c>
      <c r="S174" s="122">
        <v>0</v>
      </c>
      <c r="T174" s="122">
        <v>0</v>
      </c>
      <c r="U174" s="122">
        <v>0</v>
      </c>
      <c r="V174" s="122">
        <v>0</v>
      </c>
      <c r="W174" s="122">
        <v>0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0</v>
      </c>
      <c r="C179" s="101">
        <v>0</v>
      </c>
      <c r="D179" s="101">
        <v>0</v>
      </c>
      <c r="E179" s="101">
        <v>0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0</v>
      </c>
      <c r="P179" s="101">
        <v>0</v>
      </c>
      <c r="Q179" s="101">
        <v>0</v>
      </c>
      <c r="R179" s="101">
        <v>0</v>
      </c>
      <c r="S179" s="101">
        <v>0</v>
      </c>
      <c r="T179" s="101">
        <v>0</v>
      </c>
      <c r="U179" s="101">
        <v>0</v>
      </c>
      <c r="V179" s="101">
        <v>0</v>
      </c>
      <c r="W179" s="101">
        <v>0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2389</v>
      </c>
    </row>
    <row r="183" spans="1:105" ht="12" customHeight="1" x14ac:dyDescent="0.25">
      <c r="A183" s="121" t="s">
        <v>54</v>
      </c>
      <c r="B183" s="122">
        <v>0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0</v>
      </c>
      <c r="P183" s="122">
        <v>0</v>
      </c>
      <c r="Q183" s="122">
        <v>0</v>
      </c>
      <c r="R183" s="122">
        <v>0</v>
      </c>
      <c r="S183" s="122">
        <v>0</v>
      </c>
      <c r="T183" s="122">
        <v>0</v>
      </c>
      <c r="U183" s="122">
        <v>0</v>
      </c>
      <c r="V183" s="122">
        <v>0</v>
      </c>
      <c r="W183" s="122">
        <v>0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2391</v>
      </c>
    </row>
    <row r="185" spans="1:105" ht="12" customHeight="1" x14ac:dyDescent="0.25">
      <c r="A185" s="109" t="s">
        <v>120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0</v>
      </c>
      <c r="C187" s="117">
        <f t="shared" si="83"/>
        <v>0</v>
      </c>
      <c r="D187" s="117">
        <f t="shared" si="83"/>
        <v>0</v>
      </c>
      <c r="E187" s="117">
        <f t="shared" si="83"/>
        <v>0</v>
      </c>
      <c r="F187" s="117">
        <f t="shared" si="83"/>
        <v>0</v>
      </c>
      <c r="G187" s="117">
        <f t="shared" si="83"/>
        <v>0</v>
      </c>
      <c r="H187" s="117">
        <f t="shared" si="83"/>
        <v>0</v>
      </c>
      <c r="I187" s="117">
        <f t="shared" si="83"/>
        <v>0</v>
      </c>
      <c r="J187" s="117">
        <f t="shared" si="83"/>
        <v>0</v>
      </c>
      <c r="K187" s="117">
        <f t="shared" si="83"/>
        <v>0</v>
      </c>
      <c r="L187" s="117">
        <f t="shared" si="83"/>
        <v>0</v>
      </c>
      <c r="M187" s="117">
        <f t="shared" si="83"/>
        <v>0</v>
      </c>
      <c r="N187" s="117">
        <f t="shared" si="83"/>
        <v>0</v>
      </c>
      <c r="O187" s="117">
        <f t="shared" si="83"/>
        <v>0</v>
      </c>
      <c r="P187" s="117">
        <f t="shared" si="83"/>
        <v>0</v>
      </c>
      <c r="Q187" s="117">
        <f t="shared" si="83"/>
        <v>0</v>
      </c>
      <c r="R187" s="117">
        <f t="shared" ref="R187:V187" si="84">R188+R190+R192+R201</f>
        <v>0</v>
      </c>
      <c r="S187" s="117">
        <f t="shared" si="84"/>
        <v>0</v>
      </c>
      <c r="T187" s="117">
        <f t="shared" si="84"/>
        <v>0</v>
      </c>
      <c r="U187" s="117">
        <f t="shared" si="84"/>
        <v>0</v>
      </c>
      <c r="V187" s="117">
        <f t="shared" si="84"/>
        <v>0</v>
      </c>
      <c r="W187" s="117">
        <f t="shared" ref="W187" si="85">W188+W190+W192+W201</f>
        <v>0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0</v>
      </c>
      <c r="C188" s="122">
        <f t="shared" si="86"/>
        <v>0</v>
      </c>
      <c r="D188" s="122">
        <f t="shared" si="86"/>
        <v>0</v>
      </c>
      <c r="E188" s="122">
        <f t="shared" si="86"/>
        <v>0</v>
      </c>
      <c r="F188" s="122">
        <f t="shared" si="86"/>
        <v>0</v>
      </c>
      <c r="G188" s="122">
        <f t="shared" si="86"/>
        <v>0</v>
      </c>
      <c r="H188" s="122">
        <f t="shared" si="86"/>
        <v>0</v>
      </c>
      <c r="I188" s="122">
        <f t="shared" si="86"/>
        <v>0</v>
      </c>
      <c r="J188" s="122">
        <f t="shared" si="86"/>
        <v>0</v>
      </c>
      <c r="K188" s="122">
        <f t="shared" si="86"/>
        <v>0</v>
      </c>
      <c r="L188" s="122">
        <f t="shared" si="86"/>
        <v>0</v>
      </c>
      <c r="M188" s="122">
        <f t="shared" si="86"/>
        <v>0</v>
      </c>
      <c r="N188" s="122">
        <f t="shared" si="86"/>
        <v>0</v>
      </c>
      <c r="O188" s="122">
        <f t="shared" si="86"/>
        <v>0</v>
      </c>
      <c r="P188" s="122">
        <f t="shared" si="86"/>
        <v>0</v>
      </c>
      <c r="Q188" s="122">
        <f t="shared" si="86"/>
        <v>0</v>
      </c>
      <c r="R188" s="122">
        <f t="shared" si="86"/>
        <v>0</v>
      </c>
      <c r="S188" s="122">
        <f t="shared" si="86"/>
        <v>0</v>
      </c>
      <c r="T188" s="122">
        <f t="shared" si="86"/>
        <v>0</v>
      </c>
      <c r="U188" s="122">
        <f t="shared" si="86"/>
        <v>0</v>
      </c>
      <c r="V188" s="122">
        <f t="shared" si="86"/>
        <v>0</v>
      </c>
      <c r="W188" s="122">
        <f t="shared" si="86"/>
        <v>0</v>
      </c>
      <c r="DA188" s="130" t="s">
        <v>2545</v>
      </c>
    </row>
    <row r="189" spans="1:105" ht="12" customHeight="1" x14ac:dyDescent="0.25">
      <c r="A189" s="97" t="s">
        <v>53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0</v>
      </c>
      <c r="P189" s="98">
        <v>0</v>
      </c>
      <c r="Q189" s="98">
        <v>0</v>
      </c>
      <c r="R189" s="98">
        <v>0</v>
      </c>
      <c r="S189" s="98">
        <v>0</v>
      </c>
      <c r="T189" s="98">
        <v>0</v>
      </c>
      <c r="U189" s="98">
        <v>0</v>
      </c>
      <c r="V189" s="98">
        <v>0</v>
      </c>
      <c r="W189" s="98">
        <v>0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</v>
      </c>
      <c r="L190" s="122">
        <f t="shared" si="87"/>
        <v>0</v>
      </c>
      <c r="M190" s="122">
        <f t="shared" si="87"/>
        <v>0</v>
      </c>
      <c r="N190" s="122">
        <f t="shared" si="87"/>
        <v>0</v>
      </c>
      <c r="O190" s="122">
        <f t="shared" si="87"/>
        <v>0</v>
      </c>
      <c r="P190" s="122">
        <f t="shared" si="87"/>
        <v>0</v>
      </c>
      <c r="Q190" s="122">
        <f t="shared" si="87"/>
        <v>0</v>
      </c>
      <c r="R190" s="122">
        <f t="shared" si="87"/>
        <v>0</v>
      </c>
      <c r="S190" s="122">
        <f t="shared" si="87"/>
        <v>0</v>
      </c>
      <c r="T190" s="122">
        <f t="shared" si="87"/>
        <v>0</v>
      </c>
      <c r="U190" s="122">
        <f t="shared" si="87"/>
        <v>0</v>
      </c>
      <c r="V190" s="122">
        <f t="shared" si="87"/>
        <v>0</v>
      </c>
      <c r="W190" s="122">
        <f t="shared" si="87"/>
        <v>0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0</v>
      </c>
      <c r="C191" s="98">
        <f>RES_hhdet_tesh!C147</f>
        <v>0</v>
      </c>
      <c r="D191" s="98">
        <f>RES_hhdet_tesh!D147</f>
        <v>0</v>
      </c>
      <c r="E191" s="98">
        <f>RES_hhdet_tesh!E147</f>
        <v>0</v>
      </c>
      <c r="F191" s="98">
        <f>RES_hhdet_tesh!F147</f>
        <v>0</v>
      </c>
      <c r="G191" s="98">
        <f>RES_hhdet_tesh!G147</f>
        <v>0</v>
      </c>
      <c r="H191" s="98">
        <f>RES_hhdet_tesh!H147</f>
        <v>0</v>
      </c>
      <c r="I191" s="98">
        <f>RES_hhdet_tesh!I147</f>
        <v>0</v>
      </c>
      <c r="J191" s="98">
        <f>RES_hhdet_tesh!J147</f>
        <v>0</v>
      </c>
      <c r="K191" s="98">
        <f>RES_hhdet_tesh!K147</f>
        <v>0</v>
      </c>
      <c r="L191" s="98">
        <f>RES_hhdet_tesh!L147</f>
        <v>0</v>
      </c>
      <c r="M191" s="98">
        <f>RES_hhdet_tesh!M147</f>
        <v>0</v>
      </c>
      <c r="N191" s="98">
        <f>RES_hhdet_tesh!N147</f>
        <v>0</v>
      </c>
      <c r="O191" s="98">
        <f>RES_hhdet_tesh!O147</f>
        <v>0</v>
      </c>
      <c r="P191" s="98">
        <f>RES_hhdet_tesh!P147</f>
        <v>0</v>
      </c>
      <c r="Q191" s="98">
        <f>RES_hhdet_tesh!Q147</f>
        <v>0</v>
      </c>
      <c r="R191" s="98">
        <f>RES_hhdet_tesh!R147</f>
        <v>0</v>
      </c>
      <c r="S191" s="98">
        <f>RES_hhdet_tesh!S147</f>
        <v>0</v>
      </c>
      <c r="T191" s="98">
        <f>RES_hhdet_tesh!T147</f>
        <v>0</v>
      </c>
      <c r="U191" s="98">
        <f>RES_hhdet_tesh!U147</f>
        <v>0</v>
      </c>
      <c r="V191" s="98">
        <f>RES_hhdet_tesh!V147</f>
        <v>0</v>
      </c>
      <c r="W191" s="98">
        <f>RES_hhdet_tesh!W147</f>
        <v>0</v>
      </c>
      <c r="DA191" s="63" t="s">
        <v>2548</v>
      </c>
    </row>
    <row r="192" spans="1:105" ht="12" customHeight="1" x14ac:dyDescent="0.25">
      <c r="A192" s="121" t="s">
        <v>55</v>
      </c>
      <c r="B192" s="122">
        <v>0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0</v>
      </c>
      <c r="P192" s="122">
        <v>0</v>
      </c>
      <c r="Q192" s="122">
        <v>0</v>
      </c>
      <c r="R192" s="122">
        <v>0</v>
      </c>
      <c r="S192" s="122">
        <v>0</v>
      </c>
      <c r="T192" s="122">
        <v>0</v>
      </c>
      <c r="U192" s="122">
        <v>0</v>
      </c>
      <c r="V192" s="122">
        <v>0</v>
      </c>
      <c r="W192" s="122">
        <v>0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0</v>
      </c>
      <c r="P197" s="101">
        <v>0</v>
      </c>
      <c r="Q197" s="101">
        <v>0</v>
      </c>
      <c r="R197" s="101">
        <v>0</v>
      </c>
      <c r="S197" s="101">
        <v>0</v>
      </c>
      <c r="T197" s="101">
        <v>0</v>
      </c>
      <c r="U197" s="101">
        <v>0</v>
      </c>
      <c r="V197" s="101">
        <v>0</v>
      </c>
      <c r="W197" s="101">
        <v>0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2557</v>
      </c>
    </row>
    <row r="201" spans="1:105" ht="12" customHeight="1" x14ac:dyDescent="0.25">
      <c r="A201" s="121" t="s">
        <v>54</v>
      </c>
      <c r="B201" s="122">
        <v>0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0</v>
      </c>
      <c r="P201" s="122">
        <v>0</v>
      </c>
      <c r="Q201" s="122">
        <v>0</v>
      </c>
      <c r="R201" s="122">
        <v>0</v>
      </c>
      <c r="S201" s="122">
        <v>0</v>
      </c>
      <c r="T201" s="122">
        <v>0</v>
      </c>
      <c r="U201" s="122">
        <v>0</v>
      </c>
      <c r="V201" s="122">
        <v>0</v>
      </c>
      <c r="W201" s="122">
        <v>0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2559</v>
      </c>
    </row>
    <row r="203" spans="1:105" ht="12" customHeight="1" x14ac:dyDescent="0.25">
      <c r="A203" s="109" t="s">
        <v>120</v>
      </c>
      <c r="B203" s="33">
        <v>0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3">
        <v>0</v>
      </c>
      <c r="S203" s="33">
        <v>0</v>
      </c>
      <c r="T203" s="33">
        <v>0</v>
      </c>
      <c r="U203" s="33">
        <v>0</v>
      </c>
      <c r="V203" s="33">
        <v>0</v>
      </c>
      <c r="W203" s="33">
        <v>0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0</v>
      </c>
      <c r="S205" s="117">
        <f t="shared" si="89"/>
        <v>0</v>
      </c>
      <c r="T205" s="117">
        <f t="shared" si="89"/>
        <v>0</v>
      </c>
      <c r="U205" s="117">
        <f t="shared" si="89"/>
        <v>0</v>
      </c>
      <c r="V205" s="117">
        <f t="shared" si="89"/>
        <v>0</v>
      </c>
      <c r="W205" s="117">
        <f t="shared" ref="W205" si="90">W206+W208+W210+W219</f>
        <v>0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0</v>
      </c>
      <c r="C223" s="118">
        <f t="shared" si="93"/>
        <v>0</v>
      </c>
      <c r="D223" s="118">
        <f t="shared" si="93"/>
        <v>0</v>
      </c>
      <c r="E223" s="118">
        <f t="shared" si="93"/>
        <v>0</v>
      </c>
      <c r="F223" s="118">
        <f t="shared" si="93"/>
        <v>0</v>
      </c>
      <c r="G223" s="118">
        <f t="shared" si="93"/>
        <v>0</v>
      </c>
      <c r="H223" s="118">
        <f t="shared" si="93"/>
        <v>0</v>
      </c>
      <c r="I223" s="118">
        <f t="shared" si="93"/>
        <v>0</v>
      </c>
      <c r="J223" s="118">
        <f t="shared" si="93"/>
        <v>0</v>
      </c>
      <c r="K223" s="118">
        <f t="shared" si="93"/>
        <v>0</v>
      </c>
      <c r="L223" s="118">
        <f t="shared" si="93"/>
        <v>0</v>
      </c>
      <c r="M223" s="118">
        <f t="shared" si="93"/>
        <v>0</v>
      </c>
      <c r="N223" s="118">
        <f t="shared" si="93"/>
        <v>0</v>
      </c>
      <c r="O223" s="118">
        <f t="shared" si="93"/>
        <v>0</v>
      </c>
      <c r="P223" s="118">
        <f t="shared" si="93"/>
        <v>0</v>
      </c>
      <c r="Q223" s="118">
        <f t="shared" si="93"/>
        <v>0</v>
      </c>
      <c r="R223" s="118">
        <f t="shared" ref="R223:V223" si="94">R224+R226+R228+R237</f>
        <v>0</v>
      </c>
      <c r="S223" s="118">
        <f t="shared" si="94"/>
        <v>0</v>
      </c>
      <c r="T223" s="118">
        <f t="shared" si="94"/>
        <v>0</v>
      </c>
      <c r="U223" s="118">
        <f t="shared" si="94"/>
        <v>0</v>
      </c>
      <c r="V223" s="118">
        <f t="shared" si="94"/>
        <v>0</v>
      </c>
      <c r="W223" s="118">
        <f t="shared" ref="W223" si="95">W224+W226+W228+W237</f>
        <v>0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0</v>
      </c>
      <c r="C224" s="123">
        <f t="shared" si="96"/>
        <v>0</v>
      </c>
      <c r="D224" s="123">
        <f t="shared" si="96"/>
        <v>0</v>
      </c>
      <c r="E224" s="123">
        <f t="shared" si="96"/>
        <v>0</v>
      </c>
      <c r="F224" s="123">
        <f t="shared" si="96"/>
        <v>0</v>
      </c>
      <c r="G224" s="123">
        <f t="shared" si="96"/>
        <v>0</v>
      </c>
      <c r="H224" s="123">
        <f t="shared" si="96"/>
        <v>0</v>
      </c>
      <c r="I224" s="123">
        <f t="shared" si="96"/>
        <v>0</v>
      </c>
      <c r="J224" s="123">
        <f t="shared" si="96"/>
        <v>0</v>
      </c>
      <c r="K224" s="123">
        <f t="shared" si="96"/>
        <v>0</v>
      </c>
      <c r="L224" s="123">
        <f t="shared" si="96"/>
        <v>0</v>
      </c>
      <c r="M224" s="123">
        <f t="shared" si="96"/>
        <v>0</v>
      </c>
      <c r="N224" s="123">
        <f t="shared" si="96"/>
        <v>0</v>
      </c>
      <c r="O224" s="123">
        <f t="shared" si="96"/>
        <v>0</v>
      </c>
      <c r="P224" s="123">
        <f t="shared" si="96"/>
        <v>0</v>
      </c>
      <c r="Q224" s="123">
        <f t="shared" si="96"/>
        <v>0</v>
      </c>
      <c r="R224" s="123">
        <f t="shared" si="96"/>
        <v>0</v>
      </c>
      <c r="S224" s="123">
        <f t="shared" si="96"/>
        <v>0</v>
      </c>
      <c r="T224" s="123">
        <f t="shared" si="96"/>
        <v>0</v>
      </c>
      <c r="U224" s="123">
        <f t="shared" si="96"/>
        <v>0</v>
      </c>
      <c r="V224" s="123">
        <f t="shared" si="96"/>
        <v>0</v>
      </c>
      <c r="W224" s="123">
        <f t="shared" si="96"/>
        <v>0</v>
      </c>
      <c r="DA224" s="130" t="s">
        <v>2881</v>
      </c>
    </row>
    <row r="225" spans="1:105" ht="12" customHeight="1" x14ac:dyDescent="0.25">
      <c r="A225" s="97" t="s">
        <v>53</v>
      </c>
      <c r="B225" s="99">
        <v>0</v>
      </c>
      <c r="C225" s="99">
        <v>0</v>
      </c>
      <c r="D225" s="99">
        <v>0</v>
      </c>
      <c r="E225" s="99">
        <v>0</v>
      </c>
      <c r="F225" s="99">
        <v>0</v>
      </c>
      <c r="G225" s="99">
        <v>0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0</v>
      </c>
      <c r="P225" s="99">
        <v>0</v>
      </c>
      <c r="Q225" s="99">
        <v>0</v>
      </c>
      <c r="R225" s="99">
        <v>0</v>
      </c>
      <c r="S225" s="99">
        <v>0</v>
      </c>
      <c r="T225" s="99">
        <v>0</v>
      </c>
      <c r="U225" s="99">
        <v>0</v>
      </c>
      <c r="V225" s="99">
        <v>0</v>
      </c>
      <c r="W225" s="99">
        <v>0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0</v>
      </c>
      <c r="L226" s="123">
        <f t="shared" si="97"/>
        <v>0</v>
      </c>
      <c r="M226" s="123">
        <f t="shared" si="97"/>
        <v>0</v>
      </c>
      <c r="N226" s="123">
        <f t="shared" si="97"/>
        <v>0</v>
      </c>
      <c r="O226" s="123">
        <f t="shared" si="97"/>
        <v>0</v>
      </c>
      <c r="P226" s="123">
        <f t="shared" si="97"/>
        <v>0</v>
      </c>
      <c r="Q226" s="123">
        <f t="shared" si="97"/>
        <v>0</v>
      </c>
      <c r="R226" s="123">
        <f t="shared" si="97"/>
        <v>0</v>
      </c>
      <c r="S226" s="123">
        <f t="shared" si="97"/>
        <v>0</v>
      </c>
      <c r="T226" s="123">
        <f t="shared" si="97"/>
        <v>0</v>
      </c>
      <c r="U226" s="123">
        <f t="shared" si="97"/>
        <v>0</v>
      </c>
      <c r="V226" s="123">
        <f t="shared" si="97"/>
        <v>0</v>
      </c>
      <c r="W226" s="123">
        <f t="shared" si="97"/>
        <v>0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</v>
      </c>
      <c r="C227" s="99">
        <f>RES_hhdet_fecs!C147</f>
        <v>0</v>
      </c>
      <c r="D227" s="99">
        <f>RES_hhdet_fecs!D147</f>
        <v>0</v>
      </c>
      <c r="E227" s="99">
        <f>RES_hhdet_fecs!E147</f>
        <v>0</v>
      </c>
      <c r="F227" s="99">
        <f>RES_hhdet_fecs!F147</f>
        <v>0</v>
      </c>
      <c r="G227" s="99">
        <f>RES_hhdet_fecs!G147</f>
        <v>0</v>
      </c>
      <c r="H227" s="99">
        <f>RES_hhdet_fecs!H147</f>
        <v>0</v>
      </c>
      <c r="I227" s="99">
        <f>RES_hhdet_fecs!I147</f>
        <v>0</v>
      </c>
      <c r="J227" s="99">
        <f>RES_hhdet_fecs!J147</f>
        <v>0</v>
      </c>
      <c r="K227" s="99">
        <f>RES_hhdet_fecs!K147</f>
        <v>0</v>
      </c>
      <c r="L227" s="99">
        <f>RES_hhdet_fecs!L147</f>
        <v>0</v>
      </c>
      <c r="M227" s="99">
        <f>RES_hhdet_fecs!M147</f>
        <v>0</v>
      </c>
      <c r="N227" s="99">
        <f>RES_hhdet_fecs!N147</f>
        <v>0</v>
      </c>
      <c r="O227" s="99">
        <f>RES_hhdet_fecs!O147</f>
        <v>0</v>
      </c>
      <c r="P227" s="99">
        <f>RES_hhdet_fecs!P147</f>
        <v>0</v>
      </c>
      <c r="Q227" s="99">
        <f>RES_hhdet_fecs!Q147</f>
        <v>0</v>
      </c>
      <c r="R227" s="99">
        <f>RES_hhdet_fecs!R147</f>
        <v>0</v>
      </c>
      <c r="S227" s="99">
        <f>RES_hhdet_fecs!S147</f>
        <v>0</v>
      </c>
      <c r="T227" s="99">
        <f>RES_hhdet_fecs!T147</f>
        <v>0</v>
      </c>
      <c r="U227" s="99">
        <f>RES_hhdet_fecs!U147</f>
        <v>0</v>
      </c>
      <c r="V227" s="99">
        <f>RES_hhdet_fecs!V147</f>
        <v>0</v>
      </c>
      <c r="W227" s="99">
        <f>RES_hhdet_fecs!W147</f>
        <v>0</v>
      </c>
      <c r="DA227" s="63" t="s">
        <v>2884</v>
      </c>
    </row>
    <row r="228" spans="1:105" ht="12" customHeight="1" x14ac:dyDescent="0.25">
      <c r="A228" s="121" t="s">
        <v>55</v>
      </c>
      <c r="B228" s="123">
        <v>0</v>
      </c>
      <c r="C228" s="123">
        <v>0</v>
      </c>
      <c r="D228" s="123">
        <v>0</v>
      </c>
      <c r="E228" s="123">
        <v>0</v>
      </c>
      <c r="F228" s="123">
        <v>0</v>
      </c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>
        <v>0</v>
      </c>
      <c r="N228" s="123">
        <v>0</v>
      </c>
      <c r="O228" s="123">
        <v>0</v>
      </c>
      <c r="P228" s="123">
        <v>0</v>
      </c>
      <c r="Q228" s="123">
        <v>0</v>
      </c>
      <c r="R228" s="123">
        <v>0</v>
      </c>
      <c r="S228" s="123">
        <v>0</v>
      </c>
      <c r="T228" s="123">
        <v>0</v>
      </c>
      <c r="U228" s="123">
        <v>0</v>
      </c>
      <c r="V228" s="123">
        <v>0</v>
      </c>
      <c r="W228" s="123">
        <v>0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0</v>
      </c>
      <c r="C233" s="102">
        <v>0</v>
      </c>
      <c r="D233" s="102">
        <v>0</v>
      </c>
      <c r="E233" s="102">
        <v>0</v>
      </c>
      <c r="F233" s="102">
        <v>0</v>
      </c>
      <c r="G233" s="102">
        <v>0</v>
      </c>
      <c r="H233" s="102">
        <v>0</v>
      </c>
      <c r="I233" s="102">
        <v>0</v>
      </c>
      <c r="J233" s="102">
        <v>0</v>
      </c>
      <c r="K233" s="102">
        <v>0</v>
      </c>
      <c r="L233" s="102">
        <v>0</v>
      </c>
      <c r="M233" s="102">
        <v>0</v>
      </c>
      <c r="N233" s="102">
        <v>0</v>
      </c>
      <c r="O233" s="102">
        <v>0</v>
      </c>
      <c r="P233" s="102">
        <v>0</v>
      </c>
      <c r="Q233" s="102">
        <v>0</v>
      </c>
      <c r="R233" s="102">
        <v>0</v>
      </c>
      <c r="S233" s="102">
        <v>0</v>
      </c>
      <c r="T233" s="102">
        <v>0</v>
      </c>
      <c r="U233" s="102">
        <v>0</v>
      </c>
      <c r="V233" s="102">
        <v>0</v>
      </c>
      <c r="W233" s="102">
        <v>0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2893</v>
      </c>
    </row>
    <row r="237" spans="1:105" ht="12" customHeight="1" x14ac:dyDescent="0.25">
      <c r="A237" s="121" t="s">
        <v>54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2895</v>
      </c>
    </row>
    <row r="239" spans="1:105" ht="12" customHeight="1" x14ac:dyDescent="0.25">
      <c r="A239" s="109" t="s">
        <v>120</v>
      </c>
      <c r="B239" s="110">
        <v>0</v>
      </c>
      <c r="C239" s="110">
        <v>0</v>
      </c>
      <c r="D239" s="110">
        <v>0</v>
      </c>
      <c r="E239" s="110">
        <v>0</v>
      </c>
      <c r="F239" s="110">
        <v>0</v>
      </c>
      <c r="G239" s="110">
        <v>0</v>
      </c>
      <c r="H239" s="110">
        <v>0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0</v>
      </c>
      <c r="P239" s="110">
        <v>0</v>
      </c>
      <c r="Q239" s="110">
        <v>0</v>
      </c>
      <c r="R239" s="110">
        <v>0</v>
      </c>
      <c r="S239" s="110">
        <v>0</v>
      </c>
      <c r="T239" s="110">
        <v>0</v>
      </c>
      <c r="U239" s="110">
        <v>0</v>
      </c>
      <c r="V239" s="110">
        <v>0</v>
      </c>
      <c r="W239" s="110">
        <v>0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0</v>
      </c>
      <c r="C241" s="118">
        <f t="shared" si="98"/>
        <v>0</v>
      </c>
      <c r="D241" s="118">
        <f t="shared" si="98"/>
        <v>0</v>
      </c>
      <c r="E241" s="118">
        <f t="shared" si="98"/>
        <v>0</v>
      </c>
      <c r="F241" s="118">
        <f t="shared" si="98"/>
        <v>0</v>
      </c>
      <c r="G241" s="118">
        <f t="shared" si="98"/>
        <v>0</v>
      </c>
      <c r="H241" s="118">
        <f t="shared" si="98"/>
        <v>0</v>
      </c>
      <c r="I241" s="118">
        <f t="shared" si="98"/>
        <v>0</v>
      </c>
      <c r="J241" s="118">
        <f t="shared" si="98"/>
        <v>0</v>
      </c>
      <c r="K241" s="118">
        <f t="shared" si="98"/>
        <v>0</v>
      </c>
      <c r="L241" s="118">
        <f t="shared" si="98"/>
        <v>0</v>
      </c>
      <c r="M241" s="118">
        <f t="shared" si="98"/>
        <v>0</v>
      </c>
      <c r="N241" s="118">
        <f t="shared" si="98"/>
        <v>0</v>
      </c>
      <c r="O241" s="118">
        <f t="shared" si="98"/>
        <v>0</v>
      </c>
      <c r="P241" s="118">
        <f t="shared" si="98"/>
        <v>0</v>
      </c>
      <c r="Q241" s="118">
        <f t="shared" si="98"/>
        <v>0</v>
      </c>
      <c r="R241" s="118">
        <f t="shared" ref="R241:V241" si="99">R242+R244+R246+R255</f>
        <v>0</v>
      </c>
      <c r="S241" s="118">
        <f t="shared" si="99"/>
        <v>0</v>
      </c>
      <c r="T241" s="118">
        <f t="shared" si="99"/>
        <v>0</v>
      </c>
      <c r="U241" s="118">
        <f t="shared" si="99"/>
        <v>0</v>
      </c>
      <c r="V241" s="118">
        <f t="shared" si="99"/>
        <v>0</v>
      </c>
      <c r="W241" s="118">
        <f t="shared" ref="W241" si="100">W242+W244+W246+W255</f>
        <v>0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0</v>
      </c>
      <c r="C242" s="123">
        <f t="shared" si="101"/>
        <v>0</v>
      </c>
      <c r="D242" s="123">
        <f t="shared" si="101"/>
        <v>0</v>
      </c>
      <c r="E242" s="123">
        <f t="shared" si="101"/>
        <v>0</v>
      </c>
      <c r="F242" s="123">
        <f t="shared" si="101"/>
        <v>0</v>
      </c>
      <c r="G242" s="123">
        <f t="shared" si="101"/>
        <v>0</v>
      </c>
      <c r="H242" s="123">
        <f t="shared" si="101"/>
        <v>0</v>
      </c>
      <c r="I242" s="123">
        <f t="shared" si="101"/>
        <v>0</v>
      </c>
      <c r="J242" s="123">
        <f t="shared" si="101"/>
        <v>0</v>
      </c>
      <c r="K242" s="123">
        <f t="shared" si="101"/>
        <v>0</v>
      </c>
      <c r="L242" s="123">
        <f t="shared" si="101"/>
        <v>0</v>
      </c>
      <c r="M242" s="123">
        <f t="shared" si="101"/>
        <v>0</v>
      </c>
      <c r="N242" s="123">
        <f t="shared" si="101"/>
        <v>0</v>
      </c>
      <c r="O242" s="123">
        <f t="shared" si="101"/>
        <v>0</v>
      </c>
      <c r="P242" s="123">
        <f t="shared" si="101"/>
        <v>0</v>
      </c>
      <c r="Q242" s="123">
        <f t="shared" si="101"/>
        <v>0</v>
      </c>
      <c r="R242" s="123">
        <f t="shared" si="101"/>
        <v>0</v>
      </c>
      <c r="S242" s="123">
        <f t="shared" si="101"/>
        <v>0</v>
      </c>
      <c r="T242" s="123">
        <f t="shared" si="101"/>
        <v>0</v>
      </c>
      <c r="U242" s="123">
        <f t="shared" si="101"/>
        <v>0</v>
      </c>
      <c r="V242" s="123">
        <f t="shared" si="101"/>
        <v>0</v>
      </c>
      <c r="W242" s="123">
        <f t="shared" si="101"/>
        <v>0</v>
      </c>
      <c r="DA242" s="130" t="s">
        <v>3049</v>
      </c>
    </row>
    <row r="243" spans="1:105" ht="12" customHeight="1" x14ac:dyDescent="0.25">
      <c r="A243" s="97" t="s">
        <v>53</v>
      </c>
      <c r="B243" s="99">
        <v>0</v>
      </c>
      <c r="C243" s="99">
        <v>0</v>
      </c>
      <c r="D243" s="99">
        <v>0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99">
        <v>0</v>
      </c>
      <c r="O243" s="99">
        <v>0</v>
      </c>
      <c r="P243" s="99">
        <v>0</v>
      </c>
      <c r="Q243" s="99">
        <v>0</v>
      </c>
      <c r="R243" s="99">
        <v>0</v>
      </c>
      <c r="S243" s="99">
        <v>0</v>
      </c>
      <c r="T243" s="99">
        <v>0</v>
      </c>
      <c r="U243" s="99">
        <v>0</v>
      </c>
      <c r="V243" s="99">
        <v>0</v>
      </c>
      <c r="W243" s="99">
        <v>0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0</v>
      </c>
      <c r="L244" s="123">
        <f t="shared" si="102"/>
        <v>0</v>
      </c>
      <c r="M244" s="123">
        <f t="shared" si="102"/>
        <v>0</v>
      </c>
      <c r="N244" s="123">
        <f t="shared" si="102"/>
        <v>0</v>
      </c>
      <c r="O244" s="123">
        <f t="shared" si="102"/>
        <v>0</v>
      </c>
      <c r="P244" s="123">
        <f t="shared" si="102"/>
        <v>0</v>
      </c>
      <c r="Q244" s="123">
        <f t="shared" si="102"/>
        <v>0</v>
      </c>
      <c r="R244" s="123">
        <f t="shared" si="102"/>
        <v>0</v>
      </c>
      <c r="S244" s="123">
        <f t="shared" si="102"/>
        <v>0</v>
      </c>
      <c r="T244" s="123">
        <f t="shared" si="102"/>
        <v>0</v>
      </c>
      <c r="U244" s="123">
        <f t="shared" si="102"/>
        <v>0</v>
      </c>
      <c r="V244" s="123">
        <f t="shared" si="102"/>
        <v>0</v>
      </c>
      <c r="W244" s="123">
        <f t="shared" si="102"/>
        <v>0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</v>
      </c>
      <c r="C245" s="99">
        <f>RES_hhdet_tess!C147</f>
        <v>0</v>
      </c>
      <c r="D245" s="99">
        <f>RES_hhdet_tess!D147</f>
        <v>0</v>
      </c>
      <c r="E245" s="99">
        <f>RES_hhdet_tess!E147</f>
        <v>0</v>
      </c>
      <c r="F245" s="99">
        <f>RES_hhdet_tess!F147</f>
        <v>0</v>
      </c>
      <c r="G245" s="99">
        <f>RES_hhdet_tess!G147</f>
        <v>0</v>
      </c>
      <c r="H245" s="99">
        <f>RES_hhdet_tess!H147</f>
        <v>0</v>
      </c>
      <c r="I245" s="99">
        <f>RES_hhdet_tess!I147</f>
        <v>0</v>
      </c>
      <c r="J245" s="99">
        <f>RES_hhdet_tess!J147</f>
        <v>0</v>
      </c>
      <c r="K245" s="99">
        <f>RES_hhdet_tess!K147</f>
        <v>0</v>
      </c>
      <c r="L245" s="99">
        <f>RES_hhdet_tess!L147</f>
        <v>0</v>
      </c>
      <c r="M245" s="99">
        <f>RES_hhdet_tess!M147</f>
        <v>0</v>
      </c>
      <c r="N245" s="99">
        <f>RES_hhdet_tess!N147</f>
        <v>0</v>
      </c>
      <c r="O245" s="99">
        <f>RES_hhdet_tess!O147</f>
        <v>0</v>
      </c>
      <c r="P245" s="99">
        <f>RES_hhdet_tess!P147</f>
        <v>0</v>
      </c>
      <c r="Q245" s="99">
        <f>RES_hhdet_tess!Q147</f>
        <v>0</v>
      </c>
      <c r="R245" s="99">
        <f>RES_hhdet_tess!R147</f>
        <v>0</v>
      </c>
      <c r="S245" s="99">
        <f>RES_hhdet_tess!S147</f>
        <v>0</v>
      </c>
      <c r="T245" s="99">
        <f>RES_hhdet_tess!T147</f>
        <v>0</v>
      </c>
      <c r="U245" s="99">
        <f>RES_hhdet_tess!U147</f>
        <v>0</v>
      </c>
      <c r="V245" s="99">
        <f>RES_hhdet_tess!V147</f>
        <v>0</v>
      </c>
      <c r="W245" s="99">
        <f>RES_hhdet_tess!W147</f>
        <v>0</v>
      </c>
      <c r="DA245" s="63" t="s">
        <v>3052</v>
      </c>
    </row>
    <row r="246" spans="1:105" ht="12" customHeight="1" x14ac:dyDescent="0.25">
      <c r="A246" s="121" t="s">
        <v>55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0</v>
      </c>
      <c r="C251" s="102">
        <v>0</v>
      </c>
      <c r="D251" s="102">
        <v>0</v>
      </c>
      <c r="E251" s="102">
        <v>0</v>
      </c>
      <c r="F251" s="102">
        <v>0</v>
      </c>
      <c r="G251" s="102">
        <v>0</v>
      </c>
      <c r="H251" s="102">
        <v>0</v>
      </c>
      <c r="I251" s="102">
        <v>0</v>
      </c>
      <c r="J251" s="102">
        <v>0</v>
      </c>
      <c r="K251" s="102">
        <v>0</v>
      </c>
      <c r="L251" s="102">
        <v>0</v>
      </c>
      <c r="M251" s="102">
        <v>0</v>
      </c>
      <c r="N251" s="102">
        <v>0</v>
      </c>
      <c r="O251" s="102">
        <v>0</v>
      </c>
      <c r="P251" s="102">
        <v>0</v>
      </c>
      <c r="Q251" s="102">
        <v>0</v>
      </c>
      <c r="R251" s="102">
        <v>0</v>
      </c>
      <c r="S251" s="102">
        <v>0</v>
      </c>
      <c r="T251" s="102">
        <v>0</v>
      </c>
      <c r="U251" s="102">
        <v>0</v>
      </c>
      <c r="V251" s="102">
        <v>0</v>
      </c>
      <c r="W251" s="102">
        <v>0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3061</v>
      </c>
    </row>
    <row r="255" spans="1:105" ht="12" customHeight="1" x14ac:dyDescent="0.25">
      <c r="A255" s="121" t="s">
        <v>54</v>
      </c>
      <c r="B255" s="123">
        <v>0</v>
      </c>
      <c r="C255" s="123">
        <v>0</v>
      </c>
      <c r="D255" s="123">
        <v>0</v>
      </c>
      <c r="E255" s="123">
        <v>0</v>
      </c>
      <c r="F255" s="123">
        <v>0</v>
      </c>
      <c r="G255" s="123">
        <v>0</v>
      </c>
      <c r="H255" s="123">
        <v>0</v>
      </c>
      <c r="I255" s="123">
        <v>0</v>
      </c>
      <c r="J255" s="123">
        <v>0</v>
      </c>
      <c r="K255" s="123">
        <v>0</v>
      </c>
      <c r="L255" s="123">
        <v>0</v>
      </c>
      <c r="M255" s="123">
        <v>0</v>
      </c>
      <c r="N255" s="123">
        <v>0</v>
      </c>
      <c r="O255" s="123">
        <v>0</v>
      </c>
      <c r="P255" s="123">
        <v>0</v>
      </c>
      <c r="Q255" s="123">
        <v>0</v>
      </c>
      <c r="R255" s="123">
        <v>0</v>
      </c>
      <c r="S255" s="123">
        <v>0</v>
      </c>
      <c r="T255" s="123">
        <v>0</v>
      </c>
      <c r="U255" s="123">
        <v>0</v>
      </c>
      <c r="V255" s="123">
        <v>0</v>
      </c>
      <c r="W255" s="123">
        <v>0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3063</v>
      </c>
    </row>
    <row r="257" spans="1:105" ht="12" customHeight="1" x14ac:dyDescent="0.25">
      <c r="A257" s="109" t="s">
        <v>120</v>
      </c>
      <c r="B257" s="110">
        <v>0</v>
      </c>
      <c r="C257" s="110">
        <v>0</v>
      </c>
      <c r="D257" s="110">
        <v>0</v>
      </c>
      <c r="E257" s="110">
        <v>0</v>
      </c>
      <c r="F257" s="110">
        <v>0</v>
      </c>
      <c r="G257" s="110">
        <v>0</v>
      </c>
      <c r="H257" s="110">
        <v>0</v>
      </c>
      <c r="I257" s="110">
        <v>0</v>
      </c>
      <c r="J257" s="110">
        <v>0</v>
      </c>
      <c r="K257" s="110">
        <v>0</v>
      </c>
      <c r="L257" s="110">
        <v>0</v>
      </c>
      <c r="M257" s="110">
        <v>0</v>
      </c>
      <c r="N257" s="110">
        <v>0</v>
      </c>
      <c r="O257" s="110">
        <v>0</v>
      </c>
      <c r="P257" s="110">
        <v>0</v>
      </c>
      <c r="Q257" s="110">
        <v>0</v>
      </c>
      <c r="R257" s="110">
        <v>0</v>
      </c>
      <c r="S257" s="110">
        <v>0</v>
      </c>
      <c r="T257" s="110">
        <v>0</v>
      </c>
      <c r="U257" s="110">
        <v>0</v>
      </c>
      <c r="V257" s="110">
        <v>0</v>
      </c>
      <c r="W257" s="110">
        <v>0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0</v>
      </c>
      <c r="S259" s="118">
        <f t="shared" si="104"/>
        <v>0</v>
      </c>
      <c r="T259" s="118">
        <f t="shared" si="104"/>
        <v>0</v>
      </c>
      <c r="U259" s="118">
        <f t="shared" si="104"/>
        <v>0</v>
      </c>
      <c r="V259" s="118">
        <f t="shared" si="104"/>
        <v>0</v>
      </c>
      <c r="W259" s="118">
        <f t="shared" ref="W259" si="105">W260+W262+W264+W273</f>
        <v>0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</v>
      </c>
      <c r="W279" s="117">
        <f t="shared" ref="W279" si="110">W280+W282+W284+W293</f>
        <v>0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0</v>
      </c>
      <c r="W280" s="122">
        <f t="shared" si="111"/>
        <v>0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</v>
      </c>
      <c r="R281" s="98">
        <v>0</v>
      </c>
      <c r="S281" s="98">
        <v>0</v>
      </c>
      <c r="T281" s="98">
        <v>0</v>
      </c>
      <c r="U281" s="98">
        <v>0</v>
      </c>
      <c r="V281" s="98">
        <v>0</v>
      </c>
      <c r="W281" s="98">
        <v>0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0</v>
      </c>
      <c r="W282" s="122">
        <f t="shared" si="112"/>
        <v>0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  <c r="V284" s="122">
        <v>0</v>
      </c>
      <c r="W284" s="122">
        <v>0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0</v>
      </c>
      <c r="P289" s="101">
        <v>0</v>
      </c>
      <c r="Q289" s="101">
        <v>0</v>
      </c>
      <c r="R289" s="101">
        <v>0</v>
      </c>
      <c r="S289" s="101">
        <v>0</v>
      </c>
      <c r="T289" s="101">
        <v>0</v>
      </c>
      <c r="U289" s="101">
        <v>0</v>
      </c>
      <c r="V289" s="101">
        <v>0</v>
      </c>
      <c r="W289" s="101">
        <v>0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0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  <c r="V293" s="122">
        <v>0</v>
      </c>
      <c r="W293" s="122">
        <v>0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0</v>
      </c>
      <c r="W297" s="117">
        <f t="shared" ref="W297" si="115">W298+W300+W302+W311</f>
        <v>0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0</v>
      </c>
      <c r="W298" s="122">
        <f t="shared" si="116"/>
        <v>0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</v>
      </c>
      <c r="P299" s="98">
        <v>0</v>
      </c>
      <c r="Q299" s="98">
        <v>0</v>
      </c>
      <c r="R299" s="98">
        <v>0</v>
      </c>
      <c r="S299" s="98">
        <v>0</v>
      </c>
      <c r="T299" s="98">
        <v>0</v>
      </c>
      <c r="U299" s="98">
        <v>0</v>
      </c>
      <c r="V299" s="98">
        <v>0</v>
      </c>
      <c r="W299" s="98">
        <v>0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0</v>
      </c>
      <c r="W300" s="122">
        <f t="shared" si="117"/>
        <v>0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0</v>
      </c>
      <c r="P301" s="98">
        <v>0</v>
      </c>
      <c r="Q301" s="98">
        <v>0</v>
      </c>
      <c r="R301" s="98">
        <v>0</v>
      </c>
      <c r="S301" s="98">
        <v>0</v>
      </c>
      <c r="T301" s="98">
        <v>0</v>
      </c>
      <c r="U301" s="98">
        <v>0</v>
      </c>
      <c r="V301" s="98">
        <v>0</v>
      </c>
      <c r="W301" s="98">
        <v>0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  <c r="V302" s="122">
        <v>0</v>
      </c>
      <c r="W302" s="122">
        <v>0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0</v>
      </c>
      <c r="P307" s="101">
        <v>0</v>
      </c>
      <c r="Q307" s="101">
        <v>0</v>
      </c>
      <c r="R307" s="101">
        <v>0</v>
      </c>
      <c r="S307" s="101">
        <v>0</v>
      </c>
      <c r="T307" s="101">
        <v>0</v>
      </c>
      <c r="U307" s="101">
        <v>0</v>
      </c>
      <c r="V307" s="101">
        <v>0</v>
      </c>
      <c r="W307" s="101">
        <v>0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0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 t="str">
        <f t="shared" si="118"/>
        <v/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 t="str">
        <f t="shared" si="119"/>
        <v/>
      </c>
      <c r="W315" s="154" t="str">
        <f t="shared" ref="W315" si="120">IF(W297=0,"",W297/W279)</f>
        <v/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 t="str">
        <f t="shared" si="121"/>
        <v/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 t="str">
        <f t="shared" si="122"/>
        <v/>
      </c>
      <c r="W316" s="155" t="str">
        <f t="shared" ref="W316" si="123">IF(W298=0,"",W298/W280)</f>
        <v/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 t="str">
        <f t="shared" si="124"/>
        <v/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 t="str">
        <f t="shared" si="125"/>
        <v/>
      </c>
      <c r="W317" s="156" t="str">
        <f t="shared" ref="W317" si="126">IF(W299=0,"",W299/W281)</f>
        <v/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 t="str">
        <f t="shared" si="128"/>
        <v/>
      </c>
      <c r="W318" s="155" t="str">
        <f t="shared" ref="W318" si="129">IF(W300=0,"",W300/W282)</f>
        <v/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 t="str">
        <f t="shared" si="131"/>
        <v/>
      </c>
      <c r="W319" s="156" t="str">
        <f t="shared" ref="W319" si="132">IF(W301=0,"",W301/W283)</f>
        <v/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 t="str">
        <f t="shared" si="133"/>
        <v/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 t="str">
        <f t="shared" si="134"/>
        <v/>
      </c>
      <c r="W320" s="155" t="str">
        <f t="shared" ref="W320" si="135">IF(W302=0,"",W302/W284)</f>
        <v/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 t="str">
        <f t="shared" si="149"/>
        <v/>
      </c>
      <c r="W325" s="157" t="str">
        <f t="shared" ref="W325" si="150">IF(W307=0,"",W307/W289)</f>
        <v/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 t="str">
        <f t="shared" si="160"/>
        <v/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 t="str">
        <f t="shared" si="161"/>
        <v/>
      </c>
      <c r="W329" s="155" t="str">
        <f t="shared" ref="W329" si="162">IF(W311=0,"",W311/W293)</f>
        <v/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 t="str">
        <f t="shared" si="166"/>
        <v/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 t="str">
        <f t="shared" si="167"/>
        <v/>
      </c>
      <c r="W331" s="159" t="str">
        <f t="shared" ref="W331" si="168">IF(W313=0,"",W313/W295)</f>
        <v/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0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0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0</v>
      </c>
      <c r="W351" s="117">
        <f t="shared" ref="W351" si="176">W352+W354+W356+W365</f>
        <v>0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0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0</v>
      </c>
      <c r="W352" s="122">
        <f t="shared" si="177"/>
        <v>0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0</v>
      </c>
      <c r="P353" s="98">
        <v>0</v>
      </c>
      <c r="Q353" s="98">
        <v>0</v>
      </c>
      <c r="R353" s="98">
        <v>0</v>
      </c>
      <c r="S353" s="98">
        <v>0</v>
      </c>
      <c r="T353" s="98">
        <v>0</v>
      </c>
      <c r="U353" s="98">
        <v>0</v>
      </c>
      <c r="V353" s="98">
        <v>0</v>
      </c>
      <c r="W353" s="98">
        <v>0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0</v>
      </c>
      <c r="W354" s="122">
        <f t="shared" si="178"/>
        <v>0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0</v>
      </c>
      <c r="F355" s="98">
        <f>RES_hhdet_in_fech!F147</f>
        <v>0</v>
      </c>
      <c r="G355" s="98">
        <f>RES_hhdet_in_fech!G147</f>
        <v>0</v>
      </c>
      <c r="H355" s="98">
        <f>RES_hhdet_in_fech!H147</f>
        <v>0</v>
      </c>
      <c r="I355" s="98">
        <f>RES_hhdet_in_fech!I147</f>
        <v>0</v>
      </c>
      <c r="J355" s="98">
        <f>RES_hhdet_in_fech!J147</f>
        <v>0</v>
      </c>
      <c r="K355" s="98">
        <f>RES_hhdet_in_fech!K147</f>
        <v>0</v>
      </c>
      <c r="L355" s="98">
        <f>RES_hhdet_in_fech!L147</f>
        <v>0</v>
      </c>
      <c r="M355" s="98">
        <f>RES_hhdet_in_fech!M147</f>
        <v>0</v>
      </c>
      <c r="N355" s="98">
        <f>RES_hhdet_in_fech!N147</f>
        <v>0</v>
      </c>
      <c r="O355" s="98">
        <f>RES_hhdet_in_fech!O147</f>
        <v>0</v>
      </c>
      <c r="P355" s="98">
        <f>RES_hhdet_in_fech!P147</f>
        <v>0</v>
      </c>
      <c r="Q355" s="98">
        <f>RES_hhdet_in_fech!Q147</f>
        <v>0</v>
      </c>
      <c r="R355" s="98">
        <f>RES_hhdet_in_fech!R147</f>
        <v>0</v>
      </c>
      <c r="S355" s="98">
        <f>RES_hhdet_in_fech!S147</f>
        <v>0</v>
      </c>
      <c r="T355" s="98">
        <f>RES_hhdet_in_fech!T147</f>
        <v>0</v>
      </c>
      <c r="U355" s="98">
        <f>RES_hhdet_in_fech!U147</f>
        <v>0</v>
      </c>
      <c r="V355" s="98">
        <f>RES_hhdet_in_fech!V147</f>
        <v>0</v>
      </c>
      <c r="W355" s="98">
        <f>RES_hhdet_in_fech!W147</f>
        <v>0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0</v>
      </c>
      <c r="K356" s="122">
        <v>0</v>
      </c>
      <c r="L356" s="122">
        <v>0</v>
      </c>
      <c r="M356" s="122">
        <v>0</v>
      </c>
      <c r="N356" s="122">
        <v>0</v>
      </c>
      <c r="O356" s="122">
        <v>0</v>
      </c>
      <c r="P356" s="122">
        <v>0</v>
      </c>
      <c r="Q356" s="122">
        <v>0</v>
      </c>
      <c r="R356" s="122">
        <v>0</v>
      </c>
      <c r="S356" s="122">
        <v>0</v>
      </c>
      <c r="T356" s="122">
        <v>0</v>
      </c>
      <c r="U356" s="122">
        <v>0</v>
      </c>
      <c r="V356" s="122">
        <v>0</v>
      </c>
      <c r="W356" s="122">
        <v>0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0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0</v>
      </c>
      <c r="K365" s="122">
        <v>0</v>
      </c>
      <c r="L365" s="122">
        <v>0</v>
      </c>
      <c r="M365" s="122">
        <v>0</v>
      </c>
      <c r="N365" s="122">
        <v>0</v>
      </c>
      <c r="O365" s="122">
        <v>0</v>
      </c>
      <c r="P365" s="122">
        <v>0</v>
      </c>
      <c r="Q365" s="122">
        <v>0</v>
      </c>
      <c r="R365" s="122">
        <v>0</v>
      </c>
      <c r="S365" s="122">
        <v>0</v>
      </c>
      <c r="T365" s="122">
        <v>0</v>
      </c>
      <c r="U365" s="122">
        <v>0</v>
      </c>
      <c r="V365" s="122">
        <v>0</v>
      </c>
      <c r="W365" s="122">
        <v>0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0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0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0</v>
      </c>
      <c r="W369" s="117">
        <f t="shared" ref="W369" si="181">W370+W372+W374+W383</f>
        <v>0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0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0</v>
      </c>
      <c r="W370" s="122">
        <f t="shared" si="182"/>
        <v>0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0</v>
      </c>
      <c r="R371" s="98">
        <v>0</v>
      </c>
      <c r="S371" s="98">
        <v>0</v>
      </c>
      <c r="T371" s="98">
        <v>0</v>
      </c>
      <c r="U371" s="98">
        <v>0</v>
      </c>
      <c r="V371" s="98">
        <v>0</v>
      </c>
      <c r="W371" s="98">
        <v>0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0</v>
      </c>
      <c r="W372" s="122">
        <f t="shared" si="183"/>
        <v>0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0</v>
      </c>
      <c r="F373" s="98">
        <f>RES_hhdet_in_tesh!F147</f>
        <v>0</v>
      </c>
      <c r="G373" s="98">
        <f>RES_hhdet_in_tesh!G147</f>
        <v>0</v>
      </c>
      <c r="H373" s="98">
        <f>RES_hhdet_in_tesh!H147</f>
        <v>0</v>
      </c>
      <c r="I373" s="98">
        <f>RES_hhdet_in_tesh!I147</f>
        <v>0</v>
      </c>
      <c r="J373" s="98">
        <f>RES_hhdet_in_tesh!J147</f>
        <v>0</v>
      </c>
      <c r="K373" s="98">
        <f>RES_hhdet_in_tesh!K147</f>
        <v>0</v>
      </c>
      <c r="L373" s="98">
        <f>RES_hhdet_in_tesh!L147</f>
        <v>0</v>
      </c>
      <c r="M373" s="98">
        <f>RES_hhdet_in_tesh!M147</f>
        <v>0</v>
      </c>
      <c r="N373" s="98">
        <f>RES_hhdet_in_tesh!N147</f>
        <v>0</v>
      </c>
      <c r="O373" s="98">
        <f>RES_hhdet_in_tesh!O147</f>
        <v>0</v>
      </c>
      <c r="P373" s="98">
        <f>RES_hhdet_in_tesh!P147</f>
        <v>0</v>
      </c>
      <c r="Q373" s="98">
        <f>RES_hhdet_in_tesh!Q147</f>
        <v>0</v>
      </c>
      <c r="R373" s="98">
        <f>RES_hhdet_in_tesh!R147</f>
        <v>0</v>
      </c>
      <c r="S373" s="98">
        <f>RES_hhdet_in_tesh!S147</f>
        <v>0</v>
      </c>
      <c r="T373" s="98">
        <f>RES_hhdet_in_tesh!T147</f>
        <v>0</v>
      </c>
      <c r="U373" s="98">
        <f>RES_hhdet_in_tesh!U147</f>
        <v>0</v>
      </c>
      <c r="V373" s="98">
        <f>RES_hhdet_in_tesh!V147</f>
        <v>0</v>
      </c>
      <c r="W373" s="98">
        <f>RES_hhdet_in_tesh!W147</f>
        <v>0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0</v>
      </c>
      <c r="K374" s="122">
        <v>0</v>
      </c>
      <c r="L374" s="122">
        <v>0</v>
      </c>
      <c r="M374" s="122">
        <v>0</v>
      </c>
      <c r="N374" s="122">
        <v>0</v>
      </c>
      <c r="O374" s="122">
        <v>0</v>
      </c>
      <c r="P374" s="122">
        <v>0</v>
      </c>
      <c r="Q374" s="122">
        <v>0</v>
      </c>
      <c r="R374" s="122">
        <v>0</v>
      </c>
      <c r="S374" s="122">
        <v>0</v>
      </c>
      <c r="T374" s="122">
        <v>0</v>
      </c>
      <c r="U374" s="122">
        <v>0</v>
      </c>
      <c r="V374" s="122">
        <v>0</v>
      </c>
      <c r="W374" s="122">
        <v>0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0</v>
      </c>
      <c r="P379" s="101">
        <v>0</v>
      </c>
      <c r="Q379" s="101">
        <v>0</v>
      </c>
      <c r="R379" s="101">
        <v>0</v>
      </c>
      <c r="S379" s="101">
        <v>0</v>
      </c>
      <c r="T379" s="101">
        <v>0</v>
      </c>
      <c r="U379" s="101">
        <v>0</v>
      </c>
      <c r="V379" s="101">
        <v>0</v>
      </c>
      <c r="W379" s="101">
        <v>0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0</v>
      </c>
      <c r="K383" s="122">
        <v>0</v>
      </c>
      <c r="L383" s="122">
        <v>0</v>
      </c>
      <c r="M383" s="122">
        <v>0</v>
      </c>
      <c r="N383" s="122">
        <v>0</v>
      </c>
      <c r="O383" s="122">
        <v>0</v>
      </c>
      <c r="P383" s="122">
        <v>0</v>
      </c>
      <c r="Q383" s="122">
        <v>0</v>
      </c>
      <c r="R383" s="122">
        <v>0</v>
      </c>
      <c r="S383" s="122">
        <v>0</v>
      </c>
      <c r="T383" s="122">
        <v>0</v>
      </c>
      <c r="U383" s="122">
        <v>0</v>
      </c>
      <c r="V383" s="122">
        <v>0</v>
      </c>
      <c r="W383" s="122">
        <v>0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0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0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0</v>
      </c>
      <c r="W405" s="118">
        <f t="shared" ref="W405" si="191">W406+W408+W410+W419</f>
        <v>0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0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0</v>
      </c>
      <c r="W406" s="123">
        <f t="shared" si="192"/>
        <v>0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0</v>
      </c>
      <c r="P407" s="99">
        <v>0</v>
      </c>
      <c r="Q407" s="99">
        <v>0</v>
      </c>
      <c r="R407" s="99">
        <v>0</v>
      </c>
      <c r="S407" s="99">
        <v>0</v>
      </c>
      <c r="T407" s="99">
        <v>0</v>
      </c>
      <c r="U407" s="99">
        <v>0</v>
      </c>
      <c r="V407" s="99">
        <v>0</v>
      </c>
      <c r="W407" s="99">
        <v>0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</v>
      </c>
      <c r="W408" s="123">
        <f t="shared" si="193"/>
        <v>0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</v>
      </c>
      <c r="F409" s="99">
        <f>RES_hhdet_in_fecs!F147</f>
        <v>0</v>
      </c>
      <c r="G409" s="99">
        <f>RES_hhdet_in_fecs!G147</f>
        <v>0</v>
      </c>
      <c r="H409" s="99">
        <f>RES_hhdet_in_fecs!H147</f>
        <v>0</v>
      </c>
      <c r="I409" s="99">
        <f>RES_hhdet_in_fecs!I147</f>
        <v>0</v>
      </c>
      <c r="J409" s="99">
        <f>RES_hhdet_in_fecs!J147</f>
        <v>0</v>
      </c>
      <c r="K409" s="99">
        <f>RES_hhdet_in_fecs!K147</f>
        <v>0</v>
      </c>
      <c r="L409" s="99">
        <f>RES_hhdet_in_fecs!L147</f>
        <v>0</v>
      </c>
      <c r="M409" s="99">
        <f>RES_hhdet_in_fecs!M147</f>
        <v>0</v>
      </c>
      <c r="N409" s="99">
        <f>RES_hhdet_in_fecs!N147</f>
        <v>0</v>
      </c>
      <c r="O409" s="99">
        <f>RES_hhdet_in_fecs!O147</f>
        <v>0</v>
      </c>
      <c r="P409" s="99">
        <f>RES_hhdet_in_fecs!P147</f>
        <v>0</v>
      </c>
      <c r="Q409" s="99">
        <f>RES_hhdet_in_fecs!Q147</f>
        <v>0</v>
      </c>
      <c r="R409" s="99">
        <f>RES_hhdet_in_fecs!R147</f>
        <v>0</v>
      </c>
      <c r="S409" s="99">
        <f>RES_hhdet_in_fecs!S147</f>
        <v>0</v>
      </c>
      <c r="T409" s="99">
        <f>RES_hhdet_in_fecs!T147</f>
        <v>0</v>
      </c>
      <c r="U409" s="99">
        <f>RES_hhdet_in_fecs!U147</f>
        <v>0</v>
      </c>
      <c r="V409" s="99">
        <f>RES_hhdet_in_fecs!V147</f>
        <v>0</v>
      </c>
      <c r="W409" s="99">
        <f>RES_hhdet_in_fecs!W147</f>
        <v>0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>
        <v>0</v>
      </c>
      <c r="N410" s="123">
        <v>0</v>
      </c>
      <c r="O410" s="123">
        <v>0</v>
      </c>
      <c r="P410" s="123">
        <v>0</v>
      </c>
      <c r="Q410" s="123">
        <v>0</v>
      </c>
      <c r="R410" s="123">
        <v>0</v>
      </c>
      <c r="S410" s="123">
        <v>0</v>
      </c>
      <c r="T410" s="123">
        <v>0</v>
      </c>
      <c r="U410" s="123">
        <v>0</v>
      </c>
      <c r="V410" s="123">
        <v>0</v>
      </c>
      <c r="W410" s="123">
        <v>0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0</v>
      </c>
      <c r="P415" s="102">
        <v>0</v>
      </c>
      <c r="Q415" s="102">
        <v>0</v>
      </c>
      <c r="R415" s="102">
        <v>0</v>
      </c>
      <c r="S415" s="102">
        <v>0</v>
      </c>
      <c r="T415" s="102">
        <v>0</v>
      </c>
      <c r="U415" s="102">
        <v>0</v>
      </c>
      <c r="V415" s="102">
        <v>0</v>
      </c>
      <c r="W415" s="102">
        <v>0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>
        <v>0</v>
      </c>
      <c r="N419" s="123">
        <v>0</v>
      </c>
      <c r="O419" s="123">
        <v>0</v>
      </c>
      <c r="P419" s="123">
        <v>0</v>
      </c>
      <c r="Q419" s="123">
        <v>0</v>
      </c>
      <c r="R419" s="123">
        <v>0</v>
      </c>
      <c r="S419" s="123">
        <v>0</v>
      </c>
      <c r="T419" s="123">
        <v>0</v>
      </c>
      <c r="U419" s="123">
        <v>0</v>
      </c>
      <c r="V419" s="123">
        <v>0</v>
      </c>
      <c r="W419" s="123">
        <v>0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0</v>
      </c>
      <c r="K421" s="110">
        <v>0</v>
      </c>
      <c r="L421" s="110">
        <v>0</v>
      </c>
      <c r="M421" s="110">
        <v>0</v>
      </c>
      <c r="N421" s="110">
        <v>0</v>
      </c>
      <c r="O421" s="110">
        <v>0</v>
      </c>
      <c r="P421" s="110">
        <v>0</v>
      </c>
      <c r="Q421" s="110">
        <v>0</v>
      </c>
      <c r="R421" s="110">
        <v>0</v>
      </c>
      <c r="S421" s="110">
        <v>0</v>
      </c>
      <c r="T421" s="110">
        <v>0</v>
      </c>
      <c r="U421" s="110">
        <v>0</v>
      </c>
      <c r="V421" s="110">
        <v>0</v>
      </c>
      <c r="W421" s="110">
        <v>0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0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0</v>
      </c>
      <c r="W423" s="118">
        <f t="shared" ref="W423" si="196">W424+W426+W428+W437</f>
        <v>0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0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0</v>
      </c>
      <c r="W424" s="123">
        <f t="shared" si="197"/>
        <v>0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0</v>
      </c>
      <c r="W426" s="123">
        <f t="shared" si="198"/>
        <v>0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</v>
      </c>
      <c r="F427" s="99">
        <f>RES_hhdet_in_tess!F147</f>
        <v>0</v>
      </c>
      <c r="G427" s="99">
        <f>RES_hhdet_in_tess!G147</f>
        <v>0</v>
      </c>
      <c r="H427" s="99">
        <f>RES_hhdet_in_tess!H147</f>
        <v>0</v>
      </c>
      <c r="I427" s="99">
        <f>RES_hhdet_in_tess!I147</f>
        <v>0</v>
      </c>
      <c r="J427" s="99">
        <f>RES_hhdet_in_tess!J147</f>
        <v>0</v>
      </c>
      <c r="K427" s="99">
        <f>RES_hhdet_in_tess!K147</f>
        <v>0</v>
      </c>
      <c r="L427" s="99">
        <f>RES_hhdet_in_tess!L147</f>
        <v>0</v>
      </c>
      <c r="M427" s="99">
        <f>RES_hhdet_in_tess!M147</f>
        <v>0</v>
      </c>
      <c r="N427" s="99">
        <f>RES_hhdet_in_tess!N147</f>
        <v>0</v>
      </c>
      <c r="O427" s="99">
        <f>RES_hhdet_in_tess!O147</f>
        <v>0</v>
      </c>
      <c r="P427" s="99">
        <f>RES_hhdet_in_tess!P147</f>
        <v>0</v>
      </c>
      <c r="Q427" s="99">
        <f>RES_hhdet_in_tess!Q147</f>
        <v>0</v>
      </c>
      <c r="R427" s="99">
        <f>RES_hhdet_in_tess!R147</f>
        <v>0</v>
      </c>
      <c r="S427" s="99">
        <f>RES_hhdet_in_tess!S147</f>
        <v>0</v>
      </c>
      <c r="T427" s="99">
        <f>RES_hhdet_in_tess!T147</f>
        <v>0</v>
      </c>
      <c r="U427" s="99">
        <f>RES_hhdet_in_tess!U147</f>
        <v>0</v>
      </c>
      <c r="V427" s="99">
        <f>RES_hhdet_in_tess!V147</f>
        <v>0</v>
      </c>
      <c r="W427" s="99">
        <f>RES_hhdet_in_tess!W147</f>
        <v>0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>
        <v>0</v>
      </c>
      <c r="N428" s="123">
        <v>0</v>
      </c>
      <c r="O428" s="123">
        <v>0</v>
      </c>
      <c r="P428" s="123">
        <v>0</v>
      </c>
      <c r="Q428" s="123">
        <v>0</v>
      </c>
      <c r="R428" s="123">
        <v>0</v>
      </c>
      <c r="S428" s="123">
        <v>0</v>
      </c>
      <c r="T428" s="123">
        <v>0</v>
      </c>
      <c r="U428" s="123">
        <v>0</v>
      </c>
      <c r="V428" s="123">
        <v>0</v>
      </c>
      <c r="W428" s="123">
        <v>0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0</v>
      </c>
      <c r="P433" s="102">
        <v>0</v>
      </c>
      <c r="Q433" s="102">
        <v>0</v>
      </c>
      <c r="R433" s="102">
        <v>0</v>
      </c>
      <c r="S433" s="102">
        <v>0</v>
      </c>
      <c r="T433" s="102">
        <v>0</v>
      </c>
      <c r="U433" s="102">
        <v>0</v>
      </c>
      <c r="V433" s="102">
        <v>0</v>
      </c>
      <c r="W433" s="102">
        <v>0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0</v>
      </c>
      <c r="K437" s="123">
        <v>0</v>
      </c>
      <c r="L437" s="123">
        <v>0</v>
      </c>
      <c r="M437" s="123">
        <v>0</v>
      </c>
      <c r="N437" s="123">
        <v>0</v>
      </c>
      <c r="O437" s="123">
        <v>0</v>
      </c>
      <c r="P437" s="123">
        <v>0</v>
      </c>
      <c r="Q437" s="123">
        <v>0</v>
      </c>
      <c r="R437" s="123">
        <v>0</v>
      </c>
      <c r="S437" s="123">
        <v>0</v>
      </c>
      <c r="T437" s="123">
        <v>0</v>
      </c>
      <c r="U437" s="123">
        <v>0</v>
      </c>
      <c r="V437" s="123">
        <v>0</v>
      </c>
      <c r="W437" s="123">
        <v>0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0</v>
      </c>
      <c r="K439" s="110">
        <v>0</v>
      </c>
      <c r="L439" s="110">
        <v>0</v>
      </c>
      <c r="M439" s="110">
        <v>0</v>
      </c>
      <c r="N439" s="110">
        <v>0</v>
      </c>
      <c r="O439" s="110">
        <v>0</v>
      </c>
      <c r="P439" s="110">
        <v>0</v>
      </c>
      <c r="Q439" s="110">
        <v>0</v>
      </c>
      <c r="R439" s="110">
        <v>0</v>
      </c>
      <c r="S439" s="110">
        <v>0</v>
      </c>
      <c r="T439" s="110">
        <v>0</v>
      </c>
      <c r="U439" s="110">
        <v>0</v>
      </c>
      <c r="V439" s="110">
        <v>0</v>
      </c>
      <c r="W439" s="110">
        <v>0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0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441899</v>
      </c>
      <c r="C5" s="120">
        <v>417189</v>
      </c>
      <c r="D5" s="120">
        <v>383603</v>
      </c>
      <c r="E5" s="120">
        <v>330239</v>
      </c>
      <c r="F5" s="120">
        <v>281275</v>
      </c>
      <c r="G5" s="120">
        <v>265554</v>
      </c>
      <c r="H5" s="120">
        <v>261994</v>
      </c>
      <c r="I5" s="120">
        <v>269135</v>
      </c>
      <c r="J5" s="120">
        <v>291250</v>
      </c>
      <c r="K5" s="120">
        <v>308079</v>
      </c>
      <c r="L5" s="120">
        <v>315813</v>
      </c>
      <c r="M5" s="120">
        <v>313585</v>
      </c>
      <c r="N5" s="120">
        <v>306934</v>
      </c>
      <c r="O5" s="120">
        <v>297651</v>
      </c>
      <c r="P5" s="120">
        <v>290840</v>
      </c>
      <c r="Q5" s="120">
        <v>269471</v>
      </c>
      <c r="R5" s="120">
        <v>256558</v>
      </c>
      <c r="S5" s="120">
        <v>251232</v>
      </c>
      <c r="T5" s="120">
        <v>252915</v>
      </c>
      <c r="U5" s="120">
        <v>259083</v>
      </c>
      <c r="V5" s="120">
        <v>258859</v>
      </c>
      <c r="W5" s="120">
        <v>262953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441899</v>
      </c>
      <c r="C7" s="52">
        <v>417189</v>
      </c>
      <c r="D7" s="52">
        <v>383603</v>
      </c>
      <c r="E7" s="52">
        <v>330239</v>
      </c>
      <c r="F7" s="52">
        <v>281275</v>
      </c>
      <c r="G7" s="52">
        <v>265554</v>
      </c>
      <c r="H7" s="52">
        <v>261994</v>
      </c>
      <c r="I7" s="52">
        <v>269135</v>
      </c>
      <c r="J7" s="52">
        <v>291250</v>
      </c>
      <c r="K7" s="52">
        <v>308079</v>
      </c>
      <c r="L7" s="52">
        <v>315813</v>
      </c>
      <c r="M7" s="52">
        <v>313585</v>
      </c>
      <c r="N7" s="52">
        <v>306934</v>
      </c>
      <c r="O7" s="52">
        <v>297651</v>
      </c>
      <c r="P7" s="52">
        <v>290840</v>
      </c>
      <c r="Q7" s="52">
        <v>269471</v>
      </c>
      <c r="R7" s="52">
        <v>256558</v>
      </c>
      <c r="S7" s="52">
        <v>251232</v>
      </c>
      <c r="T7" s="52">
        <v>252915</v>
      </c>
      <c r="U7" s="52">
        <v>259083</v>
      </c>
      <c r="V7" s="52">
        <v>258859</v>
      </c>
      <c r="W7" s="52">
        <v>262953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47925</v>
      </c>
      <c r="C9" s="52">
        <v>51978</v>
      </c>
      <c r="D9" s="52">
        <v>56305</v>
      </c>
      <c r="E9" s="52">
        <v>50314</v>
      </c>
      <c r="F9" s="52">
        <v>42344</v>
      </c>
      <c r="G9" s="52">
        <v>33521</v>
      </c>
      <c r="H9" s="52">
        <v>27377</v>
      </c>
      <c r="I9" s="52">
        <v>34739</v>
      </c>
      <c r="J9" s="52">
        <v>54859</v>
      </c>
      <c r="K9" s="52">
        <v>76634</v>
      </c>
      <c r="L9" s="52">
        <v>103334</v>
      </c>
      <c r="M9" s="52">
        <v>126418</v>
      </c>
      <c r="N9" s="52">
        <v>155605</v>
      </c>
      <c r="O9" s="52">
        <v>148368</v>
      </c>
      <c r="P9" s="52">
        <v>149058</v>
      </c>
      <c r="Q9" s="52">
        <v>127859</v>
      </c>
      <c r="R9" s="52">
        <v>105615</v>
      </c>
      <c r="S9" s="52">
        <v>100261</v>
      </c>
      <c r="T9" s="52">
        <v>122799</v>
      </c>
      <c r="U9" s="52">
        <v>155092</v>
      </c>
      <c r="V9" s="52">
        <v>187239</v>
      </c>
      <c r="W9" s="52">
        <v>212085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3204</v>
      </c>
      <c r="C11" s="52">
        <v>2939</v>
      </c>
      <c r="D11" s="52">
        <v>2574</v>
      </c>
      <c r="E11" s="52">
        <v>2158</v>
      </c>
      <c r="F11" s="52">
        <v>1779</v>
      </c>
      <c r="G11" s="52">
        <v>1623</v>
      </c>
      <c r="H11" s="52">
        <v>1538</v>
      </c>
      <c r="I11" s="52">
        <v>1468</v>
      </c>
      <c r="J11" s="52">
        <v>1453</v>
      </c>
      <c r="K11" s="52">
        <v>1454</v>
      </c>
      <c r="L11" s="52">
        <v>1424</v>
      </c>
      <c r="M11" s="52">
        <v>1382</v>
      </c>
      <c r="N11" s="52">
        <v>1277</v>
      </c>
      <c r="O11" s="52">
        <v>1172</v>
      </c>
      <c r="P11" s="52">
        <v>1093</v>
      </c>
      <c r="Q11" s="52">
        <v>925</v>
      </c>
      <c r="R11" s="52">
        <v>761</v>
      </c>
      <c r="S11" s="52">
        <v>650</v>
      </c>
      <c r="T11" s="52">
        <v>581</v>
      </c>
      <c r="U11" s="52">
        <v>578</v>
      </c>
      <c r="V11" s="52">
        <v>557</v>
      </c>
      <c r="W11" s="52">
        <v>573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</v>
      </c>
      <c r="M12" s="52">
        <v>1</v>
      </c>
      <c r="N12" s="52">
        <v>1</v>
      </c>
      <c r="O12" s="52">
        <v>1</v>
      </c>
      <c r="P12" s="52">
        <v>1</v>
      </c>
      <c r="Q12" s="52">
        <v>1</v>
      </c>
      <c r="R12" s="52">
        <v>1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438695</v>
      </c>
      <c r="C13" s="52">
        <v>414250</v>
      </c>
      <c r="D13" s="52">
        <v>381029</v>
      </c>
      <c r="E13" s="52">
        <v>328081</v>
      </c>
      <c r="F13" s="52">
        <v>279496</v>
      </c>
      <c r="G13" s="52">
        <v>263931</v>
      </c>
      <c r="H13" s="52">
        <v>260456</v>
      </c>
      <c r="I13" s="52">
        <v>267667</v>
      </c>
      <c r="J13" s="52">
        <v>289797</v>
      </c>
      <c r="K13" s="52">
        <v>306625</v>
      </c>
      <c r="L13" s="52">
        <v>296171</v>
      </c>
      <c r="M13" s="52">
        <v>291147</v>
      </c>
      <c r="N13" s="52">
        <v>283170</v>
      </c>
      <c r="O13" s="52">
        <v>270829</v>
      </c>
      <c r="P13" s="52">
        <v>262896</v>
      </c>
      <c r="Q13" s="52">
        <v>242990</v>
      </c>
      <c r="R13" s="52">
        <v>230187</v>
      </c>
      <c r="S13" s="52">
        <v>224980</v>
      </c>
      <c r="T13" s="52">
        <v>227532</v>
      </c>
      <c r="U13" s="52">
        <v>232114</v>
      </c>
      <c r="V13" s="52">
        <v>232186</v>
      </c>
      <c r="W13" s="52">
        <v>236006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18217</v>
      </c>
      <c r="M14" s="52">
        <v>21055</v>
      </c>
      <c r="N14" s="52">
        <v>22486</v>
      </c>
      <c r="O14" s="52">
        <v>25649</v>
      </c>
      <c r="P14" s="52">
        <v>26850</v>
      </c>
      <c r="Q14" s="52">
        <v>25555</v>
      </c>
      <c r="R14" s="52">
        <v>25609</v>
      </c>
      <c r="S14" s="52">
        <v>25602</v>
      </c>
      <c r="T14" s="52">
        <v>24802</v>
      </c>
      <c r="U14" s="52">
        <v>26391</v>
      </c>
      <c r="V14" s="52">
        <v>26116</v>
      </c>
      <c r="W14" s="52">
        <v>26374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29548</v>
      </c>
      <c r="C16" s="52">
        <v>30580</v>
      </c>
      <c r="D16" s="52">
        <v>34849</v>
      </c>
      <c r="E16" s="52">
        <v>33254</v>
      </c>
      <c r="F16" s="52">
        <v>31286</v>
      </c>
      <c r="G16" s="52">
        <v>31408</v>
      </c>
      <c r="H16" s="52">
        <v>31974</v>
      </c>
      <c r="I16" s="52">
        <v>31907</v>
      </c>
      <c r="J16" s="52">
        <v>35016</v>
      </c>
      <c r="K16" s="52">
        <v>38023</v>
      </c>
      <c r="L16" s="52">
        <v>39339</v>
      </c>
      <c r="M16" s="52">
        <v>40699</v>
      </c>
      <c r="N16" s="52">
        <v>39843</v>
      </c>
      <c r="O16" s="52">
        <v>39811</v>
      </c>
      <c r="P16" s="52">
        <v>39294</v>
      </c>
      <c r="Q16" s="52">
        <v>35941</v>
      </c>
      <c r="R16" s="52">
        <v>32780</v>
      </c>
      <c r="S16" s="52">
        <v>28888</v>
      </c>
      <c r="T16" s="52">
        <v>25672</v>
      </c>
      <c r="U16" s="52">
        <v>24220</v>
      </c>
      <c r="V16" s="52">
        <v>22875</v>
      </c>
      <c r="W16" s="52">
        <v>23265</v>
      </c>
      <c r="DA16" s="63" t="s">
        <v>1133</v>
      </c>
    </row>
    <row r="17" spans="1:105" ht="12" customHeight="1" x14ac:dyDescent="0.25">
      <c r="A17" s="109" t="s">
        <v>120</v>
      </c>
      <c r="B17" s="36">
        <v>412351</v>
      </c>
      <c r="C17" s="36">
        <v>386609</v>
      </c>
      <c r="D17" s="36">
        <v>348754</v>
      </c>
      <c r="E17" s="36">
        <v>296985</v>
      </c>
      <c r="F17" s="36">
        <v>249989</v>
      </c>
      <c r="G17" s="36">
        <v>234146</v>
      </c>
      <c r="H17" s="36">
        <v>230020</v>
      </c>
      <c r="I17" s="36">
        <v>237228</v>
      </c>
      <c r="J17" s="36">
        <v>256234</v>
      </c>
      <c r="K17" s="36">
        <v>270056</v>
      </c>
      <c r="L17" s="36">
        <v>276474</v>
      </c>
      <c r="M17" s="36">
        <v>272886</v>
      </c>
      <c r="N17" s="36">
        <v>267091</v>
      </c>
      <c r="O17" s="36">
        <v>257840</v>
      </c>
      <c r="P17" s="36">
        <v>251546</v>
      </c>
      <c r="Q17" s="36">
        <v>233530</v>
      </c>
      <c r="R17" s="36">
        <v>223778</v>
      </c>
      <c r="S17" s="36">
        <v>222344</v>
      </c>
      <c r="T17" s="36">
        <v>227243</v>
      </c>
      <c r="U17" s="36">
        <v>234863</v>
      </c>
      <c r="V17" s="36">
        <v>235984</v>
      </c>
      <c r="W17" s="36">
        <v>239688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34523</v>
      </c>
      <c r="D21" s="52">
        <v>34527</v>
      </c>
      <c r="E21" s="52">
        <v>53364</v>
      </c>
      <c r="F21" s="52">
        <v>48965</v>
      </c>
      <c r="G21" s="52">
        <v>15721</v>
      </c>
      <c r="H21" s="52">
        <v>22114</v>
      </c>
      <c r="I21" s="52">
        <v>34529</v>
      </c>
      <c r="J21" s="52">
        <v>34564</v>
      </c>
      <c r="K21" s="52">
        <v>34691</v>
      </c>
      <c r="L21" s="52">
        <v>34996</v>
      </c>
      <c r="M21" s="52">
        <v>36041</v>
      </c>
      <c r="N21" s="52">
        <v>37229</v>
      </c>
      <c r="O21" s="52">
        <v>31718</v>
      </c>
      <c r="P21" s="52">
        <v>6811</v>
      </c>
      <c r="Q21" s="52">
        <v>21369</v>
      </c>
      <c r="R21" s="52">
        <v>12916</v>
      </c>
      <c r="S21" s="52">
        <v>5326</v>
      </c>
      <c r="T21" s="52">
        <v>11411</v>
      </c>
      <c r="U21" s="52">
        <v>17162</v>
      </c>
      <c r="V21" s="52">
        <v>22473</v>
      </c>
      <c r="W21" s="52">
        <v>28066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7488</v>
      </c>
      <c r="D23" s="52">
        <v>7511</v>
      </c>
      <c r="E23" s="52">
        <v>7669</v>
      </c>
      <c r="F23" s="52">
        <v>8081</v>
      </c>
      <c r="G23" s="52">
        <v>8823</v>
      </c>
      <c r="H23" s="52">
        <v>9769</v>
      </c>
      <c r="I23" s="52">
        <v>6571</v>
      </c>
      <c r="J23" s="52">
        <v>6144</v>
      </c>
      <c r="K23" s="52">
        <v>12204</v>
      </c>
      <c r="L23" s="52">
        <v>14348</v>
      </c>
      <c r="M23" s="52">
        <v>11137</v>
      </c>
      <c r="N23" s="52">
        <v>9754</v>
      </c>
      <c r="O23" s="52">
        <v>27821</v>
      </c>
      <c r="P23" s="52">
        <v>17983</v>
      </c>
      <c r="Q23" s="52">
        <v>24296</v>
      </c>
      <c r="R23" s="52">
        <v>22256</v>
      </c>
      <c r="S23" s="52">
        <v>24460</v>
      </c>
      <c r="T23" s="52">
        <v>22319</v>
      </c>
      <c r="U23" s="52">
        <v>20618</v>
      </c>
      <c r="V23" s="52">
        <v>24532</v>
      </c>
      <c r="W23" s="52">
        <v>23825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501</v>
      </c>
      <c r="D25" s="52">
        <v>500</v>
      </c>
      <c r="E25" s="52">
        <v>507</v>
      </c>
      <c r="F25" s="52">
        <v>514</v>
      </c>
      <c r="G25" s="52">
        <v>522</v>
      </c>
      <c r="H25" s="52">
        <v>542</v>
      </c>
      <c r="I25" s="52">
        <v>275</v>
      </c>
      <c r="J25" s="52">
        <v>200</v>
      </c>
      <c r="K25" s="52">
        <v>206</v>
      </c>
      <c r="L25" s="52">
        <v>202</v>
      </c>
      <c r="M25" s="52">
        <v>244</v>
      </c>
      <c r="N25" s="52">
        <v>276</v>
      </c>
      <c r="O25" s="52">
        <v>276</v>
      </c>
      <c r="P25" s="52">
        <v>158</v>
      </c>
      <c r="Q25" s="52">
        <v>192</v>
      </c>
      <c r="R25" s="52">
        <v>189</v>
      </c>
      <c r="S25" s="52">
        <v>174</v>
      </c>
      <c r="T25" s="52">
        <v>172</v>
      </c>
      <c r="U25" s="52">
        <v>150</v>
      </c>
      <c r="V25" s="52">
        <v>128</v>
      </c>
      <c r="W25" s="52">
        <v>89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1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68546</v>
      </c>
      <c r="D27" s="52">
        <v>68632</v>
      </c>
      <c r="E27" s="52">
        <v>69675</v>
      </c>
      <c r="F27" s="52">
        <v>71378</v>
      </c>
      <c r="G27" s="52">
        <v>72995</v>
      </c>
      <c r="H27" s="52">
        <v>76657</v>
      </c>
      <c r="I27" s="52">
        <v>42395</v>
      </c>
      <c r="J27" s="52">
        <v>37274</v>
      </c>
      <c r="K27" s="52">
        <v>39212</v>
      </c>
      <c r="L27" s="52">
        <v>38551</v>
      </c>
      <c r="M27" s="52">
        <v>42905</v>
      </c>
      <c r="N27" s="52">
        <v>49875</v>
      </c>
      <c r="O27" s="52">
        <v>52611</v>
      </c>
      <c r="P27" s="52">
        <v>38042</v>
      </c>
      <c r="Q27" s="52">
        <v>49260</v>
      </c>
      <c r="R27" s="52">
        <v>47827</v>
      </c>
      <c r="S27" s="52">
        <v>40480</v>
      </c>
      <c r="T27" s="52">
        <v>35213</v>
      </c>
      <c r="U27" s="52">
        <v>38528</v>
      </c>
      <c r="V27" s="52">
        <v>37953</v>
      </c>
      <c r="W27" s="52">
        <v>35288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34</v>
      </c>
      <c r="N28" s="52">
        <v>261</v>
      </c>
      <c r="O28" s="52">
        <v>719</v>
      </c>
      <c r="P28" s="52">
        <v>1452</v>
      </c>
      <c r="Q28" s="52">
        <v>2673</v>
      </c>
      <c r="R28" s="52">
        <v>3877</v>
      </c>
      <c r="S28" s="52">
        <v>5524</v>
      </c>
      <c r="T28" s="52">
        <v>7830</v>
      </c>
      <c r="U28" s="52">
        <v>2857</v>
      </c>
      <c r="V28" s="52">
        <v>2881</v>
      </c>
      <c r="W28" s="52">
        <v>3441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4617</v>
      </c>
      <c r="D30" s="52">
        <v>4629</v>
      </c>
      <c r="E30" s="52">
        <v>4776</v>
      </c>
      <c r="F30" s="52">
        <v>5049</v>
      </c>
      <c r="G30" s="52">
        <v>5365</v>
      </c>
      <c r="H30" s="52">
        <v>5999</v>
      </c>
      <c r="I30" s="52">
        <v>4328</v>
      </c>
      <c r="J30" s="52">
        <v>5518</v>
      </c>
      <c r="K30" s="52">
        <v>5851</v>
      </c>
      <c r="L30" s="52">
        <v>5871</v>
      </c>
      <c r="M30" s="52">
        <v>4830</v>
      </c>
      <c r="N30" s="52">
        <v>5242</v>
      </c>
      <c r="O30" s="52">
        <v>5631</v>
      </c>
      <c r="P30" s="52">
        <v>4852</v>
      </c>
      <c r="Q30" s="52">
        <v>6764</v>
      </c>
      <c r="R30" s="52">
        <v>7619</v>
      </c>
      <c r="S30" s="52">
        <v>6782</v>
      </c>
      <c r="T30" s="52">
        <v>5902</v>
      </c>
      <c r="U30" s="52">
        <v>5172</v>
      </c>
      <c r="V30" s="52">
        <v>4545</v>
      </c>
      <c r="W30" s="52">
        <v>4440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64430</v>
      </c>
      <c r="D31" s="36">
        <v>64506</v>
      </c>
      <c r="E31" s="36">
        <v>65406</v>
      </c>
      <c r="F31" s="36">
        <v>66840</v>
      </c>
      <c r="G31" s="36">
        <v>68155</v>
      </c>
      <c r="H31" s="36">
        <v>71195</v>
      </c>
      <c r="I31" s="36">
        <v>38348</v>
      </c>
      <c r="J31" s="36">
        <v>31951</v>
      </c>
      <c r="K31" s="36">
        <v>33565</v>
      </c>
      <c r="L31" s="36">
        <v>32885</v>
      </c>
      <c r="M31" s="36">
        <v>38355</v>
      </c>
      <c r="N31" s="36">
        <v>45167</v>
      </c>
      <c r="O31" s="36">
        <v>47987</v>
      </c>
      <c r="P31" s="36">
        <v>34804</v>
      </c>
      <c r="Q31" s="36">
        <v>45369</v>
      </c>
      <c r="R31" s="36">
        <v>44259</v>
      </c>
      <c r="S31" s="36">
        <v>39400</v>
      </c>
      <c r="T31" s="36">
        <v>37315</v>
      </c>
      <c r="U31" s="36">
        <v>36355</v>
      </c>
      <c r="V31" s="36">
        <v>36416</v>
      </c>
      <c r="W31" s="36">
        <v>34381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9813</v>
      </c>
      <c r="D35" s="52">
        <v>941</v>
      </c>
      <c r="E35" s="52">
        <v>0</v>
      </c>
      <c r="F35" s="52">
        <v>1</v>
      </c>
      <c r="G35" s="52">
        <v>0</v>
      </c>
      <c r="H35" s="52">
        <v>18554</v>
      </c>
      <c r="I35" s="52">
        <v>41670</v>
      </c>
      <c r="J35" s="52">
        <v>56679</v>
      </c>
      <c r="K35" s="52">
        <v>51520</v>
      </c>
      <c r="L35" s="52">
        <v>42730</v>
      </c>
      <c r="M35" s="52">
        <v>33813</v>
      </c>
      <c r="N35" s="52">
        <v>30578</v>
      </c>
      <c r="O35" s="52">
        <v>22435</v>
      </c>
      <c r="P35" s="52">
        <v>0</v>
      </c>
      <c r="Q35" s="52">
        <v>0</v>
      </c>
      <c r="R35" s="52">
        <v>3</v>
      </c>
      <c r="S35" s="52">
        <v>0</v>
      </c>
      <c r="T35" s="52">
        <v>13094</v>
      </c>
      <c r="U35" s="52">
        <v>23330</v>
      </c>
      <c r="V35" s="52">
        <v>22249</v>
      </c>
      <c r="W35" s="52">
        <v>32160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11541</v>
      </c>
      <c r="D37" s="52">
        <v>11838</v>
      </c>
      <c r="E37" s="52">
        <v>1678</v>
      </c>
      <c r="F37" s="52">
        <v>111</v>
      </c>
      <c r="G37" s="52">
        <v>0</v>
      </c>
      <c r="H37" s="52">
        <v>3625</v>
      </c>
      <c r="I37" s="52">
        <v>13933</v>
      </c>
      <c r="J37" s="52">
        <v>26264</v>
      </c>
      <c r="K37" s="52">
        <v>33979</v>
      </c>
      <c r="L37" s="52">
        <v>41048</v>
      </c>
      <c r="M37" s="52">
        <v>34221</v>
      </c>
      <c r="N37" s="52">
        <v>38941</v>
      </c>
      <c r="O37" s="52">
        <v>20584</v>
      </c>
      <c r="P37" s="52">
        <v>18673</v>
      </c>
      <c r="Q37" s="52">
        <v>3097</v>
      </c>
      <c r="R37" s="52">
        <v>12</v>
      </c>
      <c r="S37" s="52">
        <v>19106</v>
      </c>
      <c r="T37" s="52">
        <v>44857</v>
      </c>
      <c r="U37" s="52">
        <v>52911</v>
      </c>
      <c r="V37" s="52">
        <v>56679</v>
      </c>
      <c r="W37" s="52">
        <v>48671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236</v>
      </c>
      <c r="D39" s="52">
        <v>135</v>
      </c>
      <c r="E39" s="52">
        <v>91</v>
      </c>
      <c r="F39" s="52">
        <v>135</v>
      </c>
      <c r="G39" s="52">
        <v>366</v>
      </c>
      <c r="H39" s="52">
        <v>457</v>
      </c>
      <c r="I39" s="52">
        <v>205</v>
      </c>
      <c r="J39" s="52">
        <v>185</v>
      </c>
      <c r="K39" s="52">
        <v>207</v>
      </c>
      <c r="L39" s="52">
        <v>172</v>
      </c>
      <c r="M39" s="52">
        <v>202</v>
      </c>
      <c r="N39" s="52">
        <v>171</v>
      </c>
      <c r="O39" s="52">
        <v>171</v>
      </c>
      <c r="P39" s="52">
        <v>79</v>
      </c>
      <c r="Q39" s="52">
        <v>24</v>
      </c>
      <c r="R39" s="52">
        <v>25</v>
      </c>
      <c r="S39" s="52">
        <v>63</v>
      </c>
      <c r="T39" s="52">
        <v>103</v>
      </c>
      <c r="U39" s="52">
        <v>147</v>
      </c>
      <c r="V39" s="52">
        <v>107</v>
      </c>
      <c r="W39" s="52">
        <v>105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1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44101</v>
      </c>
      <c r="D41" s="52">
        <v>35411</v>
      </c>
      <c r="E41" s="52">
        <v>16727</v>
      </c>
      <c r="F41" s="52">
        <v>22793</v>
      </c>
      <c r="G41" s="52">
        <v>57430</v>
      </c>
      <c r="H41" s="52">
        <v>73182</v>
      </c>
      <c r="I41" s="52">
        <v>49606</v>
      </c>
      <c r="J41" s="52">
        <v>59404</v>
      </c>
      <c r="K41" s="52">
        <v>56040</v>
      </c>
      <c r="L41" s="52">
        <v>28097</v>
      </c>
      <c r="M41" s="52">
        <v>37881</v>
      </c>
      <c r="N41" s="52">
        <v>41898</v>
      </c>
      <c r="O41" s="52">
        <v>40270</v>
      </c>
      <c r="P41" s="52">
        <v>30109</v>
      </c>
      <c r="Q41" s="52">
        <v>29354</v>
      </c>
      <c r="R41" s="52">
        <v>35024</v>
      </c>
      <c r="S41" s="52">
        <v>35273</v>
      </c>
      <c r="T41" s="52">
        <v>37765</v>
      </c>
      <c r="U41" s="52">
        <v>43110</v>
      </c>
      <c r="V41" s="52">
        <v>38025</v>
      </c>
      <c r="W41" s="52">
        <v>39108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18217</v>
      </c>
      <c r="M42" s="52">
        <v>2872</v>
      </c>
      <c r="N42" s="52">
        <v>1692</v>
      </c>
      <c r="O42" s="52">
        <v>3882</v>
      </c>
      <c r="P42" s="52">
        <v>2653</v>
      </c>
      <c r="Q42" s="52">
        <v>1378</v>
      </c>
      <c r="R42" s="52">
        <v>3931</v>
      </c>
      <c r="S42" s="52">
        <v>5517</v>
      </c>
      <c r="T42" s="52">
        <v>7030</v>
      </c>
      <c r="U42" s="52">
        <v>4446</v>
      </c>
      <c r="V42" s="52">
        <v>2606</v>
      </c>
      <c r="W42" s="52">
        <v>3699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5649</v>
      </c>
      <c r="D44" s="52">
        <v>8898</v>
      </c>
      <c r="E44" s="52">
        <v>3181</v>
      </c>
      <c r="F44" s="52">
        <v>3081</v>
      </c>
      <c r="G44" s="52">
        <v>5487</v>
      </c>
      <c r="H44" s="52">
        <v>6565</v>
      </c>
      <c r="I44" s="52">
        <v>4261</v>
      </c>
      <c r="J44" s="52">
        <v>8627</v>
      </c>
      <c r="K44" s="52">
        <v>8858</v>
      </c>
      <c r="L44" s="52">
        <v>7187</v>
      </c>
      <c r="M44" s="52">
        <v>6190</v>
      </c>
      <c r="N44" s="52">
        <v>4386</v>
      </c>
      <c r="O44" s="52">
        <v>5599</v>
      </c>
      <c r="P44" s="52">
        <v>4335</v>
      </c>
      <c r="Q44" s="52">
        <v>3411</v>
      </c>
      <c r="R44" s="52">
        <v>4458</v>
      </c>
      <c r="S44" s="52">
        <v>2890</v>
      </c>
      <c r="T44" s="52">
        <v>2686</v>
      </c>
      <c r="U44" s="52">
        <v>3720</v>
      </c>
      <c r="V44" s="52">
        <v>3200</v>
      </c>
      <c r="W44" s="52">
        <v>4830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38688</v>
      </c>
      <c r="D45" s="36">
        <v>26651</v>
      </c>
      <c r="E45" s="36">
        <v>13637</v>
      </c>
      <c r="F45" s="36">
        <v>19844</v>
      </c>
      <c r="G45" s="36">
        <v>52312</v>
      </c>
      <c r="H45" s="36">
        <v>67069</v>
      </c>
      <c r="I45" s="36">
        <v>45556</v>
      </c>
      <c r="J45" s="36">
        <v>50957</v>
      </c>
      <c r="K45" s="36">
        <v>47387</v>
      </c>
      <c r="L45" s="36">
        <v>39303</v>
      </c>
      <c r="M45" s="36">
        <v>34767</v>
      </c>
      <c r="N45" s="36">
        <v>39372</v>
      </c>
      <c r="O45" s="36">
        <v>38736</v>
      </c>
      <c r="P45" s="36">
        <v>28510</v>
      </c>
      <c r="Q45" s="36">
        <v>27353</v>
      </c>
      <c r="R45" s="36">
        <v>34507</v>
      </c>
      <c r="S45" s="36">
        <v>37966</v>
      </c>
      <c r="T45" s="36">
        <v>42214</v>
      </c>
      <c r="U45" s="36">
        <v>43975</v>
      </c>
      <c r="V45" s="36">
        <v>37537</v>
      </c>
      <c r="W45" s="36">
        <v>38085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3286</v>
      </c>
      <c r="D49" s="52">
        <v>370</v>
      </c>
      <c r="E49" s="52">
        <v>0</v>
      </c>
      <c r="F49" s="52">
        <v>0</v>
      </c>
      <c r="G49" s="52">
        <v>0</v>
      </c>
      <c r="H49" s="52">
        <v>6680</v>
      </c>
      <c r="I49" s="52">
        <v>15028</v>
      </c>
      <c r="J49" s="52">
        <v>18213</v>
      </c>
      <c r="K49" s="52">
        <v>15697</v>
      </c>
      <c r="L49" s="52">
        <v>11517</v>
      </c>
      <c r="M49" s="52">
        <v>9280</v>
      </c>
      <c r="N49" s="52">
        <v>12859</v>
      </c>
      <c r="O49" s="52">
        <v>8785</v>
      </c>
      <c r="P49" s="52">
        <v>0</v>
      </c>
      <c r="Q49" s="52">
        <v>0</v>
      </c>
      <c r="R49" s="52">
        <v>1</v>
      </c>
      <c r="S49" s="52">
        <v>0</v>
      </c>
      <c r="T49" s="52">
        <v>5393</v>
      </c>
      <c r="U49" s="52">
        <v>8605</v>
      </c>
      <c r="V49" s="52">
        <v>8712</v>
      </c>
      <c r="W49" s="52">
        <v>11160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756</v>
      </c>
      <c r="D51" s="52">
        <v>112</v>
      </c>
      <c r="E51" s="52">
        <v>0</v>
      </c>
      <c r="F51" s="52">
        <v>0</v>
      </c>
      <c r="G51" s="52">
        <v>0</v>
      </c>
      <c r="H51" s="52">
        <v>3612</v>
      </c>
      <c r="I51" s="52">
        <v>9044</v>
      </c>
      <c r="J51" s="52">
        <v>13371</v>
      </c>
      <c r="K51" s="52">
        <v>12567</v>
      </c>
      <c r="L51" s="52">
        <v>9410</v>
      </c>
      <c r="M51" s="52">
        <v>7639</v>
      </c>
      <c r="N51" s="52">
        <v>10778</v>
      </c>
      <c r="O51" s="52">
        <v>7250</v>
      </c>
      <c r="P51" s="52">
        <v>0</v>
      </c>
      <c r="Q51" s="52">
        <v>0</v>
      </c>
      <c r="R51" s="52">
        <v>1</v>
      </c>
      <c r="S51" s="52">
        <v>0</v>
      </c>
      <c r="T51" s="52">
        <v>4768</v>
      </c>
      <c r="U51" s="52">
        <v>7699</v>
      </c>
      <c r="V51" s="52">
        <v>7916</v>
      </c>
      <c r="W51" s="52">
        <v>10180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17</v>
      </c>
      <c r="D53" s="52">
        <v>1</v>
      </c>
      <c r="E53" s="52">
        <v>0</v>
      </c>
      <c r="F53" s="52">
        <v>0</v>
      </c>
      <c r="G53" s="52">
        <v>0</v>
      </c>
      <c r="H53" s="52">
        <v>42</v>
      </c>
      <c r="I53" s="52">
        <v>62</v>
      </c>
      <c r="J53" s="52">
        <v>57</v>
      </c>
      <c r="K53" s="52">
        <v>58</v>
      </c>
      <c r="L53" s="52">
        <v>43</v>
      </c>
      <c r="M53" s="52">
        <v>46</v>
      </c>
      <c r="N53" s="52">
        <v>51</v>
      </c>
      <c r="O53" s="52">
        <v>35</v>
      </c>
      <c r="P53" s="52">
        <v>0</v>
      </c>
      <c r="Q53" s="52">
        <v>0</v>
      </c>
      <c r="R53" s="52">
        <v>0</v>
      </c>
      <c r="S53" s="52">
        <v>0</v>
      </c>
      <c r="T53" s="52">
        <v>13</v>
      </c>
      <c r="U53" s="52">
        <v>27</v>
      </c>
      <c r="V53" s="52">
        <v>24</v>
      </c>
      <c r="W53" s="52">
        <v>28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3269</v>
      </c>
      <c r="D55" s="52">
        <v>369</v>
      </c>
      <c r="E55" s="52">
        <v>0</v>
      </c>
      <c r="F55" s="52">
        <v>0</v>
      </c>
      <c r="G55" s="52">
        <v>0</v>
      </c>
      <c r="H55" s="52">
        <v>6638</v>
      </c>
      <c r="I55" s="52">
        <v>14966</v>
      </c>
      <c r="J55" s="52">
        <v>18156</v>
      </c>
      <c r="K55" s="52">
        <v>15639</v>
      </c>
      <c r="L55" s="52">
        <v>6961</v>
      </c>
      <c r="M55" s="52">
        <v>8582</v>
      </c>
      <c r="N55" s="52">
        <v>12310</v>
      </c>
      <c r="O55" s="52">
        <v>7980</v>
      </c>
      <c r="P55" s="52">
        <v>0</v>
      </c>
      <c r="Q55" s="52">
        <v>0</v>
      </c>
      <c r="R55" s="52">
        <v>1</v>
      </c>
      <c r="S55" s="52">
        <v>0</v>
      </c>
      <c r="T55" s="52">
        <v>4536</v>
      </c>
      <c r="U55" s="52">
        <v>7775</v>
      </c>
      <c r="V55" s="52">
        <v>8129</v>
      </c>
      <c r="W55" s="52">
        <v>10169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4513</v>
      </c>
      <c r="M56" s="52">
        <v>652</v>
      </c>
      <c r="N56" s="52">
        <v>498</v>
      </c>
      <c r="O56" s="52">
        <v>770</v>
      </c>
      <c r="P56" s="52">
        <v>0</v>
      </c>
      <c r="Q56" s="52">
        <v>0</v>
      </c>
      <c r="R56" s="52">
        <v>0</v>
      </c>
      <c r="S56" s="52">
        <v>0</v>
      </c>
      <c r="T56" s="52">
        <v>844</v>
      </c>
      <c r="U56" s="52">
        <v>803</v>
      </c>
      <c r="V56" s="52">
        <v>559</v>
      </c>
      <c r="W56" s="52">
        <v>963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419</v>
      </c>
      <c r="D58" s="52">
        <v>93</v>
      </c>
      <c r="E58" s="52">
        <v>0</v>
      </c>
      <c r="F58" s="52">
        <v>0</v>
      </c>
      <c r="G58" s="52">
        <v>0</v>
      </c>
      <c r="H58" s="52">
        <v>596</v>
      </c>
      <c r="I58" s="52">
        <v>1285</v>
      </c>
      <c r="J58" s="52">
        <v>2637</v>
      </c>
      <c r="K58" s="52">
        <v>2473</v>
      </c>
      <c r="L58" s="52">
        <v>1781</v>
      </c>
      <c r="M58" s="52">
        <v>1403</v>
      </c>
      <c r="N58" s="52">
        <v>1289</v>
      </c>
      <c r="O58" s="52">
        <v>1109</v>
      </c>
      <c r="P58" s="52">
        <v>0</v>
      </c>
      <c r="Q58" s="52">
        <v>0</v>
      </c>
      <c r="R58" s="52">
        <v>0</v>
      </c>
      <c r="S58" s="52">
        <v>0</v>
      </c>
      <c r="T58" s="52">
        <v>323</v>
      </c>
      <c r="U58" s="52">
        <v>671</v>
      </c>
      <c r="V58" s="52">
        <v>686</v>
      </c>
      <c r="W58" s="52">
        <v>1258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2867</v>
      </c>
      <c r="D59" s="36">
        <v>277</v>
      </c>
      <c r="E59" s="36">
        <v>0</v>
      </c>
      <c r="F59" s="36">
        <v>0</v>
      </c>
      <c r="G59" s="36">
        <v>0</v>
      </c>
      <c r="H59" s="36">
        <v>6084</v>
      </c>
      <c r="I59" s="36">
        <v>13743</v>
      </c>
      <c r="J59" s="36">
        <v>15576</v>
      </c>
      <c r="K59" s="36">
        <v>13224</v>
      </c>
      <c r="L59" s="36">
        <v>9736</v>
      </c>
      <c r="M59" s="36">
        <v>7877</v>
      </c>
      <c r="N59" s="36">
        <v>11570</v>
      </c>
      <c r="O59" s="36">
        <v>7676</v>
      </c>
      <c r="P59" s="36">
        <v>0</v>
      </c>
      <c r="Q59" s="36">
        <v>0</v>
      </c>
      <c r="R59" s="36">
        <v>1</v>
      </c>
      <c r="S59" s="36">
        <v>0</v>
      </c>
      <c r="T59" s="36">
        <v>5070</v>
      </c>
      <c r="U59" s="36">
        <v>7934</v>
      </c>
      <c r="V59" s="36">
        <v>8026</v>
      </c>
      <c r="W59" s="36">
        <v>9902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6527</v>
      </c>
      <c r="D63" s="52">
        <v>571</v>
      </c>
      <c r="E63" s="52">
        <v>0</v>
      </c>
      <c r="F63" s="52">
        <v>1</v>
      </c>
      <c r="G63" s="52">
        <v>0</v>
      </c>
      <c r="H63" s="52">
        <v>11874</v>
      </c>
      <c r="I63" s="52">
        <v>26642</v>
      </c>
      <c r="J63" s="52">
        <v>38466</v>
      </c>
      <c r="K63" s="52">
        <v>35823</v>
      </c>
      <c r="L63" s="52">
        <v>31213</v>
      </c>
      <c r="M63" s="52">
        <v>24533</v>
      </c>
      <c r="N63" s="52">
        <v>17719</v>
      </c>
      <c r="O63" s="52">
        <v>13650</v>
      </c>
      <c r="P63" s="52">
        <v>0</v>
      </c>
      <c r="Q63" s="52">
        <v>0</v>
      </c>
      <c r="R63" s="52">
        <v>2</v>
      </c>
      <c r="S63" s="52">
        <v>0</v>
      </c>
      <c r="T63" s="52">
        <v>7701</v>
      </c>
      <c r="U63" s="52">
        <v>14725</v>
      </c>
      <c r="V63" s="52">
        <v>13537</v>
      </c>
      <c r="W63" s="52">
        <v>21000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10785</v>
      </c>
      <c r="D65" s="52">
        <v>11726</v>
      </c>
      <c r="E65" s="52">
        <v>1678</v>
      </c>
      <c r="F65" s="52">
        <v>111</v>
      </c>
      <c r="G65" s="52">
        <v>0</v>
      </c>
      <c r="H65" s="52">
        <v>13</v>
      </c>
      <c r="I65" s="52">
        <v>4889</v>
      </c>
      <c r="J65" s="52">
        <v>12893</v>
      </c>
      <c r="K65" s="52">
        <v>21412</v>
      </c>
      <c r="L65" s="52">
        <v>31638</v>
      </c>
      <c r="M65" s="52">
        <v>26582</v>
      </c>
      <c r="N65" s="52">
        <v>28163</v>
      </c>
      <c r="O65" s="52">
        <v>13334</v>
      </c>
      <c r="P65" s="52">
        <v>18673</v>
      </c>
      <c r="Q65" s="52">
        <v>3097</v>
      </c>
      <c r="R65" s="52">
        <v>11</v>
      </c>
      <c r="S65" s="52">
        <v>19106</v>
      </c>
      <c r="T65" s="52">
        <v>40089</v>
      </c>
      <c r="U65" s="52">
        <v>45212</v>
      </c>
      <c r="V65" s="52">
        <v>48763</v>
      </c>
      <c r="W65" s="52">
        <v>38491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219</v>
      </c>
      <c r="D67" s="52">
        <f t="shared" si="0"/>
        <v>134</v>
      </c>
      <c r="E67" s="52">
        <f t="shared" si="0"/>
        <v>91</v>
      </c>
      <c r="F67" s="52">
        <f t="shared" si="0"/>
        <v>135</v>
      </c>
      <c r="G67" s="52">
        <f t="shared" si="0"/>
        <v>366</v>
      </c>
      <c r="H67" s="52">
        <f t="shared" si="0"/>
        <v>415</v>
      </c>
      <c r="I67" s="52">
        <f t="shared" si="0"/>
        <v>143</v>
      </c>
      <c r="J67" s="52">
        <f t="shared" si="0"/>
        <v>128</v>
      </c>
      <c r="K67" s="52">
        <f t="shared" si="0"/>
        <v>149</v>
      </c>
      <c r="L67" s="52">
        <f t="shared" si="0"/>
        <v>129</v>
      </c>
      <c r="M67" s="52">
        <f t="shared" si="0"/>
        <v>156</v>
      </c>
      <c r="N67" s="52">
        <f t="shared" si="0"/>
        <v>120</v>
      </c>
      <c r="O67" s="52">
        <f t="shared" si="0"/>
        <v>136</v>
      </c>
      <c r="P67" s="52">
        <f t="shared" si="0"/>
        <v>79</v>
      </c>
      <c r="Q67" s="52">
        <f t="shared" si="0"/>
        <v>24</v>
      </c>
      <c r="R67" s="52">
        <f t="shared" ref="R67:V67" si="1">R39-R53</f>
        <v>25</v>
      </c>
      <c r="S67" s="52">
        <f t="shared" si="1"/>
        <v>63</v>
      </c>
      <c r="T67" s="52">
        <f t="shared" si="1"/>
        <v>90</v>
      </c>
      <c r="U67" s="52">
        <f t="shared" si="1"/>
        <v>120</v>
      </c>
      <c r="V67" s="52">
        <f t="shared" si="1"/>
        <v>83</v>
      </c>
      <c r="W67" s="52">
        <f t="shared" ref="W67" si="2">W39-W53</f>
        <v>77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1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40832</v>
      </c>
      <c r="D69" s="52">
        <f t="shared" si="6"/>
        <v>35042</v>
      </c>
      <c r="E69" s="52">
        <f t="shared" si="6"/>
        <v>16727</v>
      </c>
      <c r="F69" s="52">
        <f t="shared" si="6"/>
        <v>22793</v>
      </c>
      <c r="G69" s="52">
        <f t="shared" si="6"/>
        <v>57430</v>
      </c>
      <c r="H69" s="52">
        <f t="shared" si="6"/>
        <v>66544</v>
      </c>
      <c r="I69" s="52">
        <f t="shared" si="6"/>
        <v>34640</v>
      </c>
      <c r="J69" s="52">
        <f t="shared" si="6"/>
        <v>41248</v>
      </c>
      <c r="K69" s="52">
        <f t="shared" si="6"/>
        <v>40401</v>
      </c>
      <c r="L69" s="52">
        <f t="shared" si="6"/>
        <v>21136</v>
      </c>
      <c r="M69" s="52">
        <f t="shared" si="6"/>
        <v>29299</v>
      </c>
      <c r="N69" s="52">
        <f t="shared" si="6"/>
        <v>29588</v>
      </c>
      <c r="O69" s="52">
        <f t="shared" si="6"/>
        <v>32290</v>
      </c>
      <c r="P69" s="52">
        <f t="shared" si="6"/>
        <v>30109</v>
      </c>
      <c r="Q69" s="52">
        <f t="shared" si="6"/>
        <v>29354</v>
      </c>
      <c r="R69" s="52">
        <f t="shared" ref="R69:V69" si="7">R41-R55</f>
        <v>35023</v>
      </c>
      <c r="S69" s="52">
        <f t="shared" si="7"/>
        <v>35273</v>
      </c>
      <c r="T69" s="52">
        <f t="shared" si="7"/>
        <v>33229</v>
      </c>
      <c r="U69" s="52">
        <f t="shared" si="7"/>
        <v>35335</v>
      </c>
      <c r="V69" s="52">
        <f t="shared" si="7"/>
        <v>29896</v>
      </c>
      <c r="W69" s="52">
        <f t="shared" ref="W69" si="8">W41-W55</f>
        <v>28939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13704</v>
      </c>
      <c r="M70" s="52">
        <f t="shared" si="9"/>
        <v>2220</v>
      </c>
      <c r="N70" s="52">
        <f t="shared" si="9"/>
        <v>1194</v>
      </c>
      <c r="O70" s="52">
        <f t="shared" si="9"/>
        <v>3112</v>
      </c>
      <c r="P70" s="52">
        <f t="shared" si="9"/>
        <v>2653</v>
      </c>
      <c r="Q70" s="52">
        <f t="shared" si="9"/>
        <v>1378</v>
      </c>
      <c r="R70" s="52">
        <f t="shared" ref="R70:V70" si="10">R42-R56</f>
        <v>3931</v>
      </c>
      <c r="S70" s="52">
        <f t="shared" si="10"/>
        <v>5517</v>
      </c>
      <c r="T70" s="52">
        <f t="shared" si="10"/>
        <v>6186</v>
      </c>
      <c r="U70" s="52">
        <f t="shared" si="10"/>
        <v>3643</v>
      </c>
      <c r="V70" s="52">
        <f t="shared" si="10"/>
        <v>2047</v>
      </c>
      <c r="W70" s="52">
        <f t="shared" ref="W70" si="11">W42-W56</f>
        <v>2736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5230</v>
      </c>
      <c r="D72" s="52">
        <v>8805</v>
      </c>
      <c r="E72" s="52">
        <v>3181</v>
      </c>
      <c r="F72" s="52">
        <v>3081</v>
      </c>
      <c r="G72" s="52">
        <v>5487</v>
      </c>
      <c r="H72" s="52">
        <v>5969</v>
      </c>
      <c r="I72" s="52">
        <v>2976</v>
      </c>
      <c r="J72" s="52">
        <v>5990</v>
      </c>
      <c r="K72" s="52">
        <v>6385</v>
      </c>
      <c r="L72" s="52">
        <v>5406</v>
      </c>
      <c r="M72" s="52">
        <v>4787</v>
      </c>
      <c r="N72" s="52">
        <v>3097</v>
      </c>
      <c r="O72" s="52">
        <v>4490</v>
      </c>
      <c r="P72" s="52">
        <v>4335</v>
      </c>
      <c r="Q72" s="52">
        <v>3411</v>
      </c>
      <c r="R72" s="52">
        <v>4458</v>
      </c>
      <c r="S72" s="52">
        <v>2890</v>
      </c>
      <c r="T72" s="52">
        <v>2363</v>
      </c>
      <c r="U72" s="52">
        <v>3049</v>
      </c>
      <c r="V72" s="52">
        <v>2514</v>
      </c>
      <c r="W72" s="52">
        <v>3572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35821</v>
      </c>
      <c r="D73" s="36">
        <v>26374</v>
      </c>
      <c r="E73" s="36">
        <v>13637</v>
      </c>
      <c r="F73" s="36">
        <v>19844</v>
      </c>
      <c r="G73" s="36">
        <v>52312</v>
      </c>
      <c r="H73" s="36">
        <v>60985</v>
      </c>
      <c r="I73" s="36">
        <v>31813</v>
      </c>
      <c r="J73" s="36">
        <v>35381</v>
      </c>
      <c r="K73" s="36">
        <v>34163</v>
      </c>
      <c r="L73" s="36">
        <v>29567</v>
      </c>
      <c r="M73" s="36">
        <v>26890</v>
      </c>
      <c r="N73" s="36">
        <v>27802</v>
      </c>
      <c r="O73" s="36">
        <v>31060</v>
      </c>
      <c r="P73" s="36">
        <v>28510</v>
      </c>
      <c r="Q73" s="36">
        <v>27353</v>
      </c>
      <c r="R73" s="36">
        <v>34506</v>
      </c>
      <c r="S73" s="36">
        <v>37966</v>
      </c>
      <c r="T73" s="36">
        <v>37144</v>
      </c>
      <c r="U73" s="36">
        <v>36041</v>
      </c>
      <c r="V73" s="36">
        <v>29511</v>
      </c>
      <c r="W73" s="36">
        <v>28183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3266</v>
      </c>
      <c r="I79" s="138">
        <f>RES_hhdet_numvin!I163</f>
        <v>13753</v>
      </c>
      <c r="J79" s="138">
        <f>RES_hhdet_numvin!J163</f>
        <v>26277</v>
      </c>
      <c r="K79" s="138">
        <f>RES_hhdet_numvin!K163</f>
        <v>29785</v>
      </c>
      <c r="L79" s="138">
        <f>RES_hhdet_numvin!L163</f>
        <v>28845</v>
      </c>
      <c r="M79" s="138">
        <f>RES_hhdet_numvin!M163</f>
        <v>25559</v>
      </c>
      <c r="N79" s="138">
        <f>RES_hhdet_numvin!N163</f>
        <v>25136</v>
      </c>
      <c r="O79" s="138">
        <f>RES_hhdet_numvin!O163</f>
        <v>19631</v>
      </c>
      <c r="P79" s="138">
        <f>RES_hhdet_numvin!P163</f>
        <v>0</v>
      </c>
      <c r="Q79" s="138">
        <f>RES_hhdet_numvin!Q163</f>
        <v>0</v>
      </c>
      <c r="R79" s="138">
        <f>RES_hhdet_numvin!R163</f>
        <v>3</v>
      </c>
      <c r="S79" s="138">
        <f>RES_hhdet_numvin!S163</f>
        <v>0</v>
      </c>
      <c r="T79" s="138">
        <f>RES_hhdet_numvin!T163</f>
        <v>13007</v>
      </c>
      <c r="U79" s="138">
        <f>RES_hhdet_numvin!U163</f>
        <v>23285</v>
      </c>
      <c r="V79" s="138">
        <f>RES_hhdet_numvin!V163</f>
        <v>22246</v>
      </c>
      <c r="W79" s="138">
        <f>RES_hhdet_numvin!W163</f>
        <v>32160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6006</v>
      </c>
      <c r="Q81" s="138">
        <f>RES_hhdet_numvin!Q165</f>
        <v>1731</v>
      </c>
      <c r="R81" s="138">
        <f>RES_hhdet_numvin!R165</f>
        <v>12</v>
      </c>
      <c r="S81" s="138">
        <f>RES_hhdet_numvin!S165</f>
        <v>16359</v>
      </c>
      <c r="T81" s="138">
        <f>RES_hhdet_numvin!T165</f>
        <v>39986</v>
      </c>
      <c r="U81" s="138">
        <f>RES_hhdet_numvin!U165</f>
        <v>46312</v>
      </c>
      <c r="V81" s="138">
        <f>RES_hhdet_numvin!V165</f>
        <v>53008</v>
      </c>
      <c r="W81" s="138">
        <f>RES_hhdet_numvin!W165</f>
        <v>48671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27</v>
      </c>
      <c r="Q83" s="138">
        <f>RES_hhdet_numvin!Q167</f>
        <v>15</v>
      </c>
      <c r="R83" s="138">
        <f>RES_hhdet_numvin!R167</f>
        <v>20</v>
      </c>
      <c r="S83" s="138">
        <f>RES_hhdet_numvin!S167</f>
        <v>57</v>
      </c>
      <c r="T83" s="138">
        <f>RES_hhdet_numvin!T167</f>
        <v>97</v>
      </c>
      <c r="U83" s="138">
        <f>RES_hhdet_numvin!U167</f>
        <v>145</v>
      </c>
      <c r="V83" s="138">
        <f>RES_hhdet_numvin!V167</f>
        <v>107</v>
      </c>
      <c r="W83" s="138">
        <f>RES_hhdet_numvin!W167</f>
        <v>105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9866</v>
      </c>
      <c r="Q87" s="138">
        <f>RES_hhdet_numvin!Q171</f>
        <v>16762</v>
      </c>
      <c r="R87" s="138">
        <f>RES_hhdet_numvin!R171</f>
        <v>26047</v>
      </c>
      <c r="S87" s="138">
        <f>RES_hhdet_numvin!S171</f>
        <v>30252</v>
      </c>
      <c r="T87" s="138">
        <f>RES_hhdet_numvin!T171</f>
        <v>34734</v>
      </c>
      <c r="U87" s="138">
        <f>RES_hhdet_numvin!U171</f>
        <v>41603</v>
      </c>
      <c r="V87" s="138">
        <f>RES_hhdet_numvin!V171</f>
        <v>37634</v>
      </c>
      <c r="W87" s="138">
        <f>RES_hhdet_numvin!W171</f>
        <v>39108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865</v>
      </c>
      <c r="Q88" s="138">
        <f>RES_hhdet_numvin!Q172</f>
        <v>792</v>
      </c>
      <c r="R88" s="138">
        <f>RES_hhdet_numvin!R172</f>
        <v>2927</v>
      </c>
      <c r="S88" s="138">
        <f>RES_hhdet_numvin!S172</f>
        <v>4738</v>
      </c>
      <c r="T88" s="138">
        <f>RES_hhdet_numvin!T172</f>
        <v>6474</v>
      </c>
      <c r="U88" s="138">
        <f>RES_hhdet_numvin!U172</f>
        <v>4296</v>
      </c>
      <c r="V88" s="138">
        <f>RES_hhdet_numvin!V172</f>
        <v>2583</v>
      </c>
      <c r="W88" s="138">
        <f>RES_hhdet_numvin!W172</f>
        <v>3699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1420</v>
      </c>
      <c r="Q92" s="138">
        <f>RES_hhdet_numvin!Q176</f>
        <v>1954</v>
      </c>
      <c r="R92" s="138">
        <f>RES_hhdet_numvin!R176</f>
        <v>3322</v>
      </c>
      <c r="S92" s="138">
        <f>RES_hhdet_numvin!S176</f>
        <v>2487</v>
      </c>
      <c r="T92" s="138">
        <f>RES_hhdet_numvin!T176</f>
        <v>2482</v>
      </c>
      <c r="U92" s="138">
        <f>RES_hhdet_numvin!U176</f>
        <v>3597</v>
      </c>
      <c r="V92" s="138">
        <f>RES_hhdet_numvin!V176</f>
        <v>3173</v>
      </c>
      <c r="W92" s="138">
        <f>RES_hhdet_numvin!W176</f>
        <v>4830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9338</v>
      </c>
      <c r="Q93" s="39">
        <f>RES_hhdet_numvin!Q177</f>
        <v>15622</v>
      </c>
      <c r="R93" s="39">
        <f>RES_hhdet_numvin!R177</f>
        <v>25668</v>
      </c>
      <c r="S93" s="39">
        <f>RES_hhdet_numvin!S177</f>
        <v>32563</v>
      </c>
      <c r="T93" s="39">
        <f>RES_hhdet_numvin!T177</f>
        <v>38819</v>
      </c>
      <c r="U93" s="39">
        <f>RES_hhdet_numvin!U177</f>
        <v>42439</v>
      </c>
      <c r="V93" s="39">
        <f>RES_hhdet_numvin!V177</f>
        <v>37154</v>
      </c>
      <c r="W93" s="39">
        <f>RES_hhdet_numvin!W177</f>
        <v>38085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282.5820753353691</v>
      </c>
      <c r="C97" s="117">
        <f t="shared" si="12"/>
        <v>272.52551193842282</v>
      </c>
      <c r="D97" s="117">
        <f t="shared" si="12"/>
        <v>224.89592493485188</v>
      </c>
      <c r="E97" s="117">
        <f t="shared" si="12"/>
        <v>217.57292862053845</v>
      </c>
      <c r="F97" s="117">
        <f t="shared" si="12"/>
        <v>160.12946608117082</v>
      </c>
      <c r="G97" s="117">
        <f t="shared" si="12"/>
        <v>161.76420164433941</v>
      </c>
      <c r="H97" s="117">
        <f t="shared" si="12"/>
        <v>167.27522330160031</v>
      </c>
      <c r="I97" s="117">
        <f t="shared" si="12"/>
        <v>149.87948672193784</v>
      </c>
      <c r="J97" s="117">
        <f t="shared" si="12"/>
        <v>181.87651052113765</v>
      </c>
      <c r="K97" s="117">
        <f t="shared" si="12"/>
        <v>192.50665481375967</v>
      </c>
      <c r="L97" s="117">
        <f t="shared" si="12"/>
        <v>208.10772937271997</v>
      </c>
      <c r="M97" s="117">
        <f t="shared" si="12"/>
        <v>225.10688858085476</v>
      </c>
      <c r="N97" s="117">
        <f t="shared" si="12"/>
        <v>204.97674650552727</v>
      </c>
      <c r="O97" s="117">
        <f t="shared" si="12"/>
        <v>181.1765613843815</v>
      </c>
      <c r="P97" s="117">
        <f t="shared" si="12"/>
        <v>180.67345002365468</v>
      </c>
      <c r="Q97" s="117">
        <f t="shared" si="12"/>
        <v>148.51926750985876</v>
      </c>
      <c r="R97" s="117">
        <f t="shared" ref="R97:V97" si="13">R98+R100+R102+R111</f>
        <v>146.17104010562258</v>
      </c>
      <c r="S97" s="117">
        <f t="shared" si="13"/>
        <v>150.07403683633862</v>
      </c>
      <c r="T97" s="117">
        <f t="shared" si="13"/>
        <v>144.3892975877159</v>
      </c>
      <c r="U97" s="117">
        <f t="shared" si="13"/>
        <v>147.55781341820204</v>
      </c>
      <c r="V97" s="117">
        <f t="shared" si="13"/>
        <v>153.35813256806833</v>
      </c>
      <c r="W97" s="117">
        <f t="shared" ref="W97" si="14">W98+W100+W102+W111</f>
        <v>162.76103940551974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209.02917105866879</v>
      </c>
      <c r="C98" s="122">
        <f t="shared" si="15"/>
        <v>205.6017078328583</v>
      </c>
      <c r="D98" s="122">
        <f t="shared" si="15"/>
        <v>159.06376856472153</v>
      </c>
      <c r="E98" s="122">
        <f t="shared" si="15"/>
        <v>161.30895725758438</v>
      </c>
      <c r="F98" s="122">
        <f t="shared" si="15"/>
        <v>112.58630959226333</v>
      </c>
      <c r="G98" s="122">
        <f t="shared" si="15"/>
        <v>115.52330717598744</v>
      </c>
      <c r="H98" s="122">
        <f t="shared" si="15"/>
        <v>120.9671405810257</v>
      </c>
      <c r="I98" s="122">
        <f t="shared" si="15"/>
        <v>102.45218640390246</v>
      </c>
      <c r="J98" s="122">
        <f t="shared" si="15"/>
        <v>126.73472358879465</v>
      </c>
      <c r="K98" s="122">
        <f t="shared" si="15"/>
        <v>132.46277322956382</v>
      </c>
      <c r="L98" s="122">
        <f t="shared" si="15"/>
        <v>145.57523161387371</v>
      </c>
      <c r="M98" s="122">
        <f t="shared" si="15"/>
        <v>159.80728835180935</v>
      </c>
      <c r="N98" s="122">
        <f t="shared" si="15"/>
        <v>144.11545388017396</v>
      </c>
      <c r="O98" s="122">
        <f t="shared" si="15"/>
        <v>126.16977794363795</v>
      </c>
      <c r="P98" s="122">
        <f t="shared" si="15"/>
        <v>127.54358424984505</v>
      </c>
      <c r="Q98" s="122">
        <f t="shared" si="15"/>
        <v>97.770142884831046</v>
      </c>
      <c r="R98" s="122">
        <f t="shared" si="15"/>
        <v>98.47727922672378</v>
      </c>
      <c r="S98" s="122">
        <f t="shared" si="15"/>
        <v>102.13771006297848</v>
      </c>
      <c r="T98" s="122">
        <f t="shared" si="15"/>
        <v>96.855301690095658</v>
      </c>
      <c r="U98" s="122">
        <f t="shared" si="15"/>
        <v>99.971867694945104</v>
      </c>
      <c r="V98" s="122">
        <f t="shared" si="15"/>
        <v>103.87979738592908</v>
      </c>
      <c r="W98" s="122">
        <f t="shared" si="15"/>
        <v>109.89465126877654</v>
      </c>
      <c r="DA98" s="130" t="s">
        <v>1722</v>
      </c>
    </row>
    <row r="99" spans="1:105" ht="12" customHeight="1" x14ac:dyDescent="0.25">
      <c r="A99" s="97" t="s">
        <v>53</v>
      </c>
      <c r="B99" s="98">
        <v>209.02917105866879</v>
      </c>
      <c r="C99" s="98">
        <v>205.6017078328583</v>
      </c>
      <c r="D99" s="98">
        <v>159.06376856472153</v>
      </c>
      <c r="E99" s="98">
        <v>161.30895725758438</v>
      </c>
      <c r="F99" s="98">
        <v>112.58630959226333</v>
      </c>
      <c r="G99" s="98">
        <v>115.52330717598744</v>
      </c>
      <c r="H99" s="98">
        <v>120.9671405810257</v>
      </c>
      <c r="I99" s="98">
        <v>102.45218640390246</v>
      </c>
      <c r="J99" s="98">
        <v>126.73472358879465</v>
      </c>
      <c r="K99" s="98">
        <v>132.46277322956382</v>
      </c>
      <c r="L99" s="98">
        <v>145.57523161387371</v>
      </c>
      <c r="M99" s="98">
        <v>159.80728835180935</v>
      </c>
      <c r="N99" s="98">
        <v>144.11545388017396</v>
      </c>
      <c r="O99" s="98">
        <v>126.16977794363795</v>
      </c>
      <c r="P99" s="98">
        <v>127.54358424984505</v>
      </c>
      <c r="Q99" s="98">
        <v>97.770142884831046</v>
      </c>
      <c r="R99" s="98">
        <v>98.47727922672378</v>
      </c>
      <c r="S99" s="98">
        <v>102.13771006297848</v>
      </c>
      <c r="T99" s="98">
        <v>96.855301690095658</v>
      </c>
      <c r="U99" s="98">
        <v>99.971867694945104</v>
      </c>
      <c r="V99" s="98">
        <v>103.87979738592908</v>
      </c>
      <c r="W99" s="98">
        <v>109.89465126877654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0.91254871950642547</v>
      </c>
      <c r="C100" s="122">
        <f t="shared" si="16"/>
        <v>0.93770602770959322</v>
      </c>
      <c r="D100" s="122">
        <f t="shared" si="16"/>
        <v>0.5746063300876626</v>
      </c>
      <c r="E100" s="122">
        <f t="shared" si="16"/>
        <v>0.63714277544463604</v>
      </c>
      <c r="F100" s="122">
        <f t="shared" si="16"/>
        <v>0.28650160355943222</v>
      </c>
      <c r="G100" s="122">
        <f t="shared" si="16"/>
        <v>0.22666971698279298</v>
      </c>
      <c r="H100" s="122">
        <f t="shared" si="16"/>
        <v>0.24469265397711251</v>
      </c>
      <c r="I100" s="122">
        <f t="shared" si="16"/>
        <v>0.58501183005019564</v>
      </c>
      <c r="J100" s="122">
        <f t="shared" si="16"/>
        <v>0.54140889656414259</v>
      </c>
      <c r="K100" s="122">
        <f t="shared" si="16"/>
        <v>0.55526062049879832</v>
      </c>
      <c r="L100" s="122">
        <f t="shared" si="16"/>
        <v>1.0265234720894931</v>
      </c>
      <c r="M100" s="122">
        <f t="shared" si="16"/>
        <v>0.90837248301386597</v>
      </c>
      <c r="N100" s="122">
        <f t="shared" si="16"/>
        <v>2.9147094342404465</v>
      </c>
      <c r="O100" s="122">
        <f t="shared" si="16"/>
        <v>1.1786734362235196</v>
      </c>
      <c r="P100" s="122">
        <f t="shared" si="16"/>
        <v>1.0252824755744261</v>
      </c>
      <c r="Q100" s="122">
        <f t="shared" si="16"/>
        <v>1.5187177380339736</v>
      </c>
      <c r="R100" s="122">
        <f t="shared" si="16"/>
        <v>1.2140548996888016</v>
      </c>
      <c r="S100" s="122">
        <f t="shared" si="16"/>
        <v>1.1343941045497086</v>
      </c>
      <c r="T100" s="122">
        <f t="shared" si="16"/>
        <v>1.1306853798820939</v>
      </c>
      <c r="U100" s="122">
        <f t="shared" si="16"/>
        <v>1.4177075547931726</v>
      </c>
      <c r="V100" s="122">
        <f t="shared" si="16"/>
        <v>1.6671610964041021</v>
      </c>
      <c r="W100" s="122">
        <f t="shared" si="16"/>
        <v>1.8934595419516123</v>
      </c>
      <c r="DA100" s="130" t="s">
        <v>1724</v>
      </c>
    </row>
    <row r="101" spans="1:105" ht="12" customHeight="1" x14ac:dyDescent="0.25">
      <c r="A101" s="97" t="s">
        <v>53</v>
      </c>
      <c r="B101" s="98">
        <v>0.91254871950642547</v>
      </c>
      <c r="C101" s="98">
        <v>0.93770602770959322</v>
      </c>
      <c r="D101" s="98">
        <v>0.5746063300876626</v>
      </c>
      <c r="E101" s="98">
        <v>0.63714277544463604</v>
      </c>
      <c r="F101" s="98">
        <v>0.28650160355943222</v>
      </c>
      <c r="G101" s="98">
        <v>0.22666971698279298</v>
      </c>
      <c r="H101" s="98">
        <v>0.24469265397711251</v>
      </c>
      <c r="I101" s="98">
        <v>0.58501183005019564</v>
      </c>
      <c r="J101" s="98">
        <v>0.54140889656414259</v>
      </c>
      <c r="K101" s="98">
        <v>0.55526062049879832</v>
      </c>
      <c r="L101" s="98">
        <v>1.0265234720894931</v>
      </c>
      <c r="M101" s="98">
        <v>0.90837248301386597</v>
      </c>
      <c r="N101" s="98">
        <v>2.9147094342404465</v>
      </c>
      <c r="O101" s="98">
        <v>1.1786734362235196</v>
      </c>
      <c r="P101" s="98">
        <v>1.0252824755744261</v>
      </c>
      <c r="Q101" s="98">
        <v>1.5187177380339736</v>
      </c>
      <c r="R101" s="98">
        <v>1.2140548996888016</v>
      </c>
      <c r="S101" s="98">
        <v>1.1343941045497086</v>
      </c>
      <c r="T101" s="98">
        <v>1.1306853798820939</v>
      </c>
      <c r="U101" s="98">
        <v>1.4177075547931726</v>
      </c>
      <c r="V101" s="98">
        <v>1.6671610964041021</v>
      </c>
      <c r="W101" s="98">
        <v>1.8934595419516123</v>
      </c>
      <c r="DA101" s="63" t="s">
        <v>1725</v>
      </c>
    </row>
    <row r="102" spans="1:105" ht="12" customHeight="1" x14ac:dyDescent="0.25">
      <c r="A102" s="121" t="s">
        <v>55</v>
      </c>
      <c r="B102" s="122">
        <v>48.523510967281155</v>
      </c>
      <c r="C102" s="122">
        <v>42.757395577056855</v>
      </c>
      <c r="D102" s="122">
        <v>44.219840002893562</v>
      </c>
      <c r="E102" s="122">
        <v>36.913722430069456</v>
      </c>
      <c r="F102" s="122">
        <v>30.489237561415671</v>
      </c>
      <c r="G102" s="122">
        <v>30.150128840692183</v>
      </c>
      <c r="H102" s="122">
        <v>30.175280360584054</v>
      </c>
      <c r="I102" s="122">
        <v>30.29411177153893</v>
      </c>
      <c r="J102" s="122">
        <v>36.503288987115269</v>
      </c>
      <c r="K102" s="122">
        <v>39.941746159391755</v>
      </c>
      <c r="L102" s="122">
        <v>41.950490577258932</v>
      </c>
      <c r="M102" s="122">
        <v>43.377612686675064</v>
      </c>
      <c r="N102" s="122">
        <v>38.927940440967532</v>
      </c>
      <c r="O102" s="122">
        <v>36.146325197822797</v>
      </c>
      <c r="P102" s="122">
        <v>35.205760501663434</v>
      </c>
      <c r="Q102" s="122">
        <v>31.596787134369787</v>
      </c>
      <c r="R102" s="122">
        <v>30.212798576897697</v>
      </c>
      <c r="S102" s="122">
        <v>30.657927144684717</v>
      </c>
      <c r="T102" s="122">
        <v>30.623589435922771</v>
      </c>
      <c r="U102" s="122">
        <v>30.46166332447681</v>
      </c>
      <c r="V102" s="122">
        <v>31.511220834550315</v>
      </c>
      <c r="W102" s="122">
        <v>33.600048375651014</v>
      </c>
      <c r="DA102" s="130" t="s">
        <v>1726</v>
      </c>
    </row>
    <row r="103" spans="1:105" ht="12" customHeight="1" x14ac:dyDescent="0.25">
      <c r="A103" s="97" t="s">
        <v>124</v>
      </c>
      <c r="B103" s="98">
        <v>0.38583277037242336</v>
      </c>
      <c r="C103" s="98">
        <v>0.3672294352228429</v>
      </c>
      <c r="D103" s="98">
        <v>0.30600256536035642</v>
      </c>
      <c r="E103" s="98">
        <v>0.26511202147987123</v>
      </c>
      <c r="F103" s="98">
        <v>0.2214610566846876</v>
      </c>
      <c r="G103" s="98">
        <v>0.20551238216039328</v>
      </c>
      <c r="H103" s="98">
        <v>0.19807340001999857</v>
      </c>
      <c r="I103" s="98">
        <v>0.19245871828159294</v>
      </c>
      <c r="J103" s="98">
        <v>0.19929817632578262</v>
      </c>
      <c r="K103" s="98">
        <v>0.20892687348225958</v>
      </c>
      <c r="L103" s="98">
        <v>0.21097948247437043</v>
      </c>
      <c r="M103" s="98">
        <v>0.21233451114381904</v>
      </c>
      <c r="N103" s="98">
        <v>0.18667783736586596</v>
      </c>
      <c r="O103" s="98">
        <v>0.16139782768403269</v>
      </c>
      <c r="P103" s="98">
        <v>0.15134306844344811</v>
      </c>
      <c r="Q103" s="98">
        <v>0.12752231174261563</v>
      </c>
      <c r="R103" s="98">
        <v>9.6681065690417026E-2</v>
      </c>
      <c r="S103" s="98">
        <v>8.3749465603919868E-2</v>
      </c>
      <c r="T103" s="98">
        <v>7.4441692007825438E-2</v>
      </c>
      <c r="U103" s="98">
        <v>6.8836953496139441E-2</v>
      </c>
      <c r="V103" s="98">
        <v>6.9410298400501488E-2</v>
      </c>
      <c r="W103" s="98">
        <v>7.3253790508159111E-2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1.0154067214590134E-4</v>
      </c>
      <c r="M104" s="98">
        <v>1.0550430422874069E-4</v>
      </c>
      <c r="N104" s="98">
        <v>1.0013181873189689E-4</v>
      </c>
      <c r="O104" s="98">
        <v>9.6955246886954344E-5</v>
      </c>
      <c r="P104" s="98">
        <v>9.9308313728465887E-5</v>
      </c>
      <c r="Q104" s="98">
        <v>9.7970969054905803E-5</v>
      </c>
      <c r="R104" s="98">
        <v>9.2914376288132488E-5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4.9946127172794626E-5</v>
      </c>
      <c r="M105" s="101">
        <v>5.1005737695757958E-5</v>
      </c>
      <c r="N105" s="101">
        <v>4.6130986867722958E-5</v>
      </c>
      <c r="O105" s="101">
        <v>4.6111979217785938E-5</v>
      </c>
      <c r="P105" s="101">
        <v>4.8254708312832184E-5</v>
      </c>
      <c r="Q105" s="101">
        <v>4.4380302614709203E-5</v>
      </c>
      <c r="R105" s="101">
        <v>4.4158851568869734E-5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5.1594544973106702E-5</v>
      </c>
      <c r="M106" s="104">
        <v>5.4498566532982743E-5</v>
      </c>
      <c r="N106" s="104">
        <v>5.4000831864173931E-5</v>
      </c>
      <c r="O106" s="104">
        <v>5.08432676691684E-5</v>
      </c>
      <c r="P106" s="104">
        <v>5.1053605415633709E-5</v>
      </c>
      <c r="Q106" s="104">
        <v>5.3590666440196601E-5</v>
      </c>
      <c r="R106" s="104">
        <v>4.8755524719262754E-5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48.13767819690873</v>
      </c>
      <c r="C107" s="101">
        <v>42.390166141834008</v>
      </c>
      <c r="D107" s="101">
        <v>43.913837437533203</v>
      </c>
      <c r="E107" s="101">
        <v>36.648610408589583</v>
      </c>
      <c r="F107" s="101">
        <v>30.267776504730982</v>
      </c>
      <c r="G107" s="101">
        <v>29.94461645853179</v>
      </c>
      <c r="H107" s="101">
        <v>29.977206960564054</v>
      </c>
      <c r="I107" s="101">
        <v>30.101653053257337</v>
      </c>
      <c r="J107" s="101">
        <v>36.303990810789486</v>
      </c>
      <c r="K107" s="101">
        <v>39.732819285909493</v>
      </c>
      <c r="L107" s="101">
        <v>39.960856414259709</v>
      </c>
      <c r="M107" s="101">
        <v>41.023590043813968</v>
      </c>
      <c r="N107" s="101">
        <v>36.65455734058596</v>
      </c>
      <c r="O107" s="101">
        <v>33.667103845858172</v>
      </c>
      <c r="P107" s="101">
        <v>32.606699165755217</v>
      </c>
      <c r="Q107" s="101">
        <v>29.222662334227291</v>
      </c>
      <c r="R107" s="101">
        <v>27.801518398609794</v>
      </c>
      <c r="S107" s="101">
        <v>28.132334668835124</v>
      </c>
      <c r="T107" s="101">
        <v>28.223014118500114</v>
      </c>
      <c r="U107" s="101">
        <v>27.958994842734739</v>
      </c>
      <c r="V107" s="101">
        <v>28.911393479481269</v>
      </c>
      <c r="W107" s="101">
        <v>30.813712044471202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1.7785531398527072</v>
      </c>
      <c r="M108" s="104">
        <v>2.1415826274130509</v>
      </c>
      <c r="N108" s="104">
        <v>2.0866051311969787</v>
      </c>
      <c r="O108" s="104">
        <v>2.3177265690337032</v>
      </c>
      <c r="P108" s="104">
        <v>2.4476189591510469</v>
      </c>
      <c r="Q108" s="104">
        <v>2.2465045174308251</v>
      </c>
      <c r="R108" s="104">
        <v>2.3145061982211992</v>
      </c>
      <c r="S108" s="104">
        <v>2.4418430102456727</v>
      </c>
      <c r="T108" s="104">
        <v>2.3261336254148324</v>
      </c>
      <c r="U108" s="104">
        <v>2.4338315282459311</v>
      </c>
      <c r="V108" s="104">
        <v>2.5304170566685444</v>
      </c>
      <c r="W108" s="104">
        <v>2.7130825406716532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0.83981961429482044</v>
      </c>
      <c r="M109" s="98">
        <v>0.98567378529267624</v>
      </c>
      <c r="N109" s="98">
        <v>0.90793839878728944</v>
      </c>
      <c r="O109" s="98">
        <v>1.0389257151625066</v>
      </c>
      <c r="P109" s="98">
        <v>1.1180115998592843</v>
      </c>
      <c r="Q109" s="98">
        <v>0.95547959256519044</v>
      </c>
      <c r="R109" s="98">
        <v>1.0321023353410272</v>
      </c>
      <c r="S109" s="98">
        <v>1.1275755664821281</v>
      </c>
      <c r="T109" s="98">
        <v>0.98845820904735282</v>
      </c>
      <c r="U109" s="98">
        <v>1.0115383560906441</v>
      </c>
      <c r="V109" s="98">
        <v>1.0546884950566158</v>
      </c>
      <c r="W109" s="98">
        <v>1.13012355560638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0.93873352555788692</v>
      </c>
      <c r="M110" s="98">
        <v>1.1559088421203745</v>
      </c>
      <c r="N110" s="98">
        <v>1.1786667324096893</v>
      </c>
      <c r="O110" s="98">
        <v>1.2788008538711964</v>
      </c>
      <c r="P110" s="98">
        <v>1.3296073592917628</v>
      </c>
      <c r="Q110" s="98">
        <v>1.2910249248656345</v>
      </c>
      <c r="R110" s="98">
        <v>1.2824038628801722</v>
      </c>
      <c r="S110" s="98">
        <v>1.3142674437635447</v>
      </c>
      <c r="T110" s="98">
        <v>1.3376754163674796</v>
      </c>
      <c r="U110" s="98">
        <v>1.4222931721552867</v>
      </c>
      <c r="V110" s="98">
        <v>1.4757285616119284</v>
      </c>
      <c r="W110" s="98">
        <v>1.5829589850652734</v>
      </c>
      <c r="DA110" s="63" t="s">
        <v>1734</v>
      </c>
    </row>
    <row r="111" spans="1:105" ht="12" customHeight="1" x14ac:dyDescent="0.25">
      <c r="A111" s="121" t="s">
        <v>54</v>
      </c>
      <c r="B111" s="122">
        <v>24.116844589912702</v>
      </c>
      <c r="C111" s="122">
        <v>23.228702500798093</v>
      </c>
      <c r="D111" s="122">
        <v>21.0377100371491</v>
      </c>
      <c r="E111" s="122">
        <v>18.713106157440009</v>
      </c>
      <c r="F111" s="122">
        <v>16.767417323932392</v>
      </c>
      <c r="G111" s="122">
        <v>15.864095910676992</v>
      </c>
      <c r="H111" s="122">
        <v>15.888109706013443</v>
      </c>
      <c r="I111" s="122">
        <v>16.548176716446264</v>
      </c>
      <c r="J111" s="122">
        <v>18.09708904866357</v>
      </c>
      <c r="K111" s="122">
        <v>19.546874804305311</v>
      </c>
      <c r="L111" s="122">
        <v>19.555483709497835</v>
      </c>
      <c r="M111" s="122">
        <v>21.013615059356486</v>
      </c>
      <c r="N111" s="122">
        <v>19.018642750145329</v>
      </c>
      <c r="O111" s="122">
        <v>17.681784806697237</v>
      </c>
      <c r="P111" s="122">
        <v>16.898822796571778</v>
      </c>
      <c r="Q111" s="122">
        <v>17.633619752623954</v>
      </c>
      <c r="R111" s="122">
        <v>16.266907402312302</v>
      </c>
      <c r="S111" s="122">
        <v>16.14400552412571</v>
      </c>
      <c r="T111" s="122">
        <v>15.77972108181539</v>
      </c>
      <c r="U111" s="122">
        <v>15.706574843986964</v>
      </c>
      <c r="V111" s="122">
        <v>16.299953251184839</v>
      </c>
      <c r="W111" s="122">
        <v>17.372880219140576</v>
      </c>
      <c r="DA111" s="130" t="s">
        <v>1735</v>
      </c>
    </row>
    <row r="112" spans="1:105" ht="12" customHeight="1" x14ac:dyDescent="0.25">
      <c r="A112" s="97" t="s">
        <v>50</v>
      </c>
      <c r="B112" s="98">
        <v>1.9108232062285384</v>
      </c>
      <c r="C112" s="98">
        <v>2.1115361664027059</v>
      </c>
      <c r="D112" s="98">
        <v>2.3118674653707516</v>
      </c>
      <c r="E112" s="98">
        <v>2.5384065491145642</v>
      </c>
      <c r="F112" s="98">
        <v>2.4596600502813266</v>
      </c>
      <c r="G112" s="98">
        <v>2.4242782820876538</v>
      </c>
      <c r="H112" s="98">
        <v>2.6013371229910405</v>
      </c>
      <c r="I112" s="98">
        <v>2.4493270925303881</v>
      </c>
      <c r="J112" s="98">
        <v>2.4898973768100019</v>
      </c>
      <c r="K112" s="98">
        <v>3.0180795741891981</v>
      </c>
      <c r="L112" s="98">
        <v>2.722148499135459</v>
      </c>
      <c r="M112" s="98">
        <v>3.5200578671730072</v>
      </c>
      <c r="N112" s="98">
        <v>3.1052234235747433</v>
      </c>
      <c r="O112" s="98">
        <v>2.9367965336987045</v>
      </c>
      <c r="P112" s="98">
        <v>2.6757459655238929</v>
      </c>
      <c r="Q112" s="98">
        <v>3.5057813450396735</v>
      </c>
      <c r="R112" s="98">
        <v>2.6754895878439986</v>
      </c>
      <c r="S112" s="98">
        <v>2.3065920287535424</v>
      </c>
      <c r="T112" s="98">
        <v>2.0809741514764344</v>
      </c>
      <c r="U112" s="98">
        <v>1.8857950858032388</v>
      </c>
      <c r="V112" s="98">
        <v>1.9398583151526871</v>
      </c>
      <c r="W112" s="98">
        <v>2.0568140814318947</v>
      </c>
      <c r="DA112" s="63" t="s">
        <v>1736</v>
      </c>
    </row>
    <row r="113" spans="1:105" ht="12" customHeight="1" x14ac:dyDescent="0.25">
      <c r="A113" s="109" t="s">
        <v>120</v>
      </c>
      <c r="B113" s="33">
        <v>22.206021383684163</v>
      </c>
      <c r="C113" s="33">
        <v>21.117166334395389</v>
      </c>
      <c r="D113" s="33">
        <v>18.725842571778347</v>
      </c>
      <c r="E113" s="33">
        <v>16.174699608325444</v>
      </c>
      <c r="F113" s="33">
        <v>14.307757273651065</v>
      </c>
      <c r="G113" s="33">
        <v>13.439817628589338</v>
      </c>
      <c r="H113" s="33">
        <v>13.286772583022403</v>
      </c>
      <c r="I113" s="33">
        <v>14.098849623915875</v>
      </c>
      <c r="J113" s="33">
        <v>15.607191671853569</v>
      </c>
      <c r="K113" s="33">
        <v>16.528795230116113</v>
      </c>
      <c r="L113" s="33">
        <v>16.833335210362378</v>
      </c>
      <c r="M113" s="33">
        <v>17.493557192183477</v>
      </c>
      <c r="N113" s="33">
        <v>15.913419326570587</v>
      </c>
      <c r="O113" s="33">
        <v>14.744988272998533</v>
      </c>
      <c r="P113" s="33">
        <v>14.223076831047885</v>
      </c>
      <c r="Q113" s="33">
        <v>14.12783840758428</v>
      </c>
      <c r="R113" s="33">
        <v>13.591417814468304</v>
      </c>
      <c r="S113" s="33">
        <v>13.837413495372168</v>
      </c>
      <c r="T113" s="33">
        <v>13.698746930338956</v>
      </c>
      <c r="U113" s="33">
        <v>13.820779758183726</v>
      </c>
      <c r="V113" s="33">
        <v>14.360094936032151</v>
      </c>
      <c r="W113" s="33">
        <v>15.316066137708683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171.38429382871348</v>
      </c>
      <c r="C115" s="117">
        <f t="shared" si="17"/>
        <v>165.8405497358745</v>
      </c>
      <c r="D115" s="117">
        <f t="shared" si="17"/>
        <v>136.55853773573276</v>
      </c>
      <c r="E115" s="117">
        <f t="shared" si="17"/>
        <v>132.34492868390942</v>
      </c>
      <c r="F115" s="117">
        <f t="shared" si="17"/>
        <v>97.456207747055842</v>
      </c>
      <c r="G115" s="117">
        <f t="shared" si="17"/>
        <v>98.531734871716779</v>
      </c>
      <c r="H115" s="117">
        <f t="shared" si="17"/>
        <v>102.63808422972576</v>
      </c>
      <c r="I115" s="117">
        <f t="shared" si="17"/>
        <v>93.849334286895427</v>
      </c>
      <c r="J115" s="117">
        <f t="shared" si="17"/>
        <v>115.00503093111801</v>
      </c>
      <c r="K115" s="117">
        <f t="shared" si="17"/>
        <v>123.16008380102262</v>
      </c>
      <c r="L115" s="117">
        <f t="shared" si="17"/>
        <v>135.89420659117212</v>
      </c>
      <c r="M115" s="117">
        <f t="shared" si="17"/>
        <v>148.37831285364157</v>
      </c>
      <c r="N115" s="117">
        <f t="shared" si="17"/>
        <v>141.26203092521544</v>
      </c>
      <c r="O115" s="117">
        <f t="shared" si="17"/>
        <v>123.62275646931081</v>
      </c>
      <c r="P115" s="117">
        <f t="shared" si="17"/>
        <v>123.36315085324168</v>
      </c>
      <c r="Q115" s="117">
        <f t="shared" si="17"/>
        <v>103.15667184356654</v>
      </c>
      <c r="R115" s="117">
        <f t="shared" ref="R115:V115" si="18">R116+R118+R120+R129</f>
        <v>101.53457489517511</v>
      </c>
      <c r="S115" s="117">
        <f t="shared" si="18"/>
        <v>104.74957958033384</v>
      </c>
      <c r="T115" s="117">
        <f t="shared" si="18"/>
        <v>102.15578645237683</v>
      </c>
      <c r="U115" s="117">
        <f t="shared" si="18"/>
        <v>106.88587194067684</v>
      </c>
      <c r="V115" s="117">
        <f t="shared" si="18"/>
        <v>113.43317048598625</v>
      </c>
      <c r="W115" s="117">
        <f t="shared" ref="W115" si="19">W116+W118+W120+W129</f>
        <v>123.12837447526643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125.83707903744674</v>
      </c>
      <c r="C116" s="122">
        <f t="shared" si="20"/>
        <v>123.92365788746648</v>
      </c>
      <c r="D116" s="122">
        <f t="shared" si="20"/>
        <v>95.897213823833255</v>
      </c>
      <c r="E116" s="122">
        <f t="shared" si="20"/>
        <v>97.26462467461927</v>
      </c>
      <c r="F116" s="122">
        <f t="shared" si="20"/>
        <v>67.891930201248854</v>
      </c>
      <c r="G116" s="122">
        <f t="shared" si="20"/>
        <v>69.664240971222881</v>
      </c>
      <c r="H116" s="122">
        <f t="shared" si="20"/>
        <v>73.376577869532738</v>
      </c>
      <c r="I116" s="122">
        <f t="shared" si="20"/>
        <v>63.013802176096952</v>
      </c>
      <c r="J116" s="122">
        <f t="shared" si="20"/>
        <v>79.358398408461909</v>
      </c>
      <c r="K116" s="122">
        <f t="shared" si="20"/>
        <v>84.315485511789134</v>
      </c>
      <c r="L116" s="122">
        <f t="shared" si="20"/>
        <v>94.072684696105483</v>
      </c>
      <c r="M116" s="122">
        <f t="shared" si="20"/>
        <v>104.82662901057464</v>
      </c>
      <c r="N116" s="122">
        <f t="shared" si="20"/>
        <v>96.1210269504232</v>
      </c>
      <c r="O116" s="122">
        <f t="shared" si="20"/>
        <v>85.471845985679536</v>
      </c>
      <c r="P116" s="122">
        <f t="shared" si="20"/>
        <v>86.444991309909241</v>
      </c>
      <c r="Q116" s="122">
        <f t="shared" si="20"/>
        <v>66.306414807279495</v>
      </c>
      <c r="R116" s="122">
        <f t="shared" si="20"/>
        <v>66.816765955288886</v>
      </c>
      <c r="S116" s="122">
        <f t="shared" si="20"/>
        <v>69.354124493139238</v>
      </c>
      <c r="T116" s="122">
        <f t="shared" si="20"/>
        <v>66.270148268828663</v>
      </c>
      <c r="U116" s="122">
        <f t="shared" si="20"/>
        <v>69.394076217645136</v>
      </c>
      <c r="V116" s="122">
        <f t="shared" si="20"/>
        <v>73.214548829766372</v>
      </c>
      <c r="W116" s="122">
        <f t="shared" si="20"/>
        <v>79.205473836264758</v>
      </c>
      <c r="DA116" s="130" t="s">
        <v>1890</v>
      </c>
    </row>
    <row r="117" spans="1:105" ht="12" customHeight="1" x14ac:dyDescent="0.25">
      <c r="A117" s="97" t="s">
        <v>53</v>
      </c>
      <c r="B117" s="98">
        <v>125.83707903744674</v>
      </c>
      <c r="C117" s="98">
        <v>123.92365788746648</v>
      </c>
      <c r="D117" s="98">
        <v>95.897213823833255</v>
      </c>
      <c r="E117" s="98">
        <v>97.26462467461927</v>
      </c>
      <c r="F117" s="98">
        <v>67.891930201248854</v>
      </c>
      <c r="G117" s="98">
        <v>69.664240971222881</v>
      </c>
      <c r="H117" s="98">
        <v>73.376577869532738</v>
      </c>
      <c r="I117" s="98">
        <v>63.013802176096952</v>
      </c>
      <c r="J117" s="98">
        <v>79.358398408461909</v>
      </c>
      <c r="K117" s="98">
        <v>84.315485511789134</v>
      </c>
      <c r="L117" s="98">
        <v>94.072684696105483</v>
      </c>
      <c r="M117" s="98">
        <v>104.82662901057464</v>
      </c>
      <c r="N117" s="98">
        <v>96.1210269504232</v>
      </c>
      <c r="O117" s="98">
        <v>85.471845985679536</v>
      </c>
      <c r="P117" s="98">
        <v>86.444991309909241</v>
      </c>
      <c r="Q117" s="98">
        <v>66.306414807279495</v>
      </c>
      <c r="R117" s="98">
        <v>66.816765955288886</v>
      </c>
      <c r="S117" s="98">
        <v>69.354124493139238</v>
      </c>
      <c r="T117" s="98">
        <v>66.270148268828663</v>
      </c>
      <c r="U117" s="98">
        <v>69.394076217645136</v>
      </c>
      <c r="V117" s="98">
        <v>73.214548829766372</v>
      </c>
      <c r="W117" s="98">
        <v>79.205473836264758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1.4854713031275211</v>
      </c>
      <c r="C118" s="122">
        <f t="shared" si="21"/>
        <v>1.6041676786290517</v>
      </c>
      <c r="D118" s="122">
        <f t="shared" si="21"/>
        <v>1.0342715130516817</v>
      </c>
      <c r="E118" s="122">
        <f t="shared" si="21"/>
        <v>1.1715823471504654</v>
      </c>
      <c r="F118" s="122">
        <f t="shared" si="21"/>
        <v>0.53852571562619411</v>
      </c>
      <c r="G118" s="122">
        <f t="shared" si="21"/>
        <v>0.43942553262690065</v>
      </c>
      <c r="H118" s="122">
        <f t="shared" si="21"/>
        <v>0.50973501898340501</v>
      </c>
      <c r="I118" s="122">
        <f t="shared" si="21"/>
        <v>1.3299449927038431</v>
      </c>
      <c r="J118" s="122">
        <f t="shared" si="21"/>
        <v>1.3029406722692103</v>
      </c>
      <c r="K118" s="122">
        <f t="shared" si="21"/>
        <v>1.4007989331145216</v>
      </c>
      <c r="L118" s="122">
        <f t="shared" si="21"/>
        <v>2.6704456536568597</v>
      </c>
      <c r="M118" s="122">
        <f t="shared" si="21"/>
        <v>2.4020363094802528</v>
      </c>
      <c r="N118" s="122">
        <f t="shared" si="21"/>
        <v>7.8595445864019249</v>
      </c>
      <c r="O118" s="122">
        <f t="shared" si="21"/>
        <v>3.2237085335247069</v>
      </c>
      <c r="P118" s="122">
        <f t="shared" si="21"/>
        <v>2.8533343657239172</v>
      </c>
      <c r="Q118" s="122">
        <f t="shared" si="21"/>
        <v>4.2671254292890097</v>
      </c>
      <c r="R118" s="122">
        <f t="shared" si="21"/>
        <v>3.4567428712622794</v>
      </c>
      <c r="S118" s="122">
        <f t="shared" si="21"/>
        <v>3.3781885165941659</v>
      </c>
      <c r="T118" s="122">
        <f t="shared" si="21"/>
        <v>3.5854820566447216</v>
      </c>
      <c r="U118" s="122">
        <f t="shared" si="21"/>
        <v>4.6936848298826996</v>
      </c>
      <c r="V118" s="122">
        <f t="shared" si="21"/>
        <v>5.679285311377356</v>
      </c>
      <c r="W118" s="122">
        <f t="shared" si="21"/>
        <v>6.5413168314670065</v>
      </c>
      <c r="DA118" s="130" t="s">
        <v>1892</v>
      </c>
    </row>
    <row r="119" spans="1:105" ht="12" customHeight="1" x14ac:dyDescent="0.25">
      <c r="A119" s="97" t="s">
        <v>53</v>
      </c>
      <c r="B119" s="98">
        <v>1.4854713031275211</v>
      </c>
      <c r="C119" s="98">
        <v>1.6041676786290517</v>
      </c>
      <c r="D119" s="98">
        <v>1.0342715130516817</v>
      </c>
      <c r="E119" s="98">
        <v>1.1715823471504654</v>
      </c>
      <c r="F119" s="98">
        <v>0.53852571562619411</v>
      </c>
      <c r="G119" s="98">
        <v>0.43942553262690065</v>
      </c>
      <c r="H119" s="98">
        <v>0.50973501898340501</v>
      </c>
      <c r="I119" s="98">
        <v>1.3299449927038431</v>
      </c>
      <c r="J119" s="98">
        <v>1.3029406722692103</v>
      </c>
      <c r="K119" s="98">
        <v>1.4007989331145216</v>
      </c>
      <c r="L119" s="98">
        <v>2.6704456536568597</v>
      </c>
      <c r="M119" s="98">
        <v>2.4020363094802528</v>
      </c>
      <c r="N119" s="98">
        <v>7.8595445864019249</v>
      </c>
      <c r="O119" s="98">
        <v>3.2237085335247069</v>
      </c>
      <c r="P119" s="98">
        <v>2.8533343657239172</v>
      </c>
      <c r="Q119" s="98">
        <v>4.2671254292890097</v>
      </c>
      <c r="R119" s="98">
        <v>3.4567428712622794</v>
      </c>
      <c r="S119" s="98">
        <v>3.3781885165941659</v>
      </c>
      <c r="T119" s="98">
        <v>3.5854820566447216</v>
      </c>
      <c r="U119" s="98">
        <v>4.6936848298826996</v>
      </c>
      <c r="V119" s="98">
        <v>5.679285311377356</v>
      </c>
      <c r="W119" s="98">
        <v>6.5413168314670065</v>
      </c>
      <c r="DA119" s="63" t="s">
        <v>1893</v>
      </c>
    </row>
    <row r="120" spans="1:105" ht="12" customHeight="1" x14ac:dyDescent="0.25">
      <c r="A120" s="121" t="s">
        <v>55</v>
      </c>
      <c r="B120" s="122">
        <v>26.855807675330912</v>
      </c>
      <c r="C120" s="122">
        <v>23.751986370273567</v>
      </c>
      <c r="D120" s="122">
        <v>24.663572861663305</v>
      </c>
      <c r="E120" s="122">
        <v>20.653900771117836</v>
      </c>
      <c r="F120" s="122">
        <v>17.146354857430218</v>
      </c>
      <c r="G120" s="122">
        <v>17.13685940421033</v>
      </c>
      <c r="H120" s="122">
        <v>17.383933147552764</v>
      </c>
      <c r="I120" s="122">
        <v>17.572393984411129</v>
      </c>
      <c r="J120" s="122">
        <v>21.23617379861815</v>
      </c>
      <c r="K120" s="122">
        <v>23.312693791990732</v>
      </c>
      <c r="L120" s="122">
        <v>24.936746167142907</v>
      </c>
      <c r="M120" s="122">
        <v>25.949361016142017</v>
      </c>
      <c r="N120" s="122">
        <v>23.473573787590361</v>
      </c>
      <c r="O120" s="122">
        <v>22.053786925175309</v>
      </c>
      <c r="P120" s="122">
        <v>21.698794354178197</v>
      </c>
      <c r="Q120" s="122">
        <v>19.751228264313617</v>
      </c>
      <c r="R120" s="122">
        <v>19.230566625542238</v>
      </c>
      <c r="S120" s="122">
        <v>19.885970287352247</v>
      </c>
      <c r="T120" s="122">
        <v>20.24987502511366</v>
      </c>
      <c r="U120" s="122">
        <v>20.581739592865276</v>
      </c>
      <c r="V120" s="122">
        <v>21.67105228772628</v>
      </c>
      <c r="W120" s="122">
        <v>23.465453043688186</v>
      </c>
      <c r="DA120" s="130" t="s">
        <v>1894</v>
      </c>
    </row>
    <row r="121" spans="1:105" ht="12" customHeight="1" x14ac:dyDescent="0.25">
      <c r="A121" s="97" t="s">
        <v>124</v>
      </c>
      <c r="B121" s="98">
        <v>0.19077017525832854</v>
      </c>
      <c r="C121" s="98">
        <v>0.18206144243347916</v>
      </c>
      <c r="D121" s="98">
        <v>0.15205795850810969</v>
      </c>
      <c r="E121" s="98">
        <v>0.13207942482840632</v>
      </c>
      <c r="F121" s="98">
        <v>0.11085480235685254</v>
      </c>
      <c r="G121" s="98">
        <v>0.10409005901105732</v>
      </c>
      <c r="H121" s="98">
        <v>0.10199064738233544</v>
      </c>
      <c r="I121" s="98">
        <v>9.9937325623188536E-2</v>
      </c>
      <c r="J121" s="98">
        <v>0.10379677384994637</v>
      </c>
      <c r="K121" s="98">
        <v>0.10928630614770403</v>
      </c>
      <c r="L121" s="98">
        <v>0.11083699465916642</v>
      </c>
      <c r="M121" s="98">
        <v>0.1123743531199026</v>
      </c>
      <c r="N121" s="98">
        <v>9.9910002929037289E-2</v>
      </c>
      <c r="O121" s="98">
        <v>8.79833147435337E-2</v>
      </c>
      <c r="P121" s="98">
        <v>8.360394017698243E-2</v>
      </c>
      <c r="Q121" s="98">
        <v>7.123956989939384E-2</v>
      </c>
      <c r="R121" s="98">
        <v>5.4869220395850786E-2</v>
      </c>
      <c r="S121" s="98">
        <v>4.8914545701132586E-2</v>
      </c>
      <c r="T121" s="98">
        <v>4.5507332588849952E-2</v>
      </c>
      <c r="U121" s="98">
        <v>4.4564267578641355E-2</v>
      </c>
      <c r="V121" s="98">
        <v>4.6962313196880705E-2</v>
      </c>
      <c r="W121" s="98">
        <v>5.105924003083917E-2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7.8387134672495886E-5</v>
      </c>
      <c r="M122" s="98">
        <v>8.1859562865476711E-5</v>
      </c>
      <c r="N122" s="98">
        <v>7.8746866712858595E-5</v>
      </c>
      <c r="O122" s="98">
        <v>7.5579106248497673E-5</v>
      </c>
      <c r="P122" s="98">
        <v>7.6938867678643264E-5</v>
      </c>
      <c r="Q122" s="98">
        <v>7.7397582131115452E-5</v>
      </c>
      <c r="R122" s="98">
        <v>7.2443647475763472E-5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2.6792589699389184E-5</v>
      </c>
      <c r="M123" s="101">
        <v>2.7360996332493971E-5</v>
      </c>
      <c r="N123" s="101">
        <v>2.4746034848684664E-5</v>
      </c>
      <c r="O123" s="101">
        <v>2.4735838579329277E-5</v>
      </c>
      <c r="P123" s="101">
        <v>2.5885262263009561E-5</v>
      </c>
      <c r="Q123" s="101">
        <v>2.3806915690918848E-5</v>
      </c>
      <c r="R123" s="101">
        <v>2.3688122756500715E-5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5.1594544973106702E-5</v>
      </c>
      <c r="M124" s="104">
        <v>5.4498566532982743E-5</v>
      </c>
      <c r="N124" s="104">
        <v>5.4000831864173931E-5</v>
      </c>
      <c r="O124" s="104">
        <v>5.08432676691684E-5</v>
      </c>
      <c r="P124" s="104">
        <v>5.1053605415633709E-5</v>
      </c>
      <c r="Q124" s="104">
        <v>5.3590666440196601E-5</v>
      </c>
      <c r="R124" s="104">
        <v>4.8755524719262754E-5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26.665037500072582</v>
      </c>
      <c r="C125" s="101">
        <v>23.569924927840088</v>
      </c>
      <c r="D125" s="101">
        <v>24.511514903155195</v>
      </c>
      <c r="E125" s="101">
        <v>20.521821346289428</v>
      </c>
      <c r="F125" s="101">
        <v>17.035500055073367</v>
      </c>
      <c r="G125" s="101">
        <v>17.032769345199274</v>
      </c>
      <c r="H125" s="101">
        <v>17.281942500170427</v>
      </c>
      <c r="I125" s="101">
        <v>17.472456658787941</v>
      </c>
      <c r="J125" s="101">
        <v>21.132377024768203</v>
      </c>
      <c r="K125" s="101">
        <v>23.203407485843027</v>
      </c>
      <c r="L125" s="101">
        <v>23.389952028934879</v>
      </c>
      <c r="M125" s="101">
        <v>24.096832054267946</v>
      </c>
      <c r="N125" s="101">
        <v>21.655977763143188</v>
      </c>
      <c r="O125" s="101">
        <v>20.066541598786447</v>
      </c>
      <c r="P125" s="101">
        <v>19.613764084379046</v>
      </c>
      <c r="Q125" s="101">
        <v>17.811823252117726</v>
      </c>
      <c r="R125" s="101">
        <v>17.259906821505318</v>
      </c>
      <c r="S125" s="101">
        <v>17.812639251328413</v>
      </c>
      <c r="T125" s="101">
        <v>18.218455488919869</v>
      </c>
      <c r="U125" s="101">
        <v>18.44088376355387</v>
      </c>
      <c r="V125" s="101">
        <v>19.437779687210071</v>
      </c>
      <c r="W125" s="101">
        <v>21.059676210812047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1.4358787564141893</v>
      </c>
      <c r="M126" s="104">
        <v>1.7400727491913019</v>
      </c>
      <c r="N126" s="104">
        <v>1.7176072746514235</v>
      </c>
      <c r="O126" s="104">
        <v>1.8991864325390786</v>
      </c>
      <c r="P126" s="104">
        <v>2.0013493907544908</v>
      </c>
      <c r="Q126" s="104">
        <v>1.8680880447143675</v>
      </c>
      <c r="R126" s="104">
        <v>1.9157181399935952</v>
      </c>
      <c r="S126" s="104">
        <v>2.0244164903226993</v>
      </c>
      <c r="T126" s="104">
        <v>1.9859122036049395</v>
      </c>
      <c r="U126" s="104">
        <v>2.0962915617327615</v>
      </c>
      <c r="V126" s="104">
        <v>2.186310287319325</v>
      </c>
      <c r="W126" s="104">
        <v>2.354717592845299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0.49714523085630236</v>
      </c>
      <c r="M127" s="98">
        <v>0.58416390707092758</v>
      </c>
      <c r="N127" s="98">
        <v>0.53894054224173427</v>
      </c>
      <c r="O127" s="98">
        <v>0.62038557866788224</v>
      </c>
      <c r="P127" s="98">
        <v>0.67174203146272815</v>
      </c>
      <c r="Q127" s="98">
        <v>0.57706311984873315</v>
      </c>
      <c r="R127" s="98">
        <v>0.63331427711342303</v>
      </c>
      <c r="S127" s="98">
        <v>0.71014904655915467</v>
      </c>
      <c r="T127" s="98">
        <v>0.64823678723745992</v>
      </c>
      <c r="U127" s="98">
        <v>0.67399838957747493</v>
      </c>
      <c r="V127" s="98">
        <v>0.71058172570739653</v>
      </c>
      <c r="W127" s="98">
        <v>0.77175860778002559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0.93873352555788692</v>
      </c>
      <c r="M128" s="98">
        <v>1.1559088421203745</v>
      </c>
      <c r="N128" s="98">
        <v>1.1786667324096893</v>
      </c>
      <c r="O128" s="98">
        <v>1.2788008538711964</v>
      </c>
      <c r="P128" s="98">
        <v>1.3296073592917628</v>
      </c>
      <c r="Q128" s="98">
        <v>1.2910249248656345</v>
      </c>
      <c r="R128" s="98">
        <v>1.2824038628801722</v>
      </c>
      <c r="S128" s="98">
        <v>1.3142674437635447</v>
      </c>
      <c r="T128" s="98">
        <v>1.3376754163674796</v>
      </c>
      <c r="U128" s="98">
        <v>1.4222931721552867</v>
      </c>
      <c r="V128" s="98">
        <v>1.4757285616119284</v>
      </c>
      <c r="W128" s="98">
        <v>1.5829589850652734</v>
      </c>
      <c r="DA128" s="63" t="s">
        <v>1902</v>
      </c>
    </row>
    <row r="129" spans="1:105" ht="12" customHeight="1" x14ac:dyDescent="0.25">
      <c r="A129" s="121" t="s">
        <v>54</v>
      </c>
      <c r="B129" s="122">
        <v>17.205935812808292</v>
      </c>
      <c r="C129" s="122">
        <v>16.560737799505418</v>
      </c>
      <c r="D129" s="122">
        <v>14.963479537184526</v>
      </c>
      <c r="E129" s="122">
        <v>13.25482089102184</v>
      </c>
      <c r="F129" s="122">
        <v>11.87939697275057</v>
      </c>
      <c r="G129" s="122">
        <v>11.291208963656668</v>
      </c>
      <c r="H129" s="122">
        <v>11.367838193656853</v>
      </c>
      <c r="I129" s="122">
        <v>11.933193133683504</v>
      </c>
      <c r="J129" s="122">
        <v>13.10751805176873</v>
      </c>
      <c r="K129" s="122">
        <v>14.131105564128251</v>
      </c>
      <c r="L129" s="122">
        <v>14.214330074266893</v>
      </c>
      <c r="M129" s="122">
        <v>15.200286517444692</v>
      </c>
      <c r="N129" s="122">
        <v>13.807885600799954</v>
      </c>
      <c r="O129" s="122">
        <v>12.873415024931266</v>
      </c>
      <c r="P129" s="122">
        <v>12.366030823430329</v>
      </c>
      <c r="Q129" s="122">
        <v>12.831903342684411</v>
      </c>
      <c r="R129" s="122">
        <v>12.030499443081709</v>
      </c>
      <c r="S129" s="122">
        <v>12.13129628324819</v>
      </c>
      <c r="T129" s="122">
        <v>12.050281101789787</v>
      </c>
      <c r="U129" s="122">
        <v>12.216371300283731</v>
      </c>
      <c r="V129" s="122">
        <v>12.868284057116242</v>
      </c>
      <c r="W129" s="122">
        <v>13.91613076384648</v>
      </c>
      <c r="DA129" s="130" t="s">
        <v>1903</v>
      </c>
    </row>
    <row r="130" spans="1:105" ht="12" customHeight="1" x14ac:dyDescent="0.25">
      <c r="A130" s="97" t="s">
        <v>50</v>
      </c>
      <c r="B130" s="98">
        <v>1.0812670253210332</v>
      </c>
      <c r="C130" s="98">
        <v>1.1974011807111227</v>
      </c>
      <c r="D130" s="98">
        <v>1.3150697469241293</v>
      </c>
      <c r="E130" s="98">
        <v>1.4462526152920634</v>
      </c>
      <c r="F130" s="98">
        <v>1.4040083538209289</v>
      </c>
      <c r="G130" s="98">
        <v>1.3876720660569348</v>
      </c>
      <c r="H130" s="98">
        <v>1.4938281901909349</v>
      </c>
      <c r="I130" s="98">
        <v>1.4090754573212689</v>
      </c>
      <c r="J130" s="98">
        <v>1.434958622544277</v>
      </c>
      <c r="K130" s="98">
        <v>1.7426491735805747</v>
      </c>
      <c r="L130" s="98">
        <v>1.5742366445930756</v>
      </c>
      <c r="M130" s="98">
        <v>2.0377776700077694</v>
      </c>
      <c r="N130" s="98">
        <v>1.7989938694195822</v>
      </c>
      <c r="O130" s="98">
        <v>1.7026147064277755</v>
      </c>
      <c r="P130" s="98">
        <v>1.5518594392016094</v>
      </c>
      <c r="Q130" s="98">
        <v>2.0340251631178261</v>
      </c>
      <c r="R130" s="98">
        <v>1.5538543314713544</v>
      </c>
      <c r="S130" s="98">
        <v>1.3415648215750242</v>
      </c>
      <c r="T130" s="98">
        <v>1.2132014973835383</v>
      </c>
      <c r="U130" s="98">
        <v>1.1044291935200345</v>
      </c>
      <c r="V130" s="98">
        <v>1.1422509790727513</v>
      </c>
      <c r="W130" s="98">
        <v>1.2213750649561088</v>
      </c>
      <c r="DA130" s="63" t="s">
        <v>1904</v>
      </c>
    </row>
    <row r="131" spans="1:105" ht="12" customHeight="1" x14ac:dyDescent="0.25">
      <c r="A131" s="109" t="s">
        <v>120</v>
      </c>
      <c r="B131" s="33">
        <v>16.124668787487259</v>
      </c>
      <c r="C131" s="33">
        <v>15.363336618794294</v>
      </c>
      <c r="D131" s="33">
        <v>13.648409790260397</v>
      </c>
      <c r="E131" s="33">
        <v>11.808568275729776</v>
      </c>
      <c r="F131" s="33">
        <v>10.475388618929641</v>
      </c>
      <c r="G131" s="33">
        <v>9.903536897599734</v>
      </c>
      <c r="H131" s="33">
        <v>9.8740100034659175</v>
      </c>
      <c r="I131" s="33">
        <v>10.524117676362236</v>
      </c>
      <c r="J131" s="33">
        <v>11.672559429224453</v>
      </c>
      <c r="K131" s="33">
        <v>12.388456390547677</v>
      </c>
      <c r="L131" s="33">
        <v>12.640093429673819</v>
      </c>
      <c r="M131" s="33">
        <v>13.162508847436921</v>
      </c>
      <c r="N131" s="33">
        <v>12.008891731380372</v>
      </c>
      <c r="O131" s="33">
        <v>11.17080031850349</v>
      </c>
      <c r="P131" s="33">
        <v>10.81417138422872</v>
      </c>
      <c r="Q131" s="33">
        <v>10.797878179566585</v>
      </c>
      <c r="R131" s="33">
        <v>10.476645111610354</v>
      </c>
      <c r="S131" s="33">
        <v>10.789731461673165</v>
      </c>
      <c r="T131" s="33">
        <v>10.837079604406249</v>
      </c>
      <c r="U131" s="33">
        <v>11.111942106763696</v>
      </c>
      <c r="V131" s="33">
        <v>11.726033078043491</v>
      </c>
      <c r="W131" s="33">
        <v>12.694755698890372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0.60649386067858047</v>
      </c>
      <c r="C133" s="154">
        <f t="shared" si="22"/>
        <v>0.60853220146723808</v>
      </c>
      <c r="D133" s="154">
        <f t="shared" si="22"/>
        <v>0.60720770185271788</v>
      </c>
      <c r="E133" s="154">
        <f t="shared" si="22"/>
        <v>0.6082784725241609</v>
      </c>
      <c r="F133" s="154">
        <f t="shared" si="22"/>
        <v>0.60860883466416205</v>
      </c>
      <c r="G133" s="154">
        <f t="shared" si="22"/>
        <v>0.6091071687687255</v>
      </c>
      <c r="H133" s="154">
        <f t="shared" si="22"/>
        <v>0.61358808677043231</v>
      </c>
      <c r="I133" s="154">
        <f t="shared" si="22"/>
        <v>0.62616530346816779</v>
      </c>
      <c r="J133" s="154">
        <f t="shared" si="22"/>
        <v>0.63232481534635643</v>
      </c>
      <c r="K133" s="154">
        <f t="shared" si="22"/>
        <v>0.63977052596012174</v>
      </c>
      <c r="L133" s="154">
        <f t="shared" si="22"/>
        <v>0.65299932395968929</v>
      </c>
      <c r="M133" s="154">
        <f t="shared" si="22"/>
        <v>0.65914603408658679</v>
      </c>
      <c r="N133" s="154">
        <f t="shared" si="22"/>
        <v>0.68916125040264631</v>
      </c>
      <c r="O133" s="154">
        <f t="shared" si="22"/>
        <v>0.68233305414730006</v>
      </c>
      <c r="P133" s="154">
        <f t="shared" si="22"/>
        <v>0.6827962317489944</v>
      </c>
      <c r="Q133" s="154">
        <f t="shared" si="22"/>
        <v>0.6945676044134742</v>
      </c>
      <c r="R133" s="154">
        <f t="shared" ref="R133:V133" si="23">IF(R115=0,"",R115/R97)</f>
        <v>0.69462853121799406</v>
      </c>
      <c r="S133" s="154">
        <f t="shared" si="23"/>
        <v>0.69798601935768012</v>
      </c>
      <c r="T133" s="154">
        <f t="shared" si="23"/>
        <v>0.70750248224123125</v>
      </c>
      <c r="U133" s="154">
        <f t="shared" si="23"/>
        <v>0.72436606008619464</v>
      </c>
      <c r="V133" s="154">
        <f t="shared" si="23"/>
        <v>0.73966191806384118</v>
      </c>
      <c r="W133" s="154">
        <f t="shared" ref="W133" si="24">IF(W115=0,"",W115/W97)</f>
        <v>0.75649783833397388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0.60200726243193925</v>
      </c>
      <c r="C134" s="155">
        <f t="shared" si="25"/>
        <v>0.60273652001085942</v>
      </c>
      <c r="D134" s="155">
        <f t="shared" si="25"/>
        <v>0.60288533768023733</v>
      </c>
      <c r="E134" s="155">
        <f t="shared" si="25"/>
        <v>0.60297100872894094</v>
      </c>
      <c r="F134" s="155">
        <f t="shared" si="25"/>
        <v>0.60302118834095109</v>
      </c>
      <c r="G134" s="155">
        <f t="shared" si="25"/>
        <v>0.60303191342243034</v>
      </c>
      <c r="H134" s="155">
        <f t="shared" si="25"/>
        <v>0.60658272583027573</v>
      </c>
      <c r="I134" s="155">
        <f t="shared" si="25"/>
        <v>0.61505570928154174</v>
      </c>
      <c r="J134" s="155">
        <f t="shared" si="25"/>
        <v>0.62617723194749164</v>
      </c>
      <c r="K134" s="155">
        <f t="shared" si="25"/>
        <v>0.6365221220732461</v>
      </c>
      <c r="L134" s="155">
        <f t="shared" si="25"/>
        <v>0.64621353270881632</v>
      </c>
      <c r="M134" s="155">
        <f t="shared" si="25"/>
        <v>0.65595649667619038</v>
      </c>
      <c r="N134" s="155">
        <f t="shared" si="25"/>
        <v>0.66697237778776908</v>
      </c>
      <c r="O134" s="155">
        <f t="shared" si="25"/>
        <v>0.67743517804922482</v>
      </c>
      <c r="P134" s="155">
        <f t="shared" si="25"/>
        <v>0.67776824540677949</v>
      </c>
      <c r="Q134" s="155">
        <f t="shared" si="25"/>
        <v>0.67818674342519425</v>
      </c>
      <c r="R134" s="155">
        <f t="shared" ref="R134:V134" si="26">IF(R116=0,"",R116/R98)</f>
        <v>0.67849930948495196</v>
      </c>
      <c r="S134" s="155">
        <f t="shared" si="26"/>
        <v>0.67902564537990162</v>
      </c>
      <c r="T134" s="155">
        <f t="shared" si="26"/>
        <v>0.68421807699149828</v>
      </c>
      <c r="U134" s="155">
        <f t="shared" si="26"/>
        <v>0.6941360386443387</v>
      </c>
      <c r="V134" s="155">
        <f t="shared" si="26"/>
        <v>0.70480065106175849</v>
      </c>
      <c r="W134" s="155">
        <f t="shared" ref="W134" si="27">IF(W116=0,"",W116/W98)</f>
        <v>0.72074002621425814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0.60200726243193925</v>
      </c>
      <c r="C135" s="156">
        <f t="shared" si="28"/>
        <v>0.60273652001085942</v>
      </c>
      <c r="D135" s="156">
        <f t="shared" si="28"/>
        <v>0.60288533768023733</v>
      </c>
      <c r="E135" s="156">
        <f t="shared" si="28"/>
        <v>0.60297100872894094</v>
      </c>
      <c r="F135" s="156">
        <f t="shared" si="28"/>
        <v>0.60302118834095109</v>
      </c>
      <c r="G135" s="156">
        <f t="shared" si="28"/>
        <v>0.60303191342243034</v>
      </c>
      <c r="H135" s="156">
        <f t="shared" si="28"/>
        <v>0.60658272583027573</v>
      </c>
      <c r="I135" s="156">
        <f t="shared" si="28"/>
        <v>0.61505570928154174</v>
      </c>
      <c r="J135" s="156">
        <f t="shared" si="28"/>
        <v>0.62617723194749164</v>
      </c>
      <c r="K135" s="156">
        <f t="shared" si="28"/>
        <v>0.6365221220732461</v>
      </c>
      <c r="L135" s="156">
        <f t="shared" si="28"/>
        <v>0.64621353270881632</v>
      </c>
      <c r="M135" s="156">
        <f t="shared" si="28"/>
        <v>0.65595649667619038</v>
      </c>
      <c r="N135" s="156">
        <f t="shared" si="28"/>
        <v>0.66697237778776908</v>
      </c>
      <c r="O135" s="156">
        <f t="shared" si="28"/>
        <v>0.67743517804922482</v>
      </c>
      <c r="P135" s="156">
        <f t="shared" si="28"/>
        <v>0.67776824540677949</v>
      </c>
      <c r="Q135" s="156">
        <f t="shared" si="28"/>
        <v>0.67818674342519425</v>
      </c>
      <c r="R135" s="156">
        <f t="shared" ref="R135:V135" si="29">IF(R117=0,"",R117/R99)</f>
        <v>0.67849930948495196</v>
      </c>
      <c r="S135" s="156">
        <f t="shared" si="29"/>
        <v>0.67902564537990162</v>
      </c>
      <c r="T135" s="156">
        <f t="shared" si="29"/>
        <v>0.68421807699149828</v>
      </c>
      <c r="U135" s="156">
        <f t="shared" si="29"/>
        <v>0.6941360386443387</v>
      </c>
      <c r="V135" s="156">
        <f t="shared" si="29"/>
        <v>0.70480065106175849</v>
      </c>
      <c r="W135" s="156">
        <f t="shared" ref="W135" si="30">IF(W117=0,"",W117/W99)</f>
        <v>0.72074002621425814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1.6278268451584426</v>
      </c>
      <c r="C136" s="155">
        <f t="shared" si="31"/>
        <v>1.7107362341984018</v>
      </c>
      <c r="D136" s="155">
        <f t="shared" si="31"/>
        <v>1.7999654004749515</v>
      </c>
      <c r="E136" s="155">
        <f t="shared" si="31"/>
        <v>1.8388066102340495</v>
      </c>
      <c r="F136" s="155">
        <f t="shared" si="31"/>
        <v>1.8796603891066241</v>
      </c>
      <c r="G136" s="155">
        <f t="shared" si="31"/>
        <v>1.9386159672147931</v>
      </c>
      <c r="H136" s="155">
        <f t="shared" si="31"/>
        <v>2.0831643725237594</v>
      </c>
      <c r="I136" s="155">
        <f t="shared" si="31"/>
        <v>2.2733642712656428</v>
      </c>
      <c r="J136" s="155">
        <f t="shared" si="31"/>
        <v>2.4065741818020649</v>
      </c>
      <c r="K136" s="155">
        <f t="shared" si="31"/>
        <v>2.5227773794874278</v>
      </c>
      <c r="L136" s="155">
        <f t="shared" si="31"/>
        <v>2.6014462662223941</v>
      </c>
      <c r="M136" s="155">
        <f t="shared" si="31"/>
        <v>2.644329671359702</v>
      </c>
      <c r="N136" s="155">
        <f t="shared" si="31"/>
        <v>2.6965104974349079</v>
      </c>
      <c r="O136" s="155">
        <f t="shared" si="31"/>
        <v>2.7350311243574796</v>
      </c>
      <c r="P136" s="155">
        <f t="shared" si="31"/>
        <v>2.7829738961697403</v>
      </c>
      <c r="Q136" s="155">
        <f t="shared" si="31"/>
        <v>2.8096895969707534</v>
      </c>
      <c r="R136" s="155">
        <f t="shared" ref="R136:V136" si="32">IF(R118=0,"",R118/R100)</f>
        <v>2.8472706400248828</v>
      </c>
      <c r="S136" s="155">
        <f t="shared" si="32"/>
        <v>2.9779672717314756</v>
      </c>
      <c r="T136" s="155">
        <f t="shared" si="32"/>
        <v>3.171069618870114</v>
      </c>
      <c r="U136" s="155">
        <f t="shared" si="32"/>
        <v>3.31075673118456</v>
      </c>
      <c r="V136" s="155">
        <f t="shared" si="32"/>
        <v>3.4065606039074448</v>
      </c>
      <c r="W136" s="155">
        <f t="shared" ref="W136" si="33">IF(W118=0,"",W118/W100)</f>
        <v>3.4546905738079778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1.6278268451584426</v>
      </c>
      <c r="C137" s="156">
        <f t="shared" si="34"/>
        <v>1.7107362341984018</v>
      </c>
      <c r="D137" s="156">
        <f t="shared" si="34"/>
        <v>1.7999654004749515</v>
      </c>
      <c r="E137" s="156">
        <f t="shared" si="34"/>
        <v>1.8388066102340495</v>
      </c>
      <c r="F137" s="156">
        <f t="shared" si="34"/>
        <v>1.8796603891066241</v>
      </c>
      <c r="G137" s="156">
        <f t="shared" si="34"/>
        <v>1.9386159672147931</v>
      </c>
      <c r="H137" s="156">
        <f t="shared" si="34"/>
        <v>2.0831643725237594</v>
      </c>
      <c r="I137" s="156">
        <f t="shared" si="34"/>
        <v>2.2733642712656428</v>
      </c>
      <c r="J137" s="156">
        <f t="shared" si="34"/>
        <v>2.4065741818020649</v>
      </c>
      <c r="K137" s="156">
        <f t="shared" si="34"/>
        <v>2.5227773794874278</v>
      </c>
      <c r="L137" s="156">
        <f t="shared" si="34"/>
        <v>2.6014462662223941</v>
      </c>
      <c r="M137" s="156">
        <f t="shared" si="34"/>
        <v>2.644329671359702</v>
      </c>
      <c r="N137" s="156">
        <f t="shared" si="34"/>
        <v>2.6965104974349079</v>
      </c>
      <c r="O137" s="156">
        <f t="shared" si="34"/>
        <v>2.7350311243574796</v>
      </c>
      <c r="P137" s="156">
        <f t="shared" si="34"/>
        <v>2.7829738961697403</v>
      </c>
      <c r="Q137" s="156">
        <f t="shared" si="34"/>
        <v>2.8096895969707534</v>
      </c>
      <c r="R137" s="156">
        <f t="shared" ref="R137:V137" si="35">IF(R119=0,"",R119/R101)</f>
        <v>2.8472706400248828</v>
      </c>
      <c r="S137" s="156">
        <f t="shared" si="35"/>
        <v>2.9779672717314756</v>
      </c>
      <c r="T137" s="156">
        <f t="shared" si="35"/>
        <v>3.171069618870114</v>
      </c>
      <c r="U137" s="156">
        <f t="shared" si="35"/>
        <v>3.31075673118456</v>
      </c>
      <c r="V137" s="156">
        <f t="shared" si="35"/>
        <v>3.4065606039074448</v>
      </c>
      <c r="W137" s="156">
        <f t="shared" ref="W137" si="36">IF(W119=0,"",W119/W101)</f>
        <v>3.4546905738079778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0.553459696958851</v>
      </c>
      <c r="C138" s="155">
        <f t="shared" si="37"/>
        <v>0.55550592008037603</v>
      </c>
      <c r="D138" s="155">
        <f t="shared" si="37"/>
        <v>0.55774902984835362</v>
      </c>
      <c r="E138" s="155">
        <f t="shared" si="37"/>
        <v>0.55951823363913655</v>
      </c>
      <c r="F138" s="155">
        <f t="shared" si="37"/>
        <v>0.5623740122360108</v>
      </c>
      <c r="G138" s="155">
        <f t="shared" si="37"/>
        <v>0.56838428435110144</v>
      </c>
      <c r="H138" s="155">
        <f t="shared" si="37"/>
        <v>0.57609847994188745</v>
      </c>
      <c r="I138" s="155">
        <f t="shared" si="37"/>
        <v>0.58005971975452497</v>
      </c>
      <c r="J138" s="155">
        <f t="shared" si="37"/>
        <v>0.58176055878455168</v>
      </c>
      <c r="K138" s="155">
        <f t="shared" si="37"/>
        <v>0.58366736644309358</v>
      </c>
      <c r="L138" s="155">
        <f t="shared" si="37"/>
        <v>0.59443276643493992</v>
      </c>
      <c r="M138" s="155">
        <f t="shared" si="37"/>
        <v>0.59822012805497848</v>
      </c>
      <c r="N138" s="155">
        <f t="shared" si="37"/>
        <v>0.60300066023752219</v>
      </c>
      <c r="O138" s="155">
        <f t="shared" si="37"/>
        <v>0.61012528395289478</v>
      </c>
      <c r="P138" s="155">
        <f t="shared" si="37"/>
        <v>0.61634215665226011</v>
      </c>
      <c r="Q138" s="155">
        <f t="shared" si="37"/>
        <v>0.62510242513957948</v>
      </c>
      <c r="R138" s="155">
        <f t="shared" ref="R138:V138" si="38">IF(R120=0,"",R120/R102)</f>
        <v>0.63650398279380005</v>
      </c>
      <c r="S138" s="155">
        <f t="shared" si="38"/>
        <v>0.64864040525322841</v>
      </c>
      <c r="T138" s="155">
        <f t="shared" si="38"/>
        <v>0.66125086569243563</v>
      </c>
      <c r="U138" s="155">
        <f t="shared" si="38"/>
        <v>0.67566039889644713</v>
      </c>
      <c r="V138" s="155">
        <f t="shared" si="38"/>
        <v>0.68772493460377671</v>
      </c>
      <c r="W138" s="155">
        <f t="shared" ref="W138" si="39">IF(W120=0,"",W120/W102)</f>
        <v>0.6983755731939042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0.49443746075323897</v>
      </c>
      <c r="C139" s="156">
        <f t="shared" si="40"/>
        <v>0.49577028683171942</v>
      </c>
      <c r="D139" s="156">
        <f t="shared" si="40"/>
        <v>0.49691726711193535</v>
      </c>
      <c r="E139" s="156">
        <f t="shared" si="40"/>
        <v>0.49820232251684038</v>
      </c>
      <c r="F139" s="156">
        <f t="shared" si="40"/>
        <v>0.5005611551591469</v>
      </c>
      <c r="G139" s="156">
        <f t="shared" si="40"/>
        <v>0.50649045043825958</v>
      </c>
      <c r="H139" s="156">
        <f t="shared" si="40"/>
        <v>0.51491339761945776</v>
      </c>
      <c r="I139" s="156">
        <f t="shared" si="40"/>
        <v>0.51926629521125045</v>
      </c>
      <c r="J139" s="156">
        <f t="shared" si="40"/>
        <v>0.52081145830594577</v>
      </c>
      <c r="K139" s="156">
        <f t="shared" si="40"/>
        <v>0.52308400698382995</v>
      </c>
      <c r="L139" s="156">
        <f t="shared" si="40"/>
        <v>0.52534489780365623</v>
      </c>
      <c r="M139" s="156">
        <f t="shared" si="40"/>
        <v>0.52923263634609485</v>
      </c>
      <c r="N139" s="156">
        <f t="shared" si="40"/>
        <v>0.53520013055018301</v>
      </c>
      <c r="O139" s="156">
        <f t="shared" si="40"/>
        <v>0.54513320288162725</v>
      </c>
      <c r="P139" s="156">
        <f t="shared" si="40"/>
        <v>0.55241340774204306</v>
      </c>
      <c r="Q139" s="156">
        <f t="shared" si="40"/>
        <v>0.55864396532569194</v>
      </c>
      <c r="R139" s="156">
        <f t="shared" ref="R139:V139" si="41">IF(R121=0,"",R121/R103)</f>
        <v>0.56752808840096802</v>
      </c>
      <c r="S139" s="156">
        <f t="shared" si="41"/>
        <v>0.58405800381421369</v>
      </c>
      <c r="T139" s="156">
        <f t="shared" si="41"/>
        <v>0.61131512948504907</v>
      </c>
      <c r="U139" s="156">
        <f t="shared" si="41"/>
        <v>0.64738872531801739</v>
      </c>
      <c r="V139" s="156">
        <f t="shared" si="41"/>
        <v>0.67658999138579412</v>
      </c>
      <c r="W139" s="156">
        <f t="shared" ref="W139" si="42">IF(W121=0,"",W121/W103)</f>
        <v>0.69701840241498658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>
        <f t="shared" si="43"/>
        <v>0.77197770130833199</v>
      </c>
      <c r="M140" s="156">
        <f t="shared" si="43"/>
        <v>0.77588837217484008</v>
      </c>
      <c r="N140" s="156">
        <f t="shared" si="43"/>
        <v>0.78643200243574385</v>
      </c>
      <c r="O140" s="156">
        <f t="shared" si="43"/>
        <v>0.77952569536148641</v>
      </c>
      <c r="P140" s="156">
        <f t="shared" si="43"/>
        <v>0.77474749887520633</v>
      </c>
      <c r="Q140" s="156">
        <f t="shared" si="43"/>
        <v>0.79000527276339971</v>
      </c>
      <c r="R140" s="156">
        <f t="shared" ref="R140:V140" si="44">IF(R122=0,"",R122/R104)</f>
        <v>0.77968179274122029</v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>
        <f t="shared" si="46"/>
        <v>0.53642977375797329</v>
      </c>
      <c r="M141" s="157">
        <f t="shared" si="46"/>
        <v>0.53642977375797329</v>
      </c>
      <c r="N141" s="157">
        <f t="shared" si="46"/>
        <v>0.53642977375797329</v>
      </c>
      <c r="O141" s="157">
        <f t="shared" si="46"/>
        <v>0.53642977375797329</v>
      </c>
      <c r="P141" s="157">
        <f t="shared" si="46"/>
        <v>0.53642977375797329</v>
      </c>
      <c r="Q141" s="157">
        <f t="shared" si="46"/>
        <v>0.53642977375797329</v>
      </c>
      <c r="R141" s="157">
        <f t="shared" ref="R141:V141" si="47">IF(R123=0,"",R123/R105)</f>
        <v>0.53642977375797329</v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0.5539327715599075</v>
      </c>
      <c r="C143" s="157">
        <f t="shared" si="52"/>
        <v>0.55602341469899075</v>
      </c>
      <c r="D143" s="157">
        <f t="shared" si="52"/>
        <v>0.55817292073420977</v>
      </c>
      <c r="E143" s="157">
        <f t="shared" si="52"/>
        <v>0.55996178620403003</v>
      </c>
      <c r="F143" s="157">
        <f t="shared" si="52"/>
        <v>0.56282628003449964</v>
      </c>
      <c r="G143" s="157">
        <f t="shared" si="52"/>
        <v>0.56880906685803667</v>
      </c>
      <c r="H143" s="157">
        <f t="shared" si="52"/>
        <v>0.57650275834254205</v>
      </c>
      <c r="I143" s="157">
        <f t="shared" si="52"/>
        <v>0.58044841018779947</v>
      </c>
      <c r="J143" s="157">
        <f t="shared" si="52"/>
        <v>0.58209515132666068</v>
      </c>
      <c r="K143" s="157">
        <f t="shared" si="52"/>
        <v>0.58398593160167933</v>
      </c>
      <c r="L143" s="157">
        <f t="shared" si="52"/>
        <v>0.58532159036982911</v>
      </c>
      <c r="M143" s="157">
        <f t="shared" si="52"/>
        <v>0.58738964650660941</v>
      </c>
      <c r="N143" s="157">
        <f t="shared" si="52"/>
        <v>0.59081269381923451</v>
      </c>
      <c r="O143" s="157">
        <f t="shared" si="52"/>
        <v>0.59602814933708925</v>
      </c>
      <c r="P143" s="157">
        <f t="shared" si="52"/>
        <v>0.60152559400977823</v>
      </c>
      <c r="Q143" s="157">
        <f t="shared" si="52"/>
        <v>0.60952089335322046</v>
      </c>
      <c r="R143" s="157">
        <f t="shared" ref="R143:V143" si="53">IF(R125=0,"",R125/R107)</f>
        <v>0.62082604892430604</v>
      </c>
      <c r="S143" s="157">
        <f t="shared" si="53"/>
        <v>0.63317316038690441</v>
      </c>
      <c r="T143" s="157">
        <f t="shared" si="53"/>
        <v>0.64551771162449012</v>
      </c>
      <c r="U143" s="157">
        <f t="shared" si="53"/>
        <v>0.65956891037325005</v>
      </c>
      <c r="V143" s="157">
        <f t="shared" si="53"/>
        <v>0.6723224773307892</v>
      </c>
      <c r="W143" s="157">
        <f t="shared" ref="W143" si="54">IF(W125=0,"",W125/W107)</f>
        <v>0.68345145110781003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>
        <f t="shared" si="55"/>
        <v>0.80732969076937622</v>
      </c>
      <c r="M144" s="158">
        <f t="shared" si="55"/>
        <v>0.81251721363337848</v>
      </c>
      <c r="N144" s="158">
        <f t="shared" si="55"/>
        <v>0.82315875149128959</v>
      </c>
      <c r="O144" s="158">
        <f t="shared" si="55"/>
        <v>0.81941781136455605</v>
      </c>
      <c r="P144" s="158">
        <f t="shared" si="55"/>
        <v>0.81767195962914752</v>
      </c>
      <c r="Q144" s="158">
        <f t="shared" si="55"/>
        <v>0.83155321087480971</v>
      </c>
      <c r="R144" s="158">
        <f t="shared" ref="R144:V144" si="56">IF(R126=0,"",R126/R108)</f>
        <v>0.82770058747991671</v>
      </c>
      <c r="S144" s="158">
        <f t="shared" si="56"/>
        <v>0.82905267940178662</v>
      </c>
      <c r="T144" s="158">
        <f t="shared" si="56"/>
        <v>0.85373951947871463</v>
      </c>
      <c r="U144" s="158">
        <f t="shared" si="56"/>
        <v>0.86131333964745072</v>
      </c>
      <c r="V144" s="158">
        <f t="shared" si="56"/>
        <v>0.86401183613492627</v>
      </c>
      <c r="W144" s="158">
        <f t="shared" ref="W144" si="57">IF(W126=0,"",W126/W108)</f>
        <v>0.86791225756897283</v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>
        <f t="shared" si="58"/>
        <v>0.59196668236159877</v>
      </c>
      <c r="M145" s="156">
        <f t="shared" si="58"/>
        <v>0.59265440127077307</v>
      </c>
      <c r="N145" s="156">
        <f t="shared" si="58"/>
        <v>0.59358712326913765</v>
      </c>
      <c r="O145" s="156">
        <f t="shared" si="58"/>
        <v>0.59714142177224172</v>
      </c>
      <c r="P145" s="156">
        <f t="shared" si="58"/>
        <v>0.60083637016581515</v>
      </c>
      <c r="Q145" s="156">
        <f t="shared" si="58"/>
        <v>0.60395127676090199</v>
      </c>
      <c r="R145" s="156">
        <f t="shared" ref="R145:V145" si="59">IF(R127=0,"",R127/R109)</f>
        <v>0.61361577764879616</v>
      </c>
      <c r="S145" s="156">
        <f t="shared" si="59"/>
        <v>0.62980173362102598</v>
      </c>
      <c r="T145" s="156">
        <f t="shared" si="59"/>
        <v>0.65580596256286006</v>
      </c>
      <c r="U145" s="156">
        <f t="shared" si="59"/>
        <v>0.66631026447906427</v>
      </c>
      <c r="V145" s="156">
        <f t="shared" si="59"/>
        <v>0.67373611169357872</v>
      </c>
      <c r="W145" s="156">
        <f t="shared" ref="W145" si="60">IF(W127=0,"",W127/W109)</f>
        <v>0.68289755040627409</v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0.71344058915588737</v>
      </c>
      <c r="C147" s="155">
        <f t="shared" si="64"/>
        <v>0.71294286880364599</v>
      </c>
      <c r="D147" s="155">
        <f t="shared" si="64"/>
        <v>0.71126940673493011</v>
      </c>
      <c r="E147" s="155">
        <f t="shared" si="64"/>
        <v>0.70831751711898194</v>
      </c>
      <c r="F147" s="155">
        <f t="shared" si="64"/>
        <v>0.70848102264353641</v>
      </c>
      <c r="G147" s="155">
        <f t="shared" si="64"/>
        <v>0.71174613588016444</v>
      </c>
      <c r="H147" s="155">
        <f t="shared" si="64"/>
        <v>0.71549343527973464</v>
      </c>
      <c r="I147" s="155">
        <f t="shared" si="64"/>
        <v>0.72111830434006685</v>
      </c>
      <c r="J147" s="155">
        <f t="shared" si="64"/>
        <v>0.72428875254590697</v>
      </c>
      <c r="K147" s="155">
        <f t="shared" si="64"/>
        <v>0.72293426471508349</v>
      </c>
      <c r="L147" s="155">
        <f t="shared" si="64"/>
        <v>0.72687182201293155</v>
      </c>
      <c r="M147" s="155">
        <f t="shared" si="64"/>
        <v>0.7233541908190918</v>
      </c>
      <c r="N147" s="155">
        <f t="shared" si="64"/>
        <v>0.72601845369299256</v>
      </c>
      <c r="O147" s="155">
        <f t="shared" si="64"/>
        <v>0.72806083580743897</v>
      </c>
      <c r="P147" s="155">
        <f t="shared" si="64"/>
        <v>0.73176877302595267</v>
      </c>
      <c r="Q147" s="155">
        <f t="shared" si="64"/>
        <v>0.72769536389571809</v>
      </c>
      <c r="R147" s="155">
        <f t="shared" ref="R147:V147" si="65">IF(R129=0,"",R129/R111)</f>
        <v>0.73956893867678875</v>
      </c>
      <c r="S147" s="155">
        <f t="shared" si="65"/>
        <v>0.75144277330177445</v>
      </c>
      <c r="T147" s="155">
        <f t="shared" si="65"/>
        <v>0.76365615331924819</v>
      </c>
      <c r="U147" s="155">
        <f t="shared" si="65"/>
        <v>0.77778710009207341</v>
      </c>
      <c r="V147" s="155">
        <f t="shared" si="65"/>
        <v>0.78946754379070683</v>
      </c>
      <c r="W147" s="155">
        <f t="shared" ref="W147" si="66">IF(W129=0,"",W129/W111)</f>
        <v>0.80102611589495554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0.56586450373667452</v>
      </c>
      <c r="C148" s="156">
        <f t="shared" si="67"/>
        <v>0.56707585679247985</v>
      </c>
      <c r="D148" s="156">
        <f t="shared" si="67"/>
        <v>0.56883440189476131</v>
      </c>
      <c r="E148" s="156">
        <f t="shared" si="67"/>
        <v>0.5697482209051733</v>
      </c>
      <c r="F148" s="156">
        <f t="shared" si="67"/>
        <v>0.57081398450177856</v>
      </c>
      <c r="G148" s="156">
        <f t="shared" si="67"/>
        <v>0.57240626058075672</v>
      </c>
      <c r="H148" s="156">
        <f t="shared" si="67"/>
        <v>0.57425397769025721</v>
      </c>
      <c r="I148" s="156">
        <f t="shared" si="67"/>
        <v>0.57529084686911292</v>
      </c>
      <c r="J148" s="156">
        <f t="shared" si="67"/>
        <v>0.57631235564524042</v>
      </c>
      <c r="K148" s="156">
        <f t="shared" si="67"/>
        <v>0.57740332245836634</v>
      </c>
      <c r="L148" s="156">
        <f t="shared" si="67"/>
        <v>0.57830667397206481</v>
      </c>
      <c r="M148" s="156">
        <f t="shared" si="67"/>
        <v>0.57890459387371618</v>
      </c>
      <c r="N148" s="156">
        <f t="shared" si="67"/>
        <v>0.57934442197031177</v>
      </c>
      <c r="O148" s="156">
        <f t="shared" si="67"/>
        <v>0.5797523549523681</v>
      </c>
      <c r="P148" s="156">
        <f t="shared" si="67"/>
        <v>0.57997263536853205</v>
      </c>
      <c r="Q148" s="156">
        <f t="shared" si="67"/>
        <v>0.58019167852432274</v>
      </c>
      <c r="R148" s="156">
        <f t="shared" ref="R148:V148" si="68">IF(R130=0,"",R130/R112)</f>
        <v>0.58077382865971217</v>
      </c>
      <c r="S148" s="156">
        <f t="shared" si="68"/>
        <v>0.58162206617005929</v>
      </c>
      <c r="T148" s="156">
        <f t="shared" si="68"/>
        <v>0.58299690869431586</v>
      </c>
      <c r="U148" s="156">
        <f t="shared" si="68"/>
        <v>0.58565705353379471</v>
      </c>
      <c r="V148" s="156">
        <f t="shared" si="68"/>
        <v>0.58883216890138912</v>
      </c>
      <c r="W148" s="156">
        <f t="shared" ref="W148" si="69">IF(W130=0,"",W130/W112)</f>
        <v>0.59381889495127471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0.72613947851706706</v>
      </c>
      <c r="C149" s="159">
        <f t="shared" si="70"/>
        <v>0.72752832342711982</v>
      </c>
      <c r="D149" s="159">
        <f t="shared" si="70"/>
        <v>0.72885424182887604</v>
      </c>
      <c r="E149" s="159">
        <f t="shared" si="70"/>
        <v>0.73006414719761892</v>
      </c>
      <c r="F149" s="159">
        <f t="shared" si="70"/>
        <v>0.73214749304008309</v>
      </c>
      <c r="G149" s="159">
        <f t="shared" si="70"/>
        <v>0.73688030383186254</v>
      </c>
      <c r="H149" s="159">
        <f t="shared" si="70"/>
        <v>0.74314585741331562</v>
      </c>
      <c r="I149" s="159">
        <f t="shared" si="70"/>
        <v>0.74645222532980127</v>
      </c>
      <c r="J149" s="159">
        <f t="shared" si="70"/>
        <v>0.74789620545732527</v>
      </c>
      <c r="K149" s="159">
        <f t="shared" si="70"/>
        <v>0.74950752417668187</v>
      </c>
      <c r="L149" s="159">
        <f t="shared" si="70"/>
        <v>0.75089655565658464</v>
      </c>
      <c r="M149" s="159">
        <f t="shared" si="70"/>
        <v>0.75242037413169649</v>
      </c>
      <c r="N149" s="159">
        <f t="shared" si="70"/>
        <v>0.75463930692313008</v>
      </c>
      <c r="O149" s="159">
        <f t="shared" si="70"/>
        <v>0.75759981030027645</v>
      </c>
      <c r="P149" s="159">
        <f t="shared" si="70"/>
        <v>0.76032573772098411</v>
      </c>
      <c r="Q149" s="159">
        <f t="shared" si="70"/>
        <v>0.76429796746329826</v>
      </c>
      <c r="R149" s="159">
        <f t="shared" ref="R149:V149" si="71">IF(R131=0,"",R131/R113)</f>
        <v>0.77082797796546143</v>
      </c>
      <c r="S149" s="159">
        <f t="shared" si="71"/>
        <v>0.77975059900332677</v>
      </c>
      <c r="T149" s="159">
        <f t="shared" si="71"/>
        <v>0.79110006626993734</v>
      </c>
      <c r="U149" s="159">
        <f t="shared" si="71"/>
        <v>0.80400254552815364</v>
      </c>
      <c r="V149" s="159">
        <f t="shared" si="71"/>
        <v>0.81657072117404261</v>
      </c>
      <c r="W149" s="159">
        <f t="shared" ref="W149" si="72">IF(W131=0,"",W131/W113)</f>
        <v>0.82885223821510179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6.0674683622275634</v>
      </c>
      <c r="C151" s="117">
        <f t="shared" si="73"/>
        <v>6.5485784629789716</v>
      </c>
      <c r="D151" s="117">
        <f t="shared" si="73"/>
        <v>6.9160743923836181</v>
      </c>
      <c r="E151" s="117">
        <f t="shared" si="73"/>
        <v>7.4065338489111792</v>
      </c>
      <c r="F151" s="117">
        <f t="shared" si="73"/>
        <v>7.08317556375719</v>
      </c>
      <c r="G151" s="117">
        <f t="shared" si="73"/>
        <v>6.9475671659895211</v>
      </c>
      <c r="H151" s="117">
        <f t="shared" si="73"/>
        <v>7.3956809179555929</v>
      </c>
      <c r="I151" s="117">
        <f t="shared" si="73"/>
        <v>6.9792567934384975</v>
      </c>
      <c r="J151" s="117">
        <f t="shared" si="73"/>
        <v>7.1045072073192781</v>
      </c>
      <c r="K151" s="117">
        <f t="shared" si="73"/>
        <v>8.5253341055149523</v>
      </c>
      <c r="L151" s="117">
        <f t="shared" si="73"/>
        <v>7.749077118492897</v>
      </c>
      <c r="M151" s="117">
        <f t="shared" si="73"/>
        <v>9.8606331889868279</v>
      </c>
      <c r="N151" s="117">
        <f t="shared" si="73"/>
        <v>8.69689968986936</v>
      </c>
      <c r="O151" s="117">
        <f t="shared" si="73"/>
        <v>8.185151037953128</v>
      </c>
      <c r="P151" s="117">
        <f t="shared" si="73"/>
        <v>7.4689314505433817</v>
      </c>
      <c r="Q151" s="117">
        <f t="shared" si="73"/>
        <v>9.598836085411925</v>
      </c>
      <c r="R151" s="117">
        <f t="shared" ref="R151:V151" si="74">R152+R154+R156+R165</f>
        <v>7.323833364170012</v>
      </c>
      <c r="S151" s="117">
        <f t="shared" si="74"/>
        <v>6.3149733959713448</v>
      </c>
      <c r="T151" s="117">
        <f t="shared" si="74"/>
        <v>5.6943301787584373</v>
      </c>
      <c r="U151" s="117">
        <f t="shared" si="74"/>
        <v>5.1638853093694808</v>
      </c>
      <c r="V151" s="117">
        <f t="shared" si="74"/>
        <v>5.308228079502654</v>
      </c>
      <c r="W151" s="117">
        <f t="shared" ref="W151" si="75">W152+W154+W156+W165</f>
        <v>5.6273641128965686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1.0193203297300104</v>
      </c>
      <c r="C156" s="122">
        <v>0.97017272181572034</v>
      </c>
      <c r="D156" s="122">
        <v>0.80841924215061722</v>
      </c>
      <c r="E156" s="122">
        <v>0.70039170827664465</v>
      </c>
      <c r="F156" s="122">
        <v>0.58507149899242106</v>
      </c>
      <c r="G156" s="122">
        <v>0.54293716146798399</v>
      </c>
      <c r="H156" s="122">
        <v>0.52328433176955369</v>
      </c>
      <c r="I156" s="122">
        <v>0.50845106803356666</v>
      </c>
      <c r="J156" s="122">
        <v>0.52652003252833646</v>
      </c>
      <c r="K156" s="122">
        <v>0.55195780638807601</v>
      </c>
      <c r="L156" s="122">
        <v>0.55751248536310194</v>
      </c>
      <c r="M156" s="122">
        <v>0.56109509539218105</v>
      </c>
      <c r="N156" s="122">
        <v>0.49330059965121131</v>
      </c>
      <c r="O156" s="122">
        <v>0.42651403003330335</v>
      </c>
      <c r="P156" s="122">
        <v>0.39995631600800124</v>
      </c>
      <c r="Q156" s="122">
        <v>0.33701471876688638</v>
      </c>
      <c r="R156" s="122">
        <v>0.25553554634091596</v>
      </c>
      <c r="S156" s="122">
        <v>0.2212552676946003</v>
      </c>
      <c r="T156" s="122">
        <v>0.19666533241806744</v>
      </c>
      <c r="U156" s="122">
        <v>0.18185833740240873</v>
      </c>
      <c r="V156" s="122">
        <v>0.18337304056357162</v>
      </c>
      <c r="W156" s="122">
        <v>0.19352705013282276</v>
      </c>
      <c r="DA156" s="130" t="s">
        <v>2230</v>
      </c>
    </row>
    <row r="157" spans="1:105" ht="12" customHeight="1" x14ac:dyDescent="0.25">
      <c r="A157" s="97" t="s">
        <v>124</v>
      </c>
      <c r="B157" s="98">
        <v>1.0193203297300104</v>
      </c>
      <c r="C157" s="98">
        <v>0.97017272181572034</v>
      </c>
      <c r="D157" s="98">
        <v>0.80841924215061722</v>
      </c>
      <c r="E157" s="98">
        <v>0.70039170827664465</v>
      </c>
      <c r="F157" s="98">
        <v>0.58507149899242106</v>
      </c>
      <c r="G157" s="98">
        <v>0.54293716146798399</v>
      </c>
      <c r="H157" s="98">
        <v>0.52328433176955369</v>
      </c>
      <c r="I157" s="98">
        <v>0.50845106803356666</v>
      </c>
      <c r="J157" s="98">
        <v>0.52652003252833646</v>
      </c>
      <c r="K157" s="98">
        <v>0.55195780638807601</v>
      </c>
      <c r="L157" s="98">
        <v>0.55738053414815103</v>
      </c>
      <c r="M157" s="98">
        <v>0.56096034482313017</v>
      </c>
      <c r="N157" s="98">
        <v>0.4931787275440303</v>
      </c>
      <c r="O157" s="98">
        <v>0.42639220814187767</v>
      </c>
      <c r="P157" s="98">
        <v>0.39982883330314706</v>
      </c>
      <c r="Q157" s="98">
        <v>0.3368974717413134</v>
      </c>
      <c r="R157" s="98">
        <v>0.25541888436039462</v>
      </c>
      <c r="S157" s="98">
        <v>0.2212552676946003</v>
      </c>
      <c r="T157" s="98">
        <v>0.19666533241806744</v>
      </c>
      <c r="U157" s="98">
        <v>0.18185833740240873</v>
      </c>
      <c r="V157" s="98">
        <v>0.18337304056357162</v>
      </c>
      <c r="W157" s="98">
        <v>0.19352705013282276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1.3195121495089269E-4</v>
      </c>
      <c r="M158" s="98">
        <v>1.3475056905088223E-4</v>
      </c>
      <c r="N158" s="98">
        <v>1.2187210718102076E-4</v>
      </c>
      <c r="O158" s="98">
        <v>1.2182189142567553E-4</v>
      </c>
      <c r="P158" s="98">
        <v>1.2748270485418863E-4</v>
      </c>
      <c r="Q158" s="98">
        <v>1.1724702557296391E-4</v>
      </c>
      <c r="R158" s="98">
        <v>1.1666198052133116E-4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1.3195121495089269E-4</v>
      </c>
      <c r="M159" s="101">
        <v>1.3475056905088223E-4</v>
      </c>
      <c r="N159" s="101">
        <v>1.2187210718102076E-4</v>
      </c>
      <c r="O159" s="101">
        <v>1.2182189142567553E-4</v>
      </c>
      <c r="P159" s="101">
        <v>1.2748270485418863E-4</v>
      </c>
      <c r="Q159" s="101">
        <v>1.1724702557296391E-4</v>
      </c>
      <c r="R159" s="101">
        <v>1.1666198052133116E-4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5.0481480324975534</v>
      </c>
      <c r="C165" s="122">
        <v>5.5784057411632508</v>
      </c>
      <c r="D165" s="122">
        <v>6.1076551502330005</v>
      </c>
      <c r="E165" s="122">
        <v>6.7061421406345341</v>
      </c>
      <c r="F165" s="122">
        <v>6.4981040647647692</v>
      </c>
      <c r="G165" s="122">
        <v>6.404630004521537</v>
      </c>
      <c r="H165" s="122">
        <v>6.8723965861860394</v>
      </c>
      <c r="I165" s="122">
        <v>6.4708057254049312</v>
      </c>
      <c r="J165" s="122">
        <v>6.577987174790942</v>
      </c>
      <c r="K165" s="122">
        <v>7.9733762991268771</v>
      </c>
      <c r="L165" s="122">
        <v>7.1915646331297953</v>
      </c>
      <c r="M165" s="122">
        <v>9.2995380935946468</v>
      </c>
      <c r="N165" s="122">
        <v>8.2035990902181481</v>
      </c>
      <c r="O165" s="122">
        <v>7.758637007919825</v>
      </c>
      <c r="P165" s="122">
        <v>7.0689751345353802</v>
      </c>
      <c r="Q165" s="122">
        <v>9.2618213666450391</v>
      </c>
      <c r="R165" s="122">
        <v>7.0682978178290963</v>
      </c>
      <c r="S165" s="122">
        <v>6.0937181282767447</v>
      </c>
      <c r="T165" s="122">
        <v>5.4976648463403697</v>
      </c>
      <c r="U165" s="122">
        <v>4.9820269719670724</v>
      </c>
      <c r="V165" s="122">
        <v>5.1248550389390823</v>
      </c>
      <c r="W165" s="122">
        <v>5.4338370627637458</v>
      </c>
      <c r="DA165" s="130" t="s">
        <v>2239</v>
      </c>
    </row>
    <row r="166" spans="1:105" ht="12" customHeight="1" x14ac:dyDescent="0.25">
      <c r="A166" s="97" t="s">
        <v>50</v>
      </c>
      <c r="B166" s="98">
        <v>5.0481480324975534</v>
      </c>
      <c r="C166" s="98">
        <v>5.5784057411632508</v>
      </c>
      <c r="D166" s="98">
        <v>6.1076551502330005</v>
      </c>
      <c r="E166" s="98">
        <v>6.7061421406345341</v>
      </c>
      <c r="F166" s="98">
        <v>6.4981040647647692</v>
      </c>
      <c r="G166" s="98">
        <v>6.404630004521537</v>
      </c>
      <c r="H166" s="98">
        <v>6.8723965861860394</v>
      </c>
      <c r="I166" s="98">
        <v>6.4708057254049312</v>
      </c>
      <c r="J166" s="98">
        <v>6.577987174790942</v>
      </c>
      <c r="K166" s="98">
        <v>7.9733762991268771</v>
      </c>
      <c r="L166" s="98">
        <v>7.1915646331297953</v>
      </c>
      <c r="M166" s="98">
        <v>9.2995380935946468</v>
      </c>
      <c r="N166" s="98">
        <v>8.2035990902181481</v>
      </c>
      <c r="O166" s="98">
        <v>7.758637007919825</v>
      </c>
      <c r="P166" s="98">
        <v>7.0689751345353802</v>
      </c>
      <c r="Q166" s="98">
        <v>9.2618213666450391</v>
      </c>
      <c r="R166" s="98">
        <v>7.0682978178290963</v>
      </c>
      <c r="S166" s="98">
        <v>6.0937181282767447</v>
      </c>
      <c r="T166" s="98">
        <v>5.4976648463403697</v>
      </c>
      <c r="U166" s="98">
        <v>4.9820269719670724</v>
      </c>
      <c r="V166" s="98">
        <v>5.1248550389390823</v>
      </c>
      <c r="W166" s="98">
        <v>5.4338370627637458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7437.0603602867241</v>
      </c>
      <c r="C169" s="117">
        <f t="shared" si="78"/>
        <v>7597.2082289893979</v>
      </c>
      <c r="D169" s="117">
        <f t="shared" si="78"/>
        <v>6818.3502396809381</v>
      </c>
      <c r="E169" s="117">
        <f t="shared" si="78"/>
        <v>7662.2481289516454</v>
      </c>
      <c r="F169" s="117">
        <f t="shared" si="78"/>
        <v>6620.9428158350956</v>
      </c>
      <c r="G169" s="117">
        <f t="shared" si="78"/>
        <v>7084.5013259964726</v>
      </c>
      <c r="H169" s="117">
        <f t="shared" si="78"/>
        <v>7425.4022878295355</v>
      </c>
      <c r="I169" s="117">
        <f t="shared" si="78"/>
        <v>6476.6694431275646</v>
      </c>
      <c r="J169" s="117">
        <f t="shared" si="78"/>
        <v>7262.5710467324652</v>
      </c>
      <c r="K169" s="117">
        <f t="shared" si="78"/>
        <v>7267.1373105081011</v>
      </c>
      <c r="L169" s="117">
        <f t="shared" si="78"/>
        <v>7663.68988168547</v>
      </c>
      <c r="M169" s="117">
        <f t="shared" si="78"/>
        <v>8348.5916551982427</v>
      </c>
      <c r="N169" s="117">
        <f t="shared" si="78"/>
        <v>7766.7497307541098</v>
      </c>
      <c r="O169" s="117">
        <f t="shared" si="78"/>
        <v>7079.0402481441588</v>
      </c>
      <c r="P169" s="117">
        <f t="shared" si="78"/>
        <v>7224.7016358654382</v>
      </c>
      <c r="Q169" s="117">
        <f t="shared" si="78"/>
        <v>6409.8885636660616</v>
      </c>
      <c r="R169" s="117">
        <f t="shared" ref="R169:V169" si="79">R170+R172+R174+R183</f>
        <v>6626.0619291871244</v>
      </c>
      <c r="S169" s="117">
        <f t="shared" si="79"/>
        <v>6947.2083508733695</v>
      </c>
      <c r="T169" s="117">
        <f t="shared" si="79"/>
        <v>6639.5727060282543</v>
      </c>
      <c r="U169" s="117">
        <f t="shared" si="79"/>
        <v>6623.7359072331628</v>
      </c>
      <c r="V169" s="117">
        <f t="shared" si="79"/>
        <v>6890.0640185067341</v>
      </c>
      <c r="W169" s="117">
        <f t="shared" ref="W169" si="80">W170+W172+W174+W183</f>
        <v>7198.6662570352673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5501.2780282650974</v>
      </c>
      <c r="C170" s="122">
        <f t="shared" si="81"/>
        <v>5731.5697731631035</v>
      </c>
      <c r="D170" s="122">
        <f t="shared" si="81"/>
        <v>4822.4639233992211</v>
      </c>
      <c r="E170" s="122">
        <f t="shared" si="81"/>
        <v>5680.8044262055855</v>
      </c>
      <c r="F170" s="122">
        <f t="shared" si="81"/>
        <v>4655.1552059657724</v>
      </c>
      <c r="G170" s="122">
        <f t="shared" si="81"/>
        <v>5059.3704574464473</v>
      </c>
      <c r="H170" s="122">
        <f t="shared" si="81"/>
        <v>5369.771235056256</v>
      </c>
      <c r="I170" s="122">
        <f t="shared" si="81"/>
        <v>4427.2165562910268</v>
      </c>
      <c r="J170" s="122">
        <f t="shared" si="81"/>
        <v>5060.6861299147868</v>
      </c>
      <c r="K170" s="122">
        <f t="shared" si="81"/>
        <v>5000.4773212709315</v>
      </c>
      <c r="L170" s="122">
        <f t="shared" si="81"/>
        <v>5360.8937683672029</v>
      </c>
      <c r="M170" s="122">
        <f t="shared" si="81"/>
        <v>5926.8101584308642</v>
      </c>
      <c r="N170" s="122">
        <f t="shared" si="81"/>
        <v>5460.6616687184314</v>
      </c>
      <c r="O170" s="122">
        <f t="shared" si="81"/>
        <v>4929.7819173613043</v>
      </c>
      <c r="P170" s="122">
        <f t="shared" si="81"/>
        <v>5100.164643191094</v>
      </c>
      <c r="Q170" s="122">
        <f t="shared" si="81"/>
        <v>4219.6257176118579</v>
      </c>
      <c r="R170" s="122">
        <f t="shared" si="81"/>
        <v>4464.0617614995335</v>
      </c>
      <c r="S170" s="122">
        <f t="shared" si="81"/>
        <v>4728.1459687955348</v>
      </c>
      <c r="T170" s="122">
        <f t="shared" si="81"/>
        <v>4453.7775879477786</v>
      </c>
      <c r="U170" s="122">
        <f t="shared" si="81"/>
        <v>4487.6461261148415</v>
      </c>
      <c r="V170" s="122">
        <f t="shared" si="81"/>
        <v>4667.1046538785795</v>
      </c>
      <c r="W170" s="122">
        <f t="shared" si="81"/>
        <v>4860.4685790079257</v>
      </c>
      <c r="DA170" s="130" t="s">
        <v>2394</v>
      </c>
    </row>
    <row r="171" spans="1:105" ht="12" customHeight="1" x14ac:dyDescent="0.25">
      <c r="A171" s="97" t="s">
        <v>53</v>
      </c>
      <c r="B171" s="98">
        <v>5501.2780282650974</v>
      </c>
      <c r="C171" s="98">
        <v>5731.5697731631035</v>
      </c>
      <c r="D171" s="98">
        <v>4822.4639233992211</v>
      </c>
      <c r="E171" s="98">
        <v>5680.8044262055855</v>
      </c>
      <c r="F171" s="98">
        <v>4655.1552059657724</v>
      </c>
      <c r="G171" s="98">
        <v>5059.3704574464473</v>
      </c>
      <c r="H171" s="98">
        <v>5369.771235056256</v>
      </c>
      <c r="I171" s="98">
        <v>4427.2165562910268</v>
      </c>
      <c r="J171" s="98">
        <v>5060.6861299147868</v>
      </c>
      <c r="K171" s="98">
        <v>5000.4773212709315</v>
      </c>
      <c r="L171" s="98">
        <v>5360.8937683672029</v>
      </c>
      <c r="M171" s="98">
        <v>5926.8101584308642</v>
      </c>
      <c r="N171" s="98">
        <v>5460.6616687184314</v>
      </c>
      <c r="O171" s="98">
        <v>4929.7819173613043</v>
      </c>
      <c r="P171" s="98">
        <v>5100.164643191094</v>
      </c>
      <c r="Q171" s="98">
        <v>4219.6257176118579</v>
      </c>
      <c r="R171" s="98">
        <v>4464.0617614995335</v>
      </c>
      <c r="S171" s="98">
        <v>4728.1459687955348</v>
      </c>
      <c r="T171" s="98">
        <v>4453.7775879477786</v>
      </c>
      <c r="U171" s="98">
        <v>4487.6461261148415</v>
      </c>
      <c r="V171" s="98">
        <v>4667.1046538785795</v>
      </c>
      <c r="W171" s="98">
        <v>4860.4685790079257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24.016668079945251</v>
      </c>
      <c r="C172" s="122">
        <f t="shared" si="82"/>
        <v>26.140480938525627</v>
      </c>
      <c r="D172" s="122">
        <f t="shared" si="82"/>
        <v>17.420801242220513</v>
      </c>
      <c r="E172" s="122">
        <f t="shared" si="82"/>
        <v>22.438205295016996</v>
      </c>
      <c r="F172" s="122">
        <f t="shared" si="82"/>
        <v>11.846106655039364</v>
      </c>
      <c r="G172" s="122">
        <f t="shared" si="82"/>
        <v>9.9270536633222726</v>
      </c>
      <c r="H172" s="122">
        <f t="shared" si="82"/>
        <v>10.861987548393545</v>
      </c>
      <c r="I172" s="122">
        <f t="shared" si="82"/>
        <v>25.279831993177311</v>
      </c>
      <c r="J172" s="122">
        <f t="shared" si="82"/>
        <v>21.619177569239415</v>
      </c>
      <c r="K172" s="122">
        <f t="shared" si="82"/>
        <v>20.961120415221501</v>
      </c>
      <c r="L172" s="122">
        <f t="shared" si="82"/>
        <v>37.802332330843903</v>
      </c>
      <c r="M172" s="122">
        <f t="shared" si="82"/>
        <v>33.689022043309663</v>
      </c>
      <c r="N172" s="122">
        <f t="shared" si="82"/>
        <v>110.44091146701373</v>
      </c>
      <c r="O172" s="122">
        <f t="shared" si="82"/>
        <v>46.05384179216442</v>
      </c>
      <c r="P172" s="122">
        <f t="shared" si="82"/>
        <v>40.998608138256685</v>
      </c>
      <c r="Q172" s="122">
        <f t="shared" si="82"/>
        <v>65.545781525043935</v>
      </c>
      <c r="R172" s="122">
        <f t="shared" si="82"/>
        <v>55.034177392171607</v>
      </c>
      <c r="S172" s="122">
        <f t="shared" si="82"/>
        <v>52.513228553341577</v>
      </c>
      <c r="T172" s="122">
        <f t="shared" si="82"/>
        <v>51.993242662668294</v>
      </c>
      <c r="U172" s="122">
        <f t="shared" si="82"/>
        <v>63.639601449128655</v>
      </c>
      <c r="V172" s="122">
        <f t="shared" si="82"/>
        <v>74.902103273132113</v>
      </c>
      <c r="W172" s="122">
        <f t="shared" si="82"/>
        <v>83.744754662990161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24.016668079945251</v>
      </c>
      <c r="C173" s="98">
        <f>RES_hhdet_fech!C165</f>
        <v>26.140480938525627</v>
      </c>
      <c r="D173" s="98">
        <f>RES_hhdet_fech!D165</f>
        <v>17.420801242220513</v>
      </c>
      <c r="E173" s="98">
        <f>RES_hhdet_fech!E165</f>
        <v>22.438205295016996</v>
      </c>
      <c r="F173" s="98">
        <f>RES_hhdet_fech!F165</f>
        <v>11.846106655039364</v>
      </c>
      <c r="G173" s="98">
        <f>RES_hhdet_fech!G165</f>
        <v>9.9270536633222726</v>
      </c>
      <c r="H173" s="98">
        <f>RES_hhdet_fech!H165</f>
        <v>10.861987548393545</v>
      </c>
      <c r="I173" s="98">
        <f>RES_hhdet_fech!I165</f>
        <v>25.279831993177311</v>
      </c>
      <c r="J173" s="98">
        <f>RES_hhdet_fech!J165</f>
        <v>21.619177569239415</v>
      </c>
      <c r="K173" s="98">
        <f>RES_hhdet_fech!K165</f>
        <v>20.961120415221501</v>
      </c>
      <c r="L173" s="98">
        <f>RES_hhdet_fech!L165</f>
        <v>37.802332330843903</v>
      </c>
      <c r="M173" s="98">
        <f>RES_hhdet_fech!M165</f>
        <v>33.689022043309663</v>
      </c>
      <c r="N173" s="98">
        <f>RES_hhdet_fech!N165</f>
        <v>110.44091146701373</v>
      </c>
      <c r="O173" s="98">
        <f>RES_hhdet_fech!O165</f>
        <v>46.05384179216442</v>
      </c>
      <c r="P173" s="98">
        <f>RES_hhdet_fech!P165</f>
        <v>40.998608138256685</v>
      </c>
      <c r="Q173" s="98">
        <f>RES_hhdet_fech!Q165</f>
        <v>65.545781525043935</v>
      </c>
      <c r="R173" s="98">
        <f>RES_hhdet_fech!R165</f>
        <v>55.034177392171607</v>
      </c>
      <c r="S173" s="98">
        <f>RES_hhdet_fech!S165</f>
        <v>52.513228553341577</v>
      </c>
      <c r="T173" s="98">
        <f>RES_hhdet_fech!T165</f>
        <v>51.993242662668294</v>
      </c>
      <c r="U173" s="98">
        <f>RES_hhdet_fech!U165</f>
        <v>63.639601449128655</v>
      </c>
      <c r="V173" s="98">
        <f>RES_hhdet_fech!V165</f>
        <v>74.902103273132113</v>
      </c>
      <c r="W173" s="98">
        <f>RES_hhdet_fech!W165</f>
        <v>83.744754662990161</v>
      </c>
      <c r="DA173" s="63" t="s">
        <v>2397</v>
      </c>
    </row>
    <row r="174" spans="1:105" ht="12" customHeight="1" x14ac:dyDescent="0.25">
      <c r="A174" s="121" t="s">
        <v>55</v>
      </c>
      <c r="B174" s="122">
        <v>1277.0529748867498</v>
      </c>
      <c r="C174" s="122">
        <v>1191.9501965803779</v>
      </c>
      <c r="D174" s="122">
        <v>1340.648376664552</v>
      </c>
      <c r="E174" s="122">
        <v>1299.9875601055833</v>
      </c>
      <c r="F174" s="122">
        <v>1260.651792158081</v>
      </c>
      <c r="G174" s="122">
        <v>1320.4319965703778</v>
      </c>
      <c r="H174" s="122">
        <v>1339.4906394558368</v>
      </c>
      <c r="I174" s="122">
        <v>1309.0847340665384</v>
      </c>
      <c r="J174" s="122">
        <v>1457.6248958631779</v>
      </c>
      <c r="K174" s="122">
        <v>1507.8032187644276</v>
      </c>
      <c r="L174" s="122">
        <v>1544.851559035003</v>
      </c>
      <c r="M174" s="122">
        <v>1608.7556341854074</v>
      </c>
      <c r="N174" s="122">
        <v>1475.0140008224973</v>
      </c>
      <c r="O174" s="122">
        <v>1412.3310926241777</v>
      </c>
      <c r="P174" s="122">
        <v>1407.7946452838185</v>
      </c>
      <c r="Q174" s="122">
        <v>1363.6741407154038</v>
      </c>
      <c r="R174" s="122">
        <v>1369.572757229633</v>
      </c>
      <c r="S174" s="122">
        <v>1419.2128896505353</v>
      </c>
      <c r="T174" s="122">
        <v>1408.1898864827385</v>
      </c>
      <c r="U174" s="122">
        <v>1367.3963342390866</v>
      </c>
      <c r="V174" s="122">
        <v>1415.7340417208602</v>
      </c>
      <c r="W174" s="122">
        <v>1486.07759793127</v>
      </c>
      <c r="DA174" s="130" t="s">
        <v>2398</v>
      </c>
    </row>
    <row r="175" spans="1:105" ht="12" customHeight="1" x14ac:dyDescent="0.25">
      <c r="A175" s="97" t="s">
        <v>124</v>
      </c>
      <c r="B175" s="98">
        <v>1400.5103369011499</v>
      </c>
      <c r="C175" s="98">
        <v>1453.1739815044787</v>
      </c>
      <c r="D175" s="98">
        <v>1382.5990035512609</v>
      </c>
      <c r="E175" s="98">
        <v>1428.7547774841994</v>
      </c>
      <c r="F175" s="98">
        <v>1447.7752047458778</v>
      </c>
      <c r="G175" s="98">
        <v>1472.6488013095341</v>
      </c>
      <c r="H175" s="98">
        <v>1497.7852030120828</v>
      </c>
      <c r="I175" s="98">
        <v>1524.7240419720204</v>
      </c>
      <c r="J175" s="98">
        <v>1595.2083899992101</v>
      </c>
      <c r="K175" s="98">
        <v>1671.127605638706</v>
      </c>
      <c r="L175" s="98">
        <v>1723.0978800399776</v>
      </c>
      <c r="M175" s="98">
        <v>1786.8671234461763</v>
      </c>
      <c r="N175" s="98">
        <v>1700.127837560706</v>
      </c>
      <c r="O175" s="98">
        <v>1601.5842457041811</v>
      </c>
      <c r="P175" s="98">
        <v>1610.3567117999098</v>
      </c>
      <c r="Q175" s="98">
        <v>1603.3345789909404</v>
      </c>
      <c r="R175" s="98">
        <v>1477.5306096971749</v>
      </c>
      <c r="S175" s="98">
        <v>1498.4712076516739</v>
      </c>
      <c r="T175" s="98">
        <v>1490.1151085215315</v>
      </c>
      <c r="U175" s="98">
        <v>1385.0757251904874</v>
      </c>
      <c r="V175" s="98">
        <v>1449.2670922761799</v>
      </c>
      <c r="W175" s="98">
        <v>1486.8090464395993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1180.9180170568325</v>
      </c>
      <c r="M176" s="98">
        <v>1227.0150581802543</v>
      </c>
      <c r="N176" s="98">
        <v>1164.5330518519609</v>
      </c>
      <c r="O176" s="98">
        <v>1127.5895212952792</v>
      </c>
      <c r="P176" s="98">
        <v>1154.9556886620583</v>
      </c>
      <c r="Q176" s="98">
        <v>1139.4023701085546</v>
      </c>
      <c r="R176" s="98">
        <v>1080.5941962309807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580.87345901960157</v>
      </c>
      <c r="M177" s="101">
        <v>593.19672940166504</v>
      </c>
      <c r="N177" s="101">
        <v>536.50337727161798</v>
      </c>
      <c r="O177" s="101">
        <v>536.2823183028504</v>
      </c>
      <c r="P177" s="101">
        <v>561.20225767823831</v>
      </c>
      <c r="Q177" s="101">
        <v>516.14291940906799</v>
      </c>
      <c r="R177" s="101">
        <v>513.56744374595496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600.04455803723101</v>
      </c>
      <c r="M178" s="104">
        <v>633.81832877858938</v>
      </c>
      <c r="N178" s="104">
        <v>628.02967458034288</v>
      </c>
      <c r="O178" s="104">
        <v>591.30720299242842</v>
      </c>
      <c r="P178" s="104">
        <v>593.75343098382007</v>
      </c>
      <c r="Q178" s="104">
        <v>623.25945069948648</v>
      </c>
      <c r="R178" s="104">
        <v>567.0267524850259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1276.1513065570578</v>
      </c>
      <c r="C179" s="101">
        <v>1190.0968792505239</v>
      </c>
      <c r="D179" s="101">
        <v>1340.3649837637322</v>
      </c>
      <c r="E179" s="101">
        <v>1299.1405751991028</v>
      </c>
      <c r="F179" s="101">
        <v>1259.4607463077157</v>
      </c>
      <c r="G179" s="101">
        <v>1319.4959645237761</v>
      </c>
      <c r="H179" s="101">
        <v>1338.5559056092388</v>
      </c>
      <c r="I179" s="101">
        <v>1307.9020761221325</v>
      </c>
      <c r="J179" s="101">
        <v>1456.9350722384349</v>
      </c>
      <c r="K179" s="101">
        <v>1507.028742911137</v>
      </c>
      <c r="L179" s="101">
        <v>1569.1771311095292</v>
      </c>
      <c r="M179" s="101">
        <v>1638.7060564235815</v>
      </c>
      <c r="N179" s="101">
        <v>1505.4296072006734</v>
      </c>
      <c r="O179" s="101">
        <v>1445.7403665313925</v>
      </c>
      <c r="P179" s="101">
        <v>1442.4559951377471</v>
      </c>
      <c r="Q179" s="101">
        <v>1398.6565823575595</v>
      </c>
      <c r="R179" s="101">
        <v>1404.6477819157114</v>
      </c>
      <c r="S179" s="101">
        <v>1454.2583882947483</v>
      </c>
      <c r="T179" s="101">
        <v>1442.5823804922222</v>
      </c>
      <c r="U179" s="101">
        <v>1400.8767675409713</v>
      </c>
      <c r="V179" s="101">
        <v>1448.1472016674873</v>
      </c>
      <c r="W179" s="101">
        <v>1518.4506795471304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1135.4544116202987</v>
      </c>
      <c r="M180" s="104">
        <v>1182.9307032445397</v>
      </c>
      <c r="N180" s="104">
        <v>1079.214519070571</v>
      </c>
      <c r="O180" s="104">
        <v>1050.9244024274617</v>
      </c>
      <c r="P180" s="104">
        <v>1060.1790873343268</v>
      </c>
      <c r="Q180" s="104">
        <v>1022.3771292396985</v>
      </c>
      <c r="R180" s="104">
        <v>1051.1034044793842</v>
      </c>
      <c r="S180" s="104">
        <v>1109.2349898116231</v>
      </c>
      <c r="T180" s="104">
        <v>1090.7561512609668</v>
      </c>
      <c r="U180" s="104">
        <v>1072.5421800424456</v>
      </c>
      <c r="V180" s="104">
        <v>1126.8475405519671</v>
      </c>
      <c r="W180" s="104">
        <v>1196.3733202400595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536.15315991923819</v>
      </c>
      <c r="M181" s="98">
        <v>544.44959026140225</v>
      </c>
      <c r="N181" s="98">
        <v>469.59546286116586</v>
      </c>
      <c r="O181" s="98">
        <v>471.07903104760231</v>
      </c>
      <c r="P181" s="98">
        <v>484.26349744370498</v>
      </c>
      <c r="Q181" s="98">
        <v>434.83575275027061</v>
      </c>
      <c r="R181" s="98">
        <v>468.7160826278319</v>
      </c>
      <c r="S181" s="98">
        <v>512.21403945735301</v>
      </c>
      <c r="T181" s="98">
        <v>463.5016922514601</v>
      </c>
      <c r="U181" s="98">
        <v>445.76526396628361</v>
      </c>
      <c r="V181" s="98">
        <v>469.6748046220111</v>
      </c>
      <c r="W181" s="98">
        <v>498.34446620543719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599.30125170106089</v>
      </c>
      <c r="M182" s="98">
        <v>638.48111298313734</v>
      </c>
      <c r="N182" s="98">
        <v>609.61905620940524</v>
      </c>
      <c r="O182" s="98">
        <v>579.84537137985944</v>
      </c>
      <c r="P182" s="98">
        <v>575.91558989062196</v>
      </c>
      <c r="Q182" s="98">
        <v>587.54137648942788</v>
      </c>
      <c r="R182" s="98">
        <v>582.38732185155231</v>
      </c>
      <c r="S182" s="98">
        <v>597.0209503542701</v>
      </c>
      <c r="T182" s="98">
        <v>627.25445900950683</v>
      </c>
      <c r="U182" s="98">
        <v>626.77691607616168</v>
      </c>
      <c r="V182" s="98">
        <v>657.17273592995582</v>
      </c>
      <c r="W182" s="98">
        <v>698.02885403462244</v>
      </c>
      <c r="DA182" s="63" t="s">
        <v>2406</v>
      </c>
    </row>
    <row r="183" spans="1:105" ht="12" customHeight="1" x14ac:dyDescent="0.25">
      <c r="A183" s="121" t="s">
        <v>54</v>
      </c>
      <c r="B183" s="122">
        <v>634.71268905493048</v>
      </c>
      <c r="C183" s="122">
        <v>647.54777830739033</v>
      </c>
      <c r="D183" s="122">
        <v>637.81713837494499</v>
      </c>
      <c r="E183" s="122">
        <v>659.01793734545981</v>
      </c>
      <c r="F183" s="122">
        <v>693.28971105620383</v>
      </c>
      <c r="G183" s="122">
        <v>694.77181831632515</v>
      </c>
      <c r="H183" s="122">
        <v>705.27842576904936</v>
      </c>
      <c r="I183" s="122">
        <v>715.08832077682223</v>
      </c>
      <c r="J183" s="122">
        <v>722.64084338526106</v>
      </c>
      <c r="K183" s="122">
        <v>737.89565005752013</v>
      </c>
      <c r="L183" s="122">
        <v>720.14222195242064</v>
      </c>
      <c r="M183" s="122">
        <v>779.33684053866068</v>
      </c>
      <c r="N183" s="122">
        <v>720.63314974616753</v>
      </c>
      <c r="O183" s="122">
        <v>690.87339636651268</v>
      </c>
      <c r="P183" s="122">
        <v>675.7437392522686</v>
      </c>
      <c r="Q183" s="122">
        <v>761.04292381375569</v>
      </c>
      <c r="R183" s="122">
        <v>737.3932330657866</v>
      </c>
      <c r="S183" s="122">
        <v>747.33626387395725</v>
      </c>
      <c r="T183" s="122">
        <v>725.61198893506901</v>
      </c>
      <c r="U183" s="122">
        <v>705.05384543010689</v>
      </c>
      <c r="V183" s="122">
        <v>732.32321963416257</v>
      </c>
      <c r="W183" s="122">
        <v>768.37532543308089</v>
      </c>
      <c r="DA183" s="130" t="s">
        <v>2407</v>
      </c>
    </row>
    <row r="184" spans="1:105" ht="12" customHeight="1" x14ac:dyDescent="0.25">
      <c r="A184" s="97" t="s">
        <v>50</v>
      </c>
      <c r="B184" s="98">
        <v>752.09401273987748</v>
      </c>
      <c r="C184" s="98">
        <v>803.04661920416856</v>
      </c>
      <c r="D184" s="98">
        <v>771.52912916473474</v>
      </c>
      <c r="E184" s="98">
        <v>887.7629207374265</v>
      </c>
      <c r="F184" s="98">
        <v>914.33377180757623</v>
      </c>
      <c r="G184" s="98">
        <v>897.68073168235526</v>
      </c>
      <c r="H184" s="98">
        <v>946.19224183354606</v>
      </c>
      <c r="I184" s="98">
        <v>892.77193362360651</v>
      </c>
      <c r="J184" s="98">
        <v>826.97928068026965</v>
      </c>
      <c r="K184" s="98">
        <v>923.13245792863211</v>
      </c>
      <c r="L184" s="98">
        <v>804.76339116259658</v>
      </c>
      <c r="M184" s="98">
        <v>1005.879087820882</v>
      </c>
      <c r="N184" s="98">
        <v>906.40133564677035</v>
      </c>
      <c r="O184" s="98">
        <v>857.92729865906244</v>
      </c>
      <c r="P184" s="98">
        <v>791.9510759668874</v>
      </c>
      <c r="Q184" s="98">
        <v>1134.4213305921205</v>
      </c>
      <c r="R184" s="98">
        <v>949.23562863409711</v>
      </c>
      <c r="S184" s="98">
        <v>928.60929432303021</v>
      </c>
      <c r="T184" s="98">
        <v>942.72862970048823</v>
      </c>
      <c r="U184" s="98">
        <v>905.52422988817784</v>
      </c>
      <c r="V184" s="98">
        <v>986.25364831587979</v>
      </c>
      <c r="W184" s="98">
        <v>1028.1860205051767</v>
      </c>
      <c r="DA184" s="63" t="s">
        <v>2408</v>
      </c>
    </row>
    <row r="185" spans="1:105" ht="12" customHeight="1" x14ac:dyDescent="0.25">
      <c r="A185" s="109" t="s">
        <v>120</v>
      </c>
      <c r="B185" s="33">
        <v>626.3014487469336</v>
      </c>
      <c r="C185" s="33">
        <v>635.24813046002134</v>
      </c>
      <c r="D185" s="33">
        <v>624.45606103380089</v>
      </c>
      <c r="E185" s="33">
        <v>633.40490746948467</v>
      </c>
      <c r="F185" s="33">
        <v>665.62615592110797</v>
      </c>
      <c r="G185" s="33">
        <v>667.55391516615282</v>
      </c>
      <c r="H185" s="33">
        <v>671.79012755651922</v>
      </c>
      <c r="I185" s="33">
        <v>691.18999918281838</v>
      </c>
      <c r="J185" s="33">
        <v>708.38233467711939</v>
      </c>
      <c r="K185" s="33">
        <v>711.81491441127173</v>
      </c>
      <c r="L185" s="33">
        <v>708.10162437160261</v>
      </c>
      <c r="M185" s="33">
        <v>745.54968061789111</v>
      </c>
      <c r="N185" s="33">
        <v>692.92138921946434</v>
      </c>
      <c r="O185" s="33">
        <v>665.07994731218173</v>
      </c>
      <c r="P185" s="33">
        <v>657.59099148897974</v>
      </c>
      <c r="Q185" s="33">
        <v>703.57881505676005</v>
      </c>
      <c r="R185" s="33">
        <v>706.36161366294448</v>
      </c>
      <c r="S185" s="33">
        <v>723.78440142831971</v>
      </c>
      <c r="T185" s="33">
        <v>701.08397970385033</v>
      </c>
      <c r="U185" s="33">
        <v>684.38054775625244</v>
      </c>
      <c r="V185" s="33">
        <v>707.70859086232088</v>
      </c>
      <c r="W185" s="33">
        <v>743.1571425417709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4510.5314500099294</v>
      </c>
      <c r="C187" s="117">
        <f t="shared" si="83"/>
        <v>4623.1458485919347</v>
      </c>
      <c r="D187" s="117">
        <f t="shared" si="83"/>
        <v>4140.1547794635917</v>
      </c>
      <c r="E187" s="117">
        <f t="shared" si="83"/>
        <v>4660.7805879798161</v>
      </c>
      <c r="F187" s="117">
        <f t="shared" si="83"/>
        <v>4029.5642915234534</v>
      </c>
      <c r="G187" s="117">
        <f t="shared" si="83"/>
        <v>4315.220544815993</v>
      </c>
      <c r="H187" s="117">
        <f t="shared" si="83"/>
        <v>4556.1383832901156</v>
      </c>
      <c r="I187" s="117">
        <f t="shared" si="83"/>
        <v>4055.4656873189806</v>
      </c>
      <c r="J187" s="117">
        <f t="shared" si="83"/>
        <v>4592.303896064901</v>
      </c>
      <c r="K187" s="117">
        <f t="shared" si="83"/>
        <v>4649.3002593681931</v>
      </c>
      <c r="L187" s="117">
        <f t="shared" si="83"/>
        <v>5004.384311777324</v>
      </c>
      <c r="M187" s="117">
        <f t="shared" si="83"/>
        <v>5502.9410797322953</v>
      </c>
      <c r="N187" s="117">
        <f t="shared" si="83"/>
        <v>5352.5429560109196</v>
      </c>
      <c r="O187" s="117">
        <f t="shared" si="83"/>
        <v>4830.263152947864</v>
      </c>
      <c r="P187" s="117">
        <f t="shared" si="83"/>
        <v>4932.9990524797167</v>
      </c>
      <c r="Q187" s="117">
        <f t="shared" si="83"/>
        <v>4452.1009442228624</v>
      </c>
      <c r="R187" s="117">
        <f t="shared" ref="R187:V187" si="84">R188+R190+R192+R201</f>
        <v>4602.6516656307213</v>
      </c>
      <c r="S187" s="117">
        <f t="shared" si="84"/>
        <v>4849.0543024745357</v>
      </c>
      <c r="T187" s="117">
        <f t="shared" si="84"/>
        <v>4697.5141705361193</v>
      </c>
      <c r="U187" s="117">
        <f t="shared" si="84"/>
        <v>4798.0094821739431</v>
      </c>
      <c r="V187" s="117">
        <f t="shared" si="84"/>
        <v>5096.3179675113488</v>
      </c>
      <c r="W187" s="117">
        <f t="shared" ref="W187" si="85">W188+W190+W192+W201</f>
        <v>5445.7754623348992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3311.8093256728475</v>
      </c>
      <c r="C188" s="122">
        <f t="shared" si="86"/>
        <v>3454.6264192757599</v>
      </c>
      <c r="D188" s="122">
        <f t="shared" si="86"/>
        <v>2907.3927909093018</v>
      </c>
      <c r="E188" s="122">
        <f t="shared" si="86"/>
        <v>3425.3603752610138</v>
      </c>
      <c r="F188" s="122">
        <f t="shared" si="86"/>
        <v>2807.1572242130446</v>
      </c>
      <c r="G188" s="122">
        <f t="shared" si="86"/>
        <v>3050.9618476668479</v>
      </c>
      <c r="H188" s="122">
        <f t="shared" si="86"/>
        <v>3257.2104728454306</v>
      </c>
      <c r="I188" s="122">
        <f t="shared" si="86"/>
        <v>2722.9848191725623</v>
      </c>
      <c r="J188" s="122">
        <f t="shared" si="86"/>
        <v>3168.8864325851055</v>
      </c>
      <c r="K188" s="122">
        <f t="shared" si="86"/>
        <v>3182.9144359145148</v>
      </c>
      <c r="L188" s="122">
        <f t="shared" si="86"/>
        <v>3464.2821005332485</v>
      </c>
      <c r="M188" s="122">
        <f t="shared" si="86"/>
        <v>3887.7296279891671</v>
      </c>
      <c r="N188" s="122">
        <f t="shared" si="86"/>
        <v>3642.1104974796594</v>
      </c>
      <c r="O188" s="122">
        <f t="shared" si="86"/>
        <v>3339.6076909315034</v>
      </c>
      <c r="P188" s="122">
        <f t="shared" si="86"/>
        <v>3456.729641501322</v>
      </c>
      <c r="Q188" s="122">
        <f t="shared" si="86"/>
        <v>2861.6942239003847</v>
      </c>
      <c r="R188" s="122">
        <f t="shared" si="86"/>
        <v>3028.8628226756127</v>
      </c>
      <c r="S188" s="122">
        <f t="shared" si="86"/>
        <v>3210.5323679117682</v>
      </c>
      <c r="T188" s="122">
        <f t="shared" si="86"/>
        <v>3047.3551365734629</v>
      </c>
      <c r="U188" s="122">
        <f t="shared" si="86"/>
        <v>3115.0369048189691</v>
      </c>
      <c r="V188" s="122">
        <f t="shared" si="86"/>
        <v>3289.3783986269859</v>
      </c>
      <c r="W188" s="122">
        <f t="shared" si="86"/>
        <v>3503.1342510477507</v>
      </c>
      <c r="DA188" s="130" t="s">
        <v>2562</v>
      </c>
    </row>
    <row r="189" spans="1:105" ht="12" customHeight="1" x14ac:dyDescent="0.25">
      <c r="A189" s="97" t="s">
        <v>53</v>
      </c>
      <c r="B189" s="98">
        <v>3311.8093256728475</v>
      </c>
      <c r="C189" s="98">
        <v>3454.6264192757599</v>
      </c>
      <c r="D189" s="98">
        <v>2907.3927909093018</v>
      </c>
      <c r="E189" s="98">
        <v>3425.3603752610138</v>
      </c>
      <c r="F189" s="98">
        <v>2807.1572242130446</v>
      </c>
      <c r="G189" s="98">
        <v>3050.9618476668479</v>
      </c>
      <c r="H189" s="98">
        <v>3257.2104728454306</v>
      </c>
      <c r="I189" s="98">
        <v>2722.9848191725623</v>
      </c>
      <c r="J189" s="98">
        <v>3168.8864325851055</v>
      </c>
      <c r="K189" s="98">
        <v>3182.9144359145148</v>
      </c>
      <c r="L189" s="98">
        <v>3464.2821005332485</v>
      </c>
      <c r="M189" s="98">
        <v>3887.7296279891671</v>
      </c>
      <c r="N189" s="98">
        <v>3642.1104974796594</v>
      </c>
      <c r="O189" s="98">
        <v>3339.6076909315034</v>
      </c>
      <c r="P189" s="98">
        <v>3456.729641501322</v>
      </c>
      <c r="Q189" s="98">
        <v>2861.6942239003847</v>
      </c>
      <c r="R189" s="98">
        <v>3028.8628226756127</v>
      </c>
      <c r="S189" s="98">
        <v>3210.5323679117682</v>
      </c>
      <c r="T189" s="98">
        <v>3047.3551365734629</v>
      </c>
      <c r="U189" s="98">
        <v>3115.0369048189691</v>
      </c>
      <c r="V189" s="98">
        <v>3289.3783986269859</v>
      </c>
      <c r="W189" s="98">
        <v>3503.1342510477507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39.094977031794748</v>
      </c>
      <c r="C190" s="122">
        <f t="shared" si="87"/>
        <v>44.719467920908443</v>
      </c>
      <c r="D190" s="122">
        <f t="shared" si="87"/>
        <v>31.356839484547979</v>
      </c>
      <c r="E190" s="122">
        <f t="shared" si="87"/>
        <v>41.259520218265905</v>
      </c>
      <c r="F190" s="122">
        <f t="shared" si="87"/>
        <v>22.266657444609859</v>
      </c>
      <c r="G190" s="122">
        <f t="shared" si="87"/>
        <v>19.244744739114658</v>
      </c>
      <c r="H190" s="122">
        <f t="shared" si="87"/>
        <v>22.627305475610129</v>
      </c>
      <c r="I190" s="122">
        <f t="shared" si="87"/>
        <v>57.470266836887419</v>
      </c>
      <c r="J190" s="122">
        <f t="shared" si="87"/>
        <v>52.028154569925896</v>
      </c>
      <c r="K190" s="122">
        <f t="shared" si="87"/>
        <v>52.880240432232924</v>
      </c>
      <c r="L190" s="122">
        <f t="shared" si="87"/>
        <v>98.340736296571947</v>
      </c>
      <c r="M190" s="122">
        <f t="shared" si="87"/>
        <v>89.084880588214816</v>
      </c>
      <c r="N190" s="122">
        <f t="shared" si="87"/>
        <v>297.80507711708185</v>
      </c>
      <c r="O190" s="122">
        <f t="shared" si="87"/>
        <v>125.95869069780495</v>
      </c>
      <c r="P190" s="122">
        <f t="shared" si="87"/>
        <v>114.09805622806063</v>
      </c>
      <c r="Q190" s="122">
        <f t="shared" si="87"/>
        <v>184.16330047623373</v>
      </c>
      <c r="R190" s="122">
        <f t="shared" si="87"/>
        <v>156.69719748665142</v>
      </c>
      <c r="S190" s="122">
        <f t="shared" si="87"/>
        <v>156.38267596480603</v>
      </c>
      <c r="T190" s="122">
        <f t="shared" si="87"/>
        <v>164.87419219412891</v>
      </c>
      <c r="U190" s="122">
        <f t="shared" si="87"/>
        <v>210.69523886760538</v>
      </c>
      <c r="V190" s="122">
        <f t="shared" si="87"/>
        <v>255.15855416005877</v>
      </c>
      <c r="W190" s="122">
        <f t="shared" si="87"/>
        <v>289.31221454009381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39.094977031794748</v>
      </c>
      <c r="C191" s="98">
        <f>RES_hhdet_tesh!C165</f>
        <v>44.719467920908443</v>
      </c>
      <c r="D191" s="98">
        <f>RES_hhdet_tesh!D165</f>
        <v>31.356839484547979</v>
      </c>
      <c r="E191" s="98">
        <f>RES_hhdet_tesh!E165</f>
        <v>41.259520218265905</v>
      </c>
      <c r="F191" s="98">
        <f>RES_hhdet_tesh!F165</f>
        <v>22.266657444609859</v>
      </c>
      <c r="G191" s="98">
        <f>RES_hhdet_tesh!G165</f>
        <v>19.244744739114658</v>
      </c>
      <c r="H191" s="98">
        <f>RES_hhdet_tesh!H165</f>
        <v>22.627305475610129</v>
      </c>
      <c r="I191" s="98">
        <f>RES_hhdet_tesh!I165</f>
        <v>57.470266836887419</v>
      </c>
      <c r="J191" s="98">
        <f>RES_hhdet_tesh!J165</f>
        <v>52.028154569925896</v>
      </c>
      <c r="K191" s="98">
        <f>RES_hhdet_tesh!K165</f>
        <v>52.880240432232924</v>
      </c>
      <c r="L191" s="98">
        <f>RES_hhdet_tesh!L165</f>
        <v>98.340736296571947</v>
      </c>
      <c r="M191" s="98">
        <f>RES_hhdet_tesh!M165</f>
        <v>89.084880588214816</v>
      </c>
      <c r="N191" s="98">
        <f>RES_hhdet_tesh!N165</f>
        <v>297.80507711708185</v>
      </c>
      <c r="O191" s="98">
        <f>RES_hhdet_tesh!O165</f>
        <v>125.95869069780495</v>
      </c>
      <c r="P191" s="98">
        <f>RES_hhdet_tesh!P165</f>
        <v>114.09805622806063</v>
      </c>
      <c r="Q191" s="98">
        <f>RES_hhdet_tesh!Q165</f>
        <v>184.16330047623373</v>
      </c>
      <c r="R191" s="98">
        <f>RES_hhdet_tesh!R165</f>
        <v>156.69719748665142</v>
      </c>
      <c r="S191" s="98">
        <f>RES_hhdet_tesh!S165</f>
        <v>156.38267596480603</v>
      </c>
      <c r="T191" s="98">
        <f>RES_hhdet_tesh!T165</f>
        <v>164.87419219412891</v>
      </c>
      <c r="U191" s="98">
        <f>RES_hhdet_tesh!U165</f>
        <v>210.69523886760538</v>
      </c>
      <c r="V191" s="98">
        <f>RES_hhdet_tesh!V165</f>
        <v>255.15855416005877</v>
      </c>
      <c r="W191" s="98">
        <f>RES_hhdet_tesh!W165</f>
        <v>289.31221454009381</v>
      </c>
      <c r="DA191" s="63" t="s">
        <v>2565</v>
      </c>
    </row>
    <row r="192" spans="1:105" ht="12" customHeight="1" x14ac:dyDescent="0.25">
      <c r="A192" s="121" t="s">
        <v>55</v>
      </c>
      <c r="B192" s="122">
        <v>706.79735248121972</v>
      </c>
      <c r="C192" s="122">
        <v>662.13539064136785</v>
      </c>
      <c r="D192" s="122">
        <v>747.74533145242401</v>
      </c>
      <c r="E192" s="122">
        <v>727.36674338312685</v>
      </c>
      <c r="F192" s="122">
        <v>708.9578063884577</v>
      </c>
      <c r="G192" s="122">
        <v>750.51279540495011</v>
      </c>
      <c r="H192" s="122">
        <v>771.67852128689458</v>
      </c>
      <c r="I192" s="122">
        <v>759.34732397756295</v>
      </c>
      <c r="J192" s="122">
        <v>847.98867391563635</v>
      </c>
      <c r="K192" s="122">
        <v>880.05553381065329</v>
      </c>
      <c r="L192" s="122">
        <v>918.31038596850669</v>
      </c>
      <c r="M192" s="122">
        <v>962.39000149156266</v>
      </c>
      <c r="N192" s="122">
        <v>889.43441635555496</v>
      </c>
      <c r="O192" s="122">
        <v>861.69890892282854</v>
      </c>
      <c r="P192" s="122">
        <v>867.68318779773222</v>
      </c>
      <c r="Q192" s="122">
        <v>852.43601246133119</v>
      </c>
      <c r="R192" s="122">
        <v>871.73851470254772</v>
      </c>
      <c r="S192" s="122">
        <v>920.55882388352848</v>
      </c>
      <c r="T192" s="122">
        <v>931.16678149604354</v>
      </c>
      <c r="U192" s="122">
        <v>923.89555264152091</v>
      </c>
      <c r="V192" s="122">
        <v>973.63560125881895</v>
      </c>
      <c r="W192" s="122">
        <v>1037.8402942658713</v>
      </c>
      <c r="DA192" s="130" t="s">
        <v>2566</v>
      </c>
    </row>
    <row r="193" spans="1:105" ht="12" customHeight="1" x14ac:dyDescent="0.25">
      <c r="A193" s="97" t="s">
        <v>124</v>
      </c>
      <c r="B193" s="98">
        <v>692.46477473606762</v>
      </c>
      <c r="C193" s="98">
        <v>720.44048162686704</v>
      </c>
      <c r="D193" s="98">
        <v>687.03731835637745</v>
      </c>
      <c r="E193" s="98">
        <v>711.80894844965962</v>
      </c>
      <c r="F193" s="98">
        <v>724.70002889836701</v>
      </c>
      <c r="G193" s="98">
        <v>745.8825547126288</v>
      </c>
      <c r="H193" s="98">
        <v>771.22966778710099</v>
      </c>
      <c r="I193" s="98">
        <v>791.73780449433423</v>
      </c>
      <c r="J193" s="98">
        <v>830.80280789736844</v>
      </c>
      <c r="K193" s="98">
        <v>874.140124138788</v>
      </c>
      <c r="L193" s="98">
        <v>905.22067969529871</v>
      </c>
      <c r="M193" s="98">
        <v>945.66839854158263</v>
      </c>
      <c r="N193" s="98">
        <v>909.90864061448997</v>
      </c>
      <c r="O193" s="98">
        <v>873.0767495454752</v>
      </c>
      <c r="P193" s="98">
        <v>889.5826388456594</v>
      </c>
      <c r="Q193" s="98">
        <v>895.69318695129778</v>
      </c>
      <c r="R193" s="98">
        <v>838.54012247535422</v>
      </c>
      <c r="S193" s="98">
        <v>875.19410231411086</v>
      </c>
      <c r="T193" s="98">
        <v>910.92991051346803</v>
      </c>
      <c r="U193" s="98">
        <v>896.68240819999812</v>
      </c>
      <c r="V193" s="98">
        <v>980.5596094788558</v>
      </c>
      <c r="W193" s="98">
        <v>1036.3332662454791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911.64237624112718</v>
      </c>
      <c r="M194" s="98">
        <v>952.0267161254942</v>
      </c>
      <c r="N194" s="98">
        <v>915.82605987054546</v>
      </c>
      <c r="O194" s="98">
        <v>878.98500567002793</v>
      </c>
      <c r="P194" s="98">
        <v>894.79903110262114</v>
      </c>
      <c r="Q194" s="98">
        <v>900.13388018487274</v>
      </c>
      <c r="R194" s="98">
        <v>842.51962014312915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311.59781820389622</v>
      </c>
      <c r="M195" s="101">
        <v>318.20838734690489</v>
      </c>
      <c r="N195" s="101">
        <v>287.79638529020264</v>
      </c>
      <c r="O195" s="101">
        <v>287.67780267759952</v>
      </c>
      <c r="P195" s="101">
        <v>301.04560011880119</v>
      </c>
      <c r="Q195" s="101">
        <v>276.8744294853862</v>
      </c>
      <c r="R195" s="101">
        <v>275.49286765810331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600.04455803723101</v>
      </c>
      <c r="M196" s="104">
        <v>633.81832877858938</v>
      </c>
      <c r="N196" s="104">
        <v>628.02967458034288</v>
      </c>
      <c r="O196" s="104">
        <v>591.30720299242842</v>
      </c>
      <c r="P196" s="104">
        <v>593.75343098382007</v>
      </c>
      <c r="Q196" s="104">
        <v>623.25945069948648</v>
      </c>
      <c r="R196" s="104">
        <v>567.0267524850259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706.90203017094825</v>
      </c>
      <c r="C197" s="101">
        <v>661.72173062348884</v>
      </c>
      <c r="D197" s="101">
        <v>748.155437837264</v>
      </c>
      <c r="E197" s="101">
        <v>727.46907701862062</v>
      </c>
      <c r="F197" s="101">
        <v>708.85760669384626</v>
      </c>
      <c r="G197" s="101">
        <v>750.54126830371411</v>
      </c>
      <c r="H197" s="101">
        <v>771.68117177942554</v>
      </c>
      <c r="I197" s="101">
        <v>759.16968076641399</v>
      </c>
      <c r="J197" s="101">
        <v>848.07484134775109</v>
      </c>
      <c r="K197" s="101">
        <v>880.08358437946788</v>
      </c>
      <c r="L197" s="101">
        <v>918.47325395299561</v>
      </c>
      <c r="M197" s="101">
        <v>962.55897121088731</v>
      </c>
      <c r="N197" s="101">
        <v>889.42692158546197</v>
      </c>
      <c r="O197" s="101">
        <v>861.70195508563097</v>
      </c>
      <c r="P197" s="101">
        <v>867.67419930819904</v>
      </c>
      <c r="Q197" s="101">
        <v>852.51040957294185</v>
      </c>
      <c r="R197" s="101">
        <v>872.04193257702138</v>
      </c>
      <c r="S197" s="101">
        <v>920.79737973575186</v>
      </c>
      <c r="T197" s="101">
        <v>931.21247708514875</v>
      </c>
      <c r="U197" s="101">
        <v>923.97476313419918</v>
      </c>
      <c r="V197" s="101">
        <v>973.6219141647349</v>
      </c>
      <c r="W197" s="101">
        <v>1037.7873203721265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916.68605901614001</v>
      </c>
      <c r="M198" s="104">
        <v>961.15155892162647</v>
      </c>
      <c r="N198" s="104">
        <v>888.36487610940389</v>
      </c>
      <c r="O198" s="104">
        <v>861.14617374671457</v>
      </c>
      <c r="P198" s="104">
        <v>866.87871189850011</v>
      </c>
      <c r="Q198" s="104">
        <v>850.16098454424161</v>
      </c>
      <c r="R198" s="104">
        <v>869.99890538972681</v>
      </c>
      <c r="S198" s="104">
        <v>919.61424038953965</v>
      </c>
      <c r="T198" s="104">
        <v>931.22163244599017</v>
      </c>
      <c r="U198" s="104">
        <v>923.79488700511604</v>
      </c>
      <c r="V198" s="104">
        <v>973.60961255643087</v>
      </c>
      <c r="W198" s="104">
        <v>1038.3470692648375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317.38480731507912</v>
      </c>
      <c r="M199" s="98">
        <v>322.67044593848908</v>
      </c>
      <c r="N199" s="98">
        <v>278.74581989999865</v>
      </c>
      <c r="O199" s="98">
        <v>281.30080236685524</v>
      </c>
      <c r="P199" s="98">
        <v>290.96312200787816</v>
      </c>
      <c r="Q199" s="98">
        <v>262.6196080548138</v>
      </c>
      <c r="R199" s="98">
        <v>287.6115835381745</v>
      </c>
      <c r="S199" s="98">
        <v>322.59329003526949</v>
      </c>
      <c r="T199" s="98">
        <v>303.96717343648328</v>
      </c>
      <c r="U199" s="98">
        <v>297.01797092895436</v>
      </c>
      <c r="V199" s="98">
        <v>316.43687662647505</v>
      </c>
      <c r="W199" s="98">
        <v>340.31821523021529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599.30125170106089</v>
      </c>
      <c r="M200" s="98">
        <v>638.48111298313734</v>
      </c>
      <c r="N200" s="98">
        <v>609.61905620940524</v>
      </c>
      <c r="O200" s="98">
        <v>579.84537137985944</v>
      </c>
      <c r="P200" s="98">
        <v>575.91558989062196</v>
      </c>
      <c r="Q200" s="98">
        <v>587.54137648942788</v>
      </c>
      <c r="R200" s="98">
        <v>582.38732185155231</v>
      </c>
      <c r="S200" s="98">
        <v>597.0209503542701</v>
      </c>
      <c r="T200" s="98">
        <v>627.25445900950683</v>
      </c>
      <c r="U200" s="98">
        <v>626.77691607616168</v>
      </c>
      <c r="V200" s="98">
        <v>657.17273592995582</v>
      </c>
      <c r="W200" s="98">
        <v>698.02885403462244</v>
      </c>
      <c r="DA200" s="63" t="s">
        <v>2574</v>
      </c>
    </row>
    <row r="201" spans="1:105" ht="12" customHeight="1" x14ac:dyDescent="0.25">
      <c r="A201" s="121" t="s">
        <v>54</v>
      </c>
      <c r="B201" s="122">
        <v>452.82979482406716</v>
      </c>
      <c r="C201" s="122">
        <v>461.66457075389809</v>
      </c>
      <c r="D201" s="122">
        <v>453.65981761731797</v>
      </c>
      <c r="E201" s="122">
        <v>466.79394911740894</v>
      </c>
      <c r="F201" s="122">
        <v>491.1826034773411</v>
      </c>
      <c r="G201" s="122">
        <v>494.50115700508024</v>
      </c>
      <c r="H201" s="122">
        <v>504.62208368218057</v>
      </c>
      <c r="I201" s="122">
        <v>515.66327733196783</v>
      </c>
      <c r="J201" s="122">
        <v>523.40063499423286</v>
      </c>
      <c r="K201" s="122">
        <v>533.45004921079192</v>
      </c>
      <c r="L201" s="122">
        <v>523.45108897899695</v>
      </c>
      <c r="M201" s="122">
        <v>563.73656966335045</v>
      </c>
      <c r="N201" s="122">
        <v>523.19296505862326</v>
      </c>
      <c r="O201" s="122">
        <v>502.99786239572728</v>
      </c>
      <c r="P201" s="122">
        <v>494.48816695260189</v>
      </c>
      <c r="Q201" s="122">
        <v>553.80740738491227</v>
      </c>
      <c r="R201" s="122">
        <v>545.35313076590978</v>
      </c>
      <c r="S201" s="122">
        <v>561.58043471443307</v>
      </c>
      <c r="T201" s="122">
        <v>554.11806027248372</v>
      </c>
      <c r="U201" s="122">
        <v>548.38178584584784</v>
      </c>
      <c r="V201" s="122">
        <v>578.14541346548469</v>
      </c>
      <c r="W201" s="122">
        <v>615.48870248118317</v>
      </c>
      <c r="DA201" s="130" t="s">
        <v>2575</v>
      </c>
    </row>
    <row r="202" spans="1:105" ht="12" customHeight="1" x14ac:dyDescent="0.25">
      <c r="A202" s="97" t="s">
        <v>50</v>
      </c>
      <c r="B202" s="98">
        <v>425.58330528237497</v>
      </c>
      <c r="C202" s="98">
        <v>455.38834962950807</v>
      </c>
      <c r="D202" s="98">
        <v>438.87231073280793</v>
      </c>
      <c r="E202" s="98">
        <v>505.80134467572918</v>
      </c>
      <c r="F202" s="98">
        <v>521.91450345002249</v>
      </c>
      <c r="G202" s="98">
        <v>513.83807081769464</v>
      </c>
      <c r="H202" s="98">
        <v>543.35465853257563</v>
      </c>
      <c r="I202" s="98">
        <v>513.60352175529999</v>
      </c>
      <c r="J202" s="98">
        <v>476.59837731865264</v>
      </c>
      <c r="K202" s="98">
        <v>533.01974827715014</v>
      </c>
      <c r="L202" s="98">
        <v>465.40004007772097</v>
      </c>
      <c r="M202" s="98">
        <v>582.30802482101171</v>
      </c>
      <c r="N202" s="98">
        <v>525.11855787339653</v>
      </c>
      <c r="O202" s="98">
        <v>497.38537177551507</v>
      </c>
      <c r="P202" s="98">
        <v>459.30995261146023</v>
      </c>
      <c r="Q202" s="98">
        <v>658.18181595003807</v>
      </c>
      <c r="R202" s="98">
        <v>551.29121034203331</v>
      </c>
      <c r="S202" s="98">
        <v>540.09965642888164</v>
      </c>
      <c r="T202" s="98">
        <v>549.60787685301307</v>
      </c>
      <c r="U202" s="98">
        <v>530.32665237976892</v>
      </c>
      <c r="V202" s="98">
        <v>580.73787482474745</v>
      </c>
      <c r="W202" s="98">
        <v>610.55628650073265</v>
      </c>
      <c r="DA202" s="63" t="s">
        <v>2576</v>
      </c>
    </row>
    <row r="203" spans="1:105" ht="12" customHeight="1" x14ac:dyDescent="0.25">
      <c r="A203" s="109" t="s">
        <v>120</v>
      </c>
      <c r="B203" s="33">
        <v>454.78220738758199</v>
      </c>
      <c r="C203" s="33">
        <v>462.16100731379157</v>
      </c>
      <c r="D203" s="33">
        <v>455.1374489202372</v>
      </c>
      <c r="E203" s="33">
        <v>462.42621360249603</v>
      </c>
      <c r="F203" s="33">
        <v>487.33652135954668</v>
      </c>
      <c r="G203" s="33">
        <v>491.90733183178406</v>
      </c>
      <c r="H203" s="33">
        <v>499.23805034479011</v>
      </c>
      <c r="I203" s="33">
        <v>515.94031301571817</v>
      </c>
      <c r="J203" s="33">
        <v>529.79646011801856</v>
      </c>
      <c r="K203" s="33">
        <v>533.51063417242892</v>
      </c>
      <c r="L203" s="33">
        <v>531.71107079546903</v>
      </c>
      <c r="M203" s="33">
        <v>560.96676962428046</v>
      </c>
      <c r="N203" s="33">
        <v>522.90571691278899</v>
      </c>
      <c r="O203" s="33">
        <v>503.86444191822676</v>
      </c>
      <c r="P203" s="33">
        <v>499.98335572253188</v>
      </c>
      <c r="Q203" s="33">
        <v>537.74385829811752</v>
      </c>
      <c r="R203" s="33">
        <v>544.48329437222787</v>
      </c>
      <c r="S203" s="33">
        <v>564.37132056299663</v>
      </c>
      <c r="T203" s="33">
        <v>554.62758280450737</v>
      </c>
      <c r="U203" s="33">
        <v>550.24370250597917</v>
      </c>
      <c r="V203" s="33">
        <v>577.89411442151072</v>
      </c>
      <c r="W203" s="33">
        <v>615.96746094128616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13.730441486012785</v>
      </c>
      <c r="C205" s="117">
        <f t="shared" si="88"/>
        <v>15.696910663941214</v>
      </c>
      <c r="D205" s="117">
        <f t="shared" si="88"/>
        <v>18.029250012079203</v>
      </c>
      <c r="E205" s="117">
        <f t="shared" si="88"/>
        <v>22.427798803021986</v>
      </c>
      <c r="F205" s="117">
        <f t="shared" si="88"/>
        <v>25.182385792399575</v>
      </c>
      <c r="G205" s="117">
        <f t="shared" si="88"/>
        <v>26.162540070906559</v>
      </c>
      <c r="H205" s="117">
        <f t="shared" si="88"/>
        <v>28.228436215927054</v>
      </c>
      <c r="I205" s="117">
        <f t="shared" si="88"/>
        <v>25.932178250463515</v>
      </c>
      <c r="J205" s="117">
        <f t="shared" si="88"/>
        <v>24.393157793370914</v>
      </c>
      <c r="K205" s="117">
        <f t="shared" si="88"/>
        <v>27.67255835521069</v>
      </c>
      <c r="L205" s="117">
        <f t="shared" si="88"/>
        <v>24.536916208303321</v>
      </c>
      <c r="M205" s="117">
        <f t="shared" si="88"/>
        <v>31.44484968664581</v>
      </c>
      <c r="N205" s="117">
        <f t="shared" si="88"/>
        <v>28.334754995762474</v>
      </c>
      <c r="O205" s="117">
        <f t="shared" si="88"/>
        <v>27.499155178222576</v>
      </c>
      <c r="P205" s="117">
        <f t="shared" si="88"/>
        <v>25.680550992103502</v>
      </c>
      <c r="Q205" s="117">
        <f t="shared" si="88"/>
        <v>35.62103560461766</v>
      </c>
      <c r="R205" s="117">
        <f t="shared" ref="R205:V205" si="89">R206+R208+R210+R219</f>
        <v>28.546501626026132</v>
      </c>
      <c r="S205" s="117">
        <f t="shared" si="89"/>
        <v>25.136023261253921</v>
      </c>
      <c r="T205" s="117">
        <f t="shared" si="89"/>
        <v>22.514798168390314</v>
      </c>
      <c r="U205" s="117">
        <f t="shared" si="89"/>
        <v>19.931393836606343</v>
      </c>
      <c r="V205" s="117">
        <f t="shared" si="89"/>
        <v>20.50625274571351</v>
      </c>
      <c r="W205" s="117">
        <f t="shared" ref="W205" si="90">W206+W208+W210+W219</f>
        <v>21.400646172116573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2.3066816845704796</v>
      </c>
      <c r="C210" s="122">
        <v>2.3254992864522324</v>
      </c>
      <c r="D210" s="122">
        <v>2.1074372258575069</v>
      </c>
      <c r="E210" s="122">
        <v>2.1208630969590043</v>
      </c>
      <c r="F210" s="122">
        <v>2.0800693235887335</v>
      </c>
      <c r="G210" s="122">
        <v>2.0445452204372141</v>
      </c>
      <c r="H210" s="122">
        <v>1.9973141818879581</v>
      </c>
      <c r="I210" s="122">
        <v>1.8892045554594037</v>
      </c>
      <c r="J210" s="122">
        <v>1.8077941031015845</v>
      </c>
      <c r="K210" s="122">
        <v>1.7916112633060872</v>
      </c>
      <c r="L210" s="122">
        <v>1.7653246869606443</v>
      </c>
      <c r="M210" s="122">
        <v>1.7892918838343068</v>
      </c>
      <c r="N210" s="122">
        <v>1.6071878633556766</v>
      </c>
      <c r="O210" s="122">
        <v>1.4329333011926833</v>
      </c>
      <c r="P210" s="122">
        <v>1.3751764406821663</v>
      </c>
      <c r="Q210" s="122">
        <v>1.2506530156005151</v>
      </c>
      <c r="R210" s="122">
        <v>0.99601472704384952</v>
      </c>
      <c r="S210" s="122">
        <v>0.88068107444354349</v>
      </c>
      <c r="T210" s="122">
        <v>0.777594576905551</v>
      </c>
      <c r="U210" s="122">
        <v>0.70193079979160633</v>
      </c>
      <c r="V210" s="122">
        <v>0.70838966604820242</v>
      </c>
      <c r="W210" s="122">
        <v>0.73597582127917449</v>
      </c>
      <c r="DA210" s="130" t="s">
        <v>2734</v>
      </c>
    </row>
    <row r="211" spans="1:105" ht="12" customHeight="1" x14ac:dyDescent="0.25">
      <c r="A211" s="97" t="s">
        <v>124</v>
      </c>
      <c r="B211" s="98">
        <v>318.13992813046514</v>
      </c>
      <c r="C211" s="98">
        <v>330.10300163855743</v>
      </c>
      <c r="D211" s="98">
        <v>314.0711896467044</v>
      </c>
      <c r="E211" s="98">
        <v>324.55593525331079</v>
      </c>
      <c r="F211" s="98">
        <v>328.87661551007369</v>
      </c>
      <c r="G211" s="98">
        <v>334.52690170547379</v>
      </c>
      <c r="H211" s="98">
        <v>340.23688671622477</v>
      </c>
      <c r="I211" s="98">
        <v>346.35631337436422</v>
      </c>
      <c r="J211" s="98">
        <v>362.36753787222057</v>
      </c>
      <c r="K211" s="98">
        <v>379.61334689688863</v>
      </c>
      <c r="L211" s="98">
        <v>391.41891442988134</v>
      </c>
      <c r="M211" s="98">
        <v>405.9047357620334</v>
      </c>
      <c r="N211" s="98">
        <v>386.20103958028994</v>
      </c>
      <c r="O211" s="98">
        <v>363.81587725416182</v>
      </c>
      <c r="P211" s="98">
        <v>365.80863065246757</v>
      </c>
      <c r="Q211" s="98">
        <v>364.21348296358207</v>
      </c>
      <c r="R211" s="98">
        <v>335.63585329881028</v>
      </c>
      <c r="S211" s="98">
        <v>340.3927195301543</v>
      </c>
      <c r="T211" s="98">
        <v>338.49454805175117</v>
      </c>
      <c r="U211" s="98">
        <v>314.63380173427117</v>
      </c>
      <c r="V211" s="98">
        <v>329.21551268145714</v>
      </c>
      <c r="W211" s="98">
        <v>337.74354298921952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131.95121495089271</v>
      </c>
      <c r="M212" s="98">
        <v>134.75056905088223</v>
      </c>
      <c r="N212" s="98">
        <v>121.87210718102077</v>
      </c>
      <c r="O212" s="98">
        <v>121.82189142567553</v>
      </c>
      <c r="P212" s="98">
        <v>127.48270485418863</v>
      </c>
      <c r="Q212" s="98">
        <v>117.24702557296391</v>
      </c>
      <c r="R212" s="98">
        <v>116.66198052133116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131.95121495089271</v>
      </c>
      <c r="M213" s="101">
        <v>134.75056905088223</v>
      </c>
      <c r="N213" s="101">
        <v>121.87210718102077</v>
      </c>
      <c r="O213" s="101">
        <v>121.82189142567553</v>
      </c>
      <c r="P213" s="101">
        <v>127.48270485418863</v>
      </c>
      <c r="Q213" s="101">
        <v>117.24702557296391</v>
      </c>
      <c r="R213" s="101">
        <v>116.66198052133116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11.423759801442305</v>
      </c>
      <c r="C219" s="122">
        <v>13.371411377488982</v>
      </c>
      <c r="D219" s="122">
        <v>15.921812786221695</v>
      </c>
      <c r="E219" s="122">
        <v>20.306935706062983</v>
      </c>
      <c r="F219" s="122">
        <v>23.102316468810841</v>
      </c>
      <c r="G219" s="122">
        <v>24.117994850469344</v>
      </c>
      <c r="H219" s="122">
        <v>26.231122034039096</v>
      </c>
      <c r="I219" s="122">
        <v>24.042973695004111</v>
      </c>
      <c r="J219" s="122">
        <v>22.585363690269329</v>
      </c>
      <c r="K219" s="122">
        <v>25.880947091904602</v>
      </c>
      <c r="L219" s="122">
        <v>22.771591521342678</v>
      </c>
      <c r="M219" s="122">
        <v>29.655557802811504</v>
      </c>
      <c r="N219" s="122">
        <v>26.727567132406797</v>
      </c>
      <c r="O219" s="122">
        <v>26.066221877029893</v>
      </c>
      <c r="P219" s="122">
        <v>24.305374551421334</v>
      </c>
      <c r="Q219" s="122">
        <v>34.370382589017147</v>
      </c>
      <c r="R219" s="122">
        <v>27.550486898982282</v>
      </c>
      <c r="S219" s="122">
        <v>24.255342186810378</v>
      </c>
      <c r="T219" s="122">
        <v>21.737203591484764</v>
      </c>
      <c r="U219" s="122">
        <v>19.229463036814735</v>
      </c>
      <c r="V219" s="122">
        <v>19.797863079665309</v>
      </c>
      <c r="W219" s="122">
        <v>20.664670350837397</v>
      </c>
      <c r="DA219" s="130" t="s">
        <v>2743</v>
      </c>
    </row>
    <row r="220" spans="1:105" ht="12" customHeight="1" x14ac:dyDescent="0.25">
      <c r="A220" s="97" t="s">
        <v>50</v>
      </c>
      <c r="B220" s="98">
        <v>170.84567593399055</v>
      </c>
      <c r="C220" s="98">
        <v>182.42007001841893</v>
      </c>
      <c r="D220" s="98">
        <v>175.26055698106117</v>
      </c>
      <c r="E220" s="98">
        <v>201.66422507471384</v>
      </c>
      <c r="F220" s="98">
        <v>207.70005960380902</v>
      </c>
      <c r="G220" s="98">
        <v>203.91715500896385</v>
      </c>
      <c r="H220" s="98">
        <v>214.93702965490834</v>
      </c>
      <c r="I220" s="98">
        <v>202.80207244193849</v>
      </c>
      <c r="J220" s="98">
        <v>187.85661339933009</v>
      </c>
      <c r="K220" s="98">
        <v>209.69876914306806</v>
      </c>
      <c r="L220" s="98">
        <v>182.81005193649546</v>
      </c>
      <c r="M220" s="98">
        <v>228.49549358939154</v>
      </c>
      <c r="N220" s="98">
        <v>205.89812740552037</v>
      </c>
      <c r="O220" s="98">
        <v>194.88676516339265</v>
      </c>
      <c r="P220" s="98">
        <v>179.89960641663819</v>
      </c>
      <c r="Q220" s="98">
        <v>257.69514945730612</v>
      </c>
      <c r="R220" s="98">
        <v>215.62836540052155</v>
      </c>
      <c r="S220" s="98">
        <v>210.94288729841958</v>
      </c>
      <c r="T220" s="98">
        <v>214.1502355227629</v>
      </c>
      <c r="U220" s="98">
        <v>205.69888406139853</v>
      </c>
      <c r="V220" s="98">
        <v>224.03737875143528</v>
      </c>
      <c r="W220" s="98">
        <v>233.56273641795599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98.742454977045611</v>
      </c>
      <c r="C223" s="118">
        <f t="shared" si="93"/>
        <v>101.14661935242592</v>
      </c>
      <c r="D223" s="118">
        <f t="shared" si="93"/>
        <v>91.030608268887022</v>
      </c>
      <c r="E223" s="118">
        <f t="shared" si="93"/>
        <v>102.58526823125256</v>
      </c>
      <c r="F223" s="118">
        <f t="shared" si="93"/>
        <v>88.894197178677601</v>
      </c>
      <c r="G223" s="118">
        <f t="shared" si="93"/>
        <v>95.387107634316322</v>
      </c>
      <c r="H223" s="118">
        <f t="shared" si="93"/>
        <v>100.26006991438103</v>
      </c>
      <c r="I223" s="118">
        <f t="shared" si="93"/>
        <v>87.697153013587183</v>
      </c>
      <c r="J223" s="118">
        <f t="shared" si="93"/>
        <v>98.615663309071891</v>
      </c>
      <c r="K223" s="118">
        <f t="shared" si="93"/>
        <v>98.953982771236454</v>
      </c>
      <c r="L223" s="118">
        <f t="shared" si="93"/>
        <v>104.64216246135064</v>
      </c>
      <c r="M223" s="118">
        <f t="shared" si="93"/>
        <v>114.29892879009695</v>
      </c>
      <c r="N223" s="118">
        <f t="shared" si="93"/>
        <v>106.29039724801106</v>
      </c>
      <c r="O223" s="118">
        <f t="shared" si="93"/>
        <v>96.842770373921354</v>
      </c>
      <c r="P223" s="118">
        <f t="shared" si="93"/>
        <v>98.79232215756349</v>
      </c>
      <c r="Q223" s="118">
        <f t="shared" si="93"/>
        <v>87.602380582937371</v>
      </c>
      <c r="R223" s="118">
        <f t="shared" ref="R223:V223" si="94">R224+R226+R228+R237</f>
        <v>90.523104681365766</v>
      </c>
      <c r="S223" s="118">
        <f t="shared" si="94"/>
        <v>94.870186184599277</v>
      </c>
      <c r="T223" s="118">
        <f t="shared" si="94"/>
        <v>90.618747726684177</v>
      </c>
      <c r="U223" s="118">
        <f t="shared" si="94"/>
        <v>90.329728062681482</v>
      </c>
      <c r="V223" s="118">
        <f t="shared" si="94"/>
        <v>93.860894197886836</v>
      </c>
      <c r="W223" s="118">
        <f t="shared" ref="W223" si="95">W224+W226+W228+W237</f>
        <v>97.913466964703787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73.040915591175079</v>
      </c>
      <c r="C224" s="123">
        <f t="shared" si="96"/>
        <v>76.308150134133655</v>
      </c>
      <c r="D224" s="123">
        <f t="shared" si="96"/>
        <v>64.383877165326865</v>
      </c>
      <c r="E224" s="123">
        <f t="shared" si="96"/>
        <v>76.056900797771647</v>
      </c>
      <c r="F224" s="123">
        <f t="shared" si="96"/>
        <v>62.501111440920134</v>
      </c>
      <c r="G224" s="123">
        <f t="shared" si="96"/>
        <v>68.120350632928208</v>
      </c>
      <c r="H224" s="123">
        <f t="shared" si="96"/>
        <v>72.504305973210833</v>
      </c>
      <c r="I224" s="123">
        <f t="shared" si="96"/>
        <v>59.946596189700522</v>
      </c>
      <c r="J224" s="123">
        <f t="shared" si="96"/>
        <v>68.717113579921843</v>
      </c>
      <c r="K224" s="123">
        <f t="shared" si="96"/>
        <v>68.089692757216653</v>
      </c>
      <c r="L224" s="123">
        <f t="shared" si="96"/>
        <v>73.199141054510946</v>
      </c>
      <c r="M224" s="123">
        <f t="shared" si="96"/>
        <v>81.142793926100424</v>
      </c>
      <c r="N224" s="123">
        <f t="shared" si="96"/>
        <v>74.73086144475441</v>
      </c>
      <c r="O224" s="123">
        <f t="shared" si="96"/>
        <v>67.440461062739303</v>
      </c>
      <c r="P224" s="123">
        <f t="shared" si="96"/>
        <v>69.740888119927604</v>
      </c>
      <c r="Q224" s="123">
        <f t="shared" si="96"/>
        <v>57.668593511455306</v>
      </c>
      <c r="R224" s="123">
        <f t="shared" si="96"/>
        <v>60.986561016020993</v>
      </c>
      <c r="S224" s="123">
        <f t="shared" si="96"/>
        <v>64.566954913797005</v>
      </c>
      <c r="T224" s="123">
        <f t="shared" si="96"/>
        <v>60.786403815800348</v>
      </c>
      <c r="U224" s="123">
        <f t="shared" si="96"/>
        <v>61.199277853278431</v>
      </c>
      <c r="V224" s="123">
        <f t="shared" si="96"/>
        <v>63.578308554395974</v>
      </c>
      <c r="W224" s="123">
        <f t="shared" si="96"/>
        <v>66.110208843002042</v>
      </c>
      <c r="DA224" s="130" t="s">
        <v>2898</v>
      </c>
    </row>
    <row r="225" spans="1:105" ht="12" customHeight="1" x14ac:dyDescent="0.25">
      <c r="A225" s="97" t="s">
        <v>53</v>
      </c>
      <c r="B225" s="99">
        <v>73.040915591175079</v>
      </c>
      <c r="C225" s="99">
        <v>76.308150134133655</v>
      </c>
      <c r="D225" s="99">
        <v>64.383877165326865</v>
      </c>
      <c r="E225" s="99">
        <v>76.056900797771647</v>
      </c>
      <c r="F225" s="99">
        <v>62.501111440920134</v>
      </c>
      <c r="G225" s="99">
        <v>68.120350632928208</v>
      </c>
      <c r="H225" s="99">
        <v>72.504305973210833</v>
      </c>
      <c r="I225" s="99">
        <v>59.946596189700522</v>
      </c>
      <c r="J225" s="99">
        <v>68.717113579921843</v>
      </c>
      <c r="K225" s="99">
        <v>68.089692757216653</v>
      </c>
      <c r="L225" s="99">
        <v>73.199141054510946</v>
      </c>
      <c r="M225" s="99">
        <v>81.142793926100424</v>
      </c>
      <c r="N225" s="99">
        <v>74.73086144475441</v>
      </c>
      <c r="O225" s="99">
        <v>67.440461062739303</v>
      </c>
      <c r="P225" s="99">
        <v>69.740888119927604</v>
      </c>
      <c r="Q225" s="99">
        <v>57.668593511455306</v>
      </c>
      <c r="R225" s="99">
        <v>60.986561016020993</v>
      </c>
      <c r="S225" s="99">
        <v>64.566954913797005</v>
      </c>
      <c r="T225" s="99">
        <v>60.786403815800348</v>
      </c>
      <c r="U225" s="99">
        <v>61.199277853278431</v>
      </c>
      <c r="V225" s="99">
        <v>63.578308554395974</v>
      </c>
      <c r="W225" s="99">
        <v>66.110208843002042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0.31887125446044046</v>
      </c>
      <c r="C226" s="123">
        <f t="shared" si="97"/>
        <v>0.34802537925567856</v>
      </c>
      <c r="D226" s="123">
        <f t="shared" si="97"/>
        <v>0.2325820877287354</v>
      </c>
      <c r="E226" s="123">
        <f t="shared" si="97"/>
        <v>0.3004117420995302</v>
      </c>
      <c r="F226" s="123">
        <f t="shared" si="97"/>
        <v>0.15904836668792366</v>
      </c>
      <c r="G226" s="123">
        <f t="shared" si="97"/>
        <v>0.13365978672348794</v>
      </c>
      <c r="H226" s="123">
        <f t="shared" si="97"/>
        <v>0.14666190312624763</v>
      </c>
      <c r="I226" s="123">
        <f t="shared" si="97"/>
        <v>0.34230082512793475</v>
      </c>
      <c r="J226" s="123">
        <f t="shared" si="97"/>
        <v>0.29355851012932482</v>
      </c>
      <c r="K226" s="123">
        <f t="shared" si="97"/>
        <v>0.28542000237623405</v>
      </c>
      <c r="L226" s="123">
        <f t="shared" si="97"/>
        <v>0.51616360555447693</v>
      </c>
      <c r="M226" s="123">
        <f t="shared" si="97"/>
        <v>0.46122978468334519</v>
      </c>
      <c r="N226" s="123">
        <f t="shared" si="97"/>
        <v>1.5114183872539348</v>
      </c>
      <c r="O226" s="123">
        <f t="shared" si="97"/>
        <v>0.63002631277378451</v>
      </c>
      <c r="P226" s="123">
        <f t="shared" si="97"/>
        <v>0.56062490983700985</v>
      </c>
      <c r="Q226" s="123">
        <f t="shared" si="97"/>
        <v>0.89579817835068776</v>
      </c>
      <c r="R226" s="123">
        <f t="shared" si="97"/>
        <v>0.7518590460466118</v>
      </c>
      <c r="S226" s="123">
        <f t="shared" si="97"/>
        <v>0.71711391373250311</v>
      </c>
      <c r="T226" s="123">
        <f t="shared" si="97"/>
        <v>0.70961833674369612</v>
      </c>
      <c r="U226" s="123">
        <f t="shared" si="97"/>
        <v>0.86787093770447121</v>
      </c>
      <c r="V226" s="123">
        <f t="shared" si="97"/>
        <v>1.020364741406615</v>
      </c>
      <c r="W226" s="123">
        <f t="shared" si="97"/>
        <v>1.1390636787958177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0.31887125446044046</v>
      </c>
      <c r="C227" s="99">
        <f>RES_hhdet_fecs!C165</f>
        <v>0.34802537925567856</v>
      </c>
      <c r="D227" s="99">
        <f>RES_hhdet_fecs!D165</f>
        <v>0.2325820877287354</v>
      </c>
      <c r="E227" s="99">
        <f>RES_hhdet_fecs!E165</f>
        <v>0.3004117420995302</v>
      </c>
      <c r="F227" s="99">
        <f>RES_hhdet_fecs!F165</f>
        <v>0.15904836668792366</v>
      </c>
      <c r="G227" s="99">
        <f>RES_hhdet_fecs!G165</f>
        <v>0.13365978672348794</v>
      </c>
      <c r="H227" s="99">
        <f>RES_hhdet_fecs!H165</f>
        <v>0.14666190312624763</v>
      </c>
      <c r="I227" s="99">
        <f>RES_hhdet_fecs!I165</f>
        <v>0.34230082512793475</v>
      </c>
      <c r="J227" s="99">
        <f>RES_hhdet_fecs!J165</f>
        <v>0.29355851012932482</v>
      </c>
      <c r="K227" s="99">
        <f>RES_hhdet_fecs!K165</f>
        <v>0.28542000237623405</v>
      </c>
      <c r="L227" s="99">
        <f>RES_hhdet_fecs!L165</f>
        <v>0.51616360555447693</v>
      </c>
      <c r="M227" s="99">
        <f>RES_hhdet_fecs!M165</f>
        <v>0.46122978468334519</v>
      </c>
      <c r="N227" s="99">
        <f>RES_hhdet_fecs!N165</f>
        <v>1.5114183872539348</v>
      </c>
      <c r="O227" s="99">
        <f>RES_hhdet_fecs!O165</f>
        <v>0.63002631277378451</v>
      </c>
      <c r="P227" s="99">
        <f>RES_hhdet_fecs!P165</f>
        <v>0.56062490983700985</v>
      </c>
      <c r="Q227" s="99">
        <f>RES_hhdet_fecs!Q165</f>
        <v>0.89579817835068776</v>
      </c>
      <c r="R227" s="99">
        <f>RES_hhdet_fecs!R165</f>
        <v>0.7518590460466118</v>
      </c>
      <c r="S227" s="99">
        <f>RES_hhdet_fecs!S165</f>
        <v>0.71711391373250311</v>
      </c>
      <c r="T227" s="99">
        <f>RES_hhdet_fecs!T165</f>
        <v>0.70961833674369612</v>
      </c>
      <c r="U227" s="99">
        <f>RES_hhdet_fecs!U165</f>
        <v>0.86787093770447121</v>
      </c>
      <c r="V227" s="99">
        <f>RES_hhdet_fecs!V165</f>
        <v>1.020364741406615</v>
      </c>
      <c r="W227" s="99">
        <f>RES_hhdet_fecs!W165</f>
        <v>1.1390636787958177</v>
      </c>
      <c r="DA227" s="63" t="s">
        <v>2901</v>
      </c>
    </row>
    <row r="228" spans="1:105" ht="12" customHeight="1" x14ac:dyDescent="0.25">
      <c r="A228" s="121" t="s">
        <v>55</v>
      </c>
      <c r="B228" s="123">
        <v>16.955536161763181</v>
      </c>
      <c r="C228" s="123">
        <v>15.869215267856651</v>
      </c>
      <c r="D228" s="123">
        <v>17.898763324334734</v>
      </c>
      <c r="E228" s="123">
        <v>17.404757755994147</v>
      </c>
      <c r="F228" s="123">
        <v>16.925781131613515</v>
      </c>
      <c r="G228" s="123">
        <v>17.778553942600613</v>
      </c>
      <c r="H228" s="123">
        <v>18.086215393557705</v>
      </c>
      <c r="I228" s="123">
        <v>17.725623522905359</v>
      </c>
      <c r="J228" s="123">
        <v>19.792528711445364</v>
      </c>
      <c r="K228" s="123">
        <v>20.531211584001035</v>
      </c>
      <c r="L228" s="123">
        <v>21.093834734301453</v>
      </c>
      <c r="M228" s="123">
        <v>22.025157447715515</v>
      </c>
      <c r="N228" s="123">
        <v>20.186027557061358</v>
      </c>
      <c r="O228" s="123">
        <v>19.320988566325692</v>
      </c>
      <c r="P228" s="123">
        <v>19.250525369538209</v>
      </c>
      <c r="Q228" s="123">
        <v>18.637001233253347</v>
      </c>
      <c r="R228" s="123">
        <v>18.710657913614497</v>
      </c>
      <c r="S228" s="123">
        <v>19.380589191599963</v>
      </c>
      <c r="T228" s="123">
        <v>19.219369939060698</v>
      </c>
      <c r="U228" s="123">
        <v>18.647563966257067</v>
      </c>
      <c r="V228" s="123">
        <v>19.286041863382795</v>
      </c>
      <c r="W228" s="123">
        <v>20.213051223179786</v>
      </c>
      <c r="DA228" s="130" t="s">
        <v>2902</v>
      </c>
    </row>
    <row r="229" spans="1:105" ht="12" customHeight="1" x14ac:dyDescent="0.25">
      <c r="A229" s="97" t="s">
        <v>124</v>
      </c>
      <c r="B229" s="99">
        <v>18.594689593324379</v>
      </c>
      <c r="C229" s="99">
        <v>19.347058962952094</v>
      </c>
      <c r="D229" s="99">
        <v>18.458838848254572</v>
      </c>
      <c r="E229" s="99">
        <v>19.128745195694133</v>
      </c>
      <c r="F229" s="99">
        <v>19.438140171408151</v>
      </c>
      <c r="G229" s="99">
        <v>19.828030690403093</v>
      </c>
      <c r="H229" s="99">
        <v>20.22355737100559</v>
      </c>
      <c r="I229" s="99">
        <v>20.645481259538439</v>
      </c>
      <c r="J229" s="99">
        <v>21.660722144225485</v>
      </c>
      <c r="K229" s="99">
        <v>22.755140742668619</v>
      </c>
      <c r="L229" s="99">
        <v>23.527659793600233</v>
      </c>
      <c r="M229" s="99">
        <v>24.463646868268125</v>
      </c>
      <c r="N229" s="99">
        <v>23.266780763023732</v>
      </c>
      <c r="O229" s="99">
        <v>21.910011796003214</v>
      </c>
      <c r="P229" s="99">
        <v>22.02040818834092</v>
      </c>
      <c r="Q229" s="99">
        <v>21.912381876139182</v>
      </c>
      <c r="R229" s="99">
        <v>20.185543008944965</v>
      </c>
      <c r="S229" s="99">
        <v>20.462930616483373</v>
      </c>
      <c r="T229" s="99">
        <v>20.337508312881884</v>
      </c>
      <c r="U229" s="99">
        <v>18.888662735791339</v>
      </c>
      <c r="V229" s="99">
        <v>19.742850697357518</v>
      </c>
      <c r="W229" s="99">
        <v>20.223000102152568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16.124584488956327</v>
      </c>
      <c r="M230" s="99">
        <v>16.798822190805943</v>
      </c>
      <c r="N230" s="99">
        <v>15.936998742170791</v>
      </c>
      <c r="O230" s="99">
        <v>15.425663544640278</v>
      </c>
      <c r="P230" s="99">
        <v>15.793144163294526</v>
      </c>
      <c r="Q230" s="99">
        <v>15.571933750789389</v>
      </c>
      <c r="R230" s="99">
        <v>14.762726728014997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7.931408473805269</v>
      </c>
      <c r="M231" s="102">
        <v>8.1213399256607115</v>
      </c>
      <c r="N231" s="102">
        <v>7.3422163803342979</v>
      </c>
      <c r="O231" s="102">
        <v>7.3364557322035902</v>
      </c>
      <c r="P231" s="102">
        <v>7.6740157629304084</v>
      </c>
      <c r="Q231" s="102">
        <v>7.0539991471241983</v>
      </c>
      <c r="R231" s="102">
        <v>7.0161915128462731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8.1931760151510602</v>
      </c>
      <c r="M232" s="105">
        <v>8.677482265145235</v>
      </c>
      <c r="N232" s="105">
        <v>8.5947823618364936</v>
      </c>
      <c r="O232" s="105">
        <v>8.0892078124366833</v>
      </c>
      <c r="P232" s="105">
        <v>8.1191284003641204</v>
      </c>
      <c r="Q232" s="105">
        <v>8.5179346036651911</v>
      </c>
      <c r="R232" s="105">
        <v>7.7465352151687243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16.943564638051438</v>
      </c>
      <c r="C233" s="102">
        <v>15.84454083787503</v>
      </c>
      <c r="D233" s="102">
        <v>17.894979795000825</v>
      </c>
      <c r="E233" s="102">
        <v>17.393417980466545</v>
      </c>
      <c r="F233" s="102">
        <v>16.909789894773652</v>
      </c>
      <c r="G233" s="102">
        <v>17.765951024558841</v>
      </c>
      <c r="H233" s="102">
        <v>18.073594329111828</v>
      </c>
      <c r="I233" s="102">
        <v>17.709609777627165</v>
      </c>
      <c r="J233" s="102">
        <v>19.783161861347438</v>
      </c>
      <c r="K233" s="102">
        <v>20.520665826164251</v>
      </c>
      <c r="L233" s="102">
        <v>21.425982890644654</v>
      </c>
      <c r="M233" s="102">
        <v>22.435202796681992</v>
      </c>
      <c r="N233" s="102">
        <v>20.602274635510941</v>
      </c>
      <c r="O233" s="102">
        <v>19.778034511530489</v>
      </c>
      <c r="P233" s="102">
        <v>19.724493072811416</v>
      </c>
      <c r="Q233" s="102">
        <v>19.115097714341591</v>
      </c>
      <c r="R233" s="102">
        <v>19.189841501889362</v>
      </c>
      <c r="S233" s="102">
        <v>19.859166026119492</v>
      </c>
      <c r="T233" s="102">
        <v>19.688768329036492</v>
      </c>
      <c r="U233" s="102">
        <v>19.104145943246436</v>
      </c>
      <c r="V233" s="102">
        <v>19.727594825473979</v>
      </c>
      <c r="W233" s="102">
        <v>20.65337732584393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15.50381172027506</v>
      </c>
      <c r="M234" s="105">
        <v>16.195271945008834</v>
      </c>
      <c r="N234" s="105">
        <v>14.769387958210217</v>
      </c>
      <c r="O234" s="105">
        <v>14.376868476106541</v>
      </c>
      <c r="P234" s="105">
        <v>14.497145933431765</v>
      </c>
      <c r="Q234" s="105">
        <v>13.972578381881057</v>
      </c>
      <c r="R234" s="105">
        <v>14.359833115278473</v>
      </c>
      <c r="S234" s="105">
        <v>15.14757074943223</v>
      </c>
      <c r="T234" s="105">
        <v>14.886945422361928</v>
      </c>
      <c r="U234" s="105">
        <v>14.626555891697524</v>
      </c>
      <c r="V234" s="105">
        <v>15.350643694573359</v>
      </c>
      <c r="W234" s="105">
        <v>16.272605978127672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7.3207850174773066</v>
      </c>
      <c r="M235" s="99">
        <v>7.4539524170328813</v>
      </c>
      <c r="N235" s="99">
        <v>6.4265606622721201</v>
      </c>
      <c r="O235" s="99">
        <v>6.4444609484558608</v>
      </c>
      <c r="P235" s="99">
        <v>6.6219364978490285</v>
      </c>
      <c r="Q235" s="99">
        <v>5.9427939698394097</v>
      </c>
      <c r="R235" s="99">
        <v>6.4034467934355872</v>
      </c>
      <c r="S235" s="99">
        <v>6.9947292258156875</v>
      </c>
      <c r="T235" s="99">
        <v>6.3260009010657461</v>
      </c>
      <c r="U235" s="99">
        <v>6.0790248339903235</v>
      </c>
      <c r="V235" s="99">
        <v>6.398212995645574</v>
      </c>
      <c r="W235" s="99">
        <v>6.7782881837537543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8.1830267027977577</v>
      </c>
      <c r="M236" s="99">
        <v>8.7413195279759517</v>
      </c>
      <c r="N236" s="99">
        <v>8.3428272959380987</v>
      </c>
      <c r="O236" s="99">
        <v>7.9324075276506809</v>
      </c>
      <c r="P236" s="99">
        <v>7.8752094355827378</v>
      </c>
      <c r="Q236" s="99">
        <v>8.0297844120416464</v>
      </c>
      <c r="R236" s="99">
        <v>7.9563863218428867</v>
      </c>
      <c r="S236" s="99">
        <v>8.1528415236165426</v>
      </c>
      <c r="T236" s="99">
        <v>8.5609445212961841</v>
      </c>
      <c r="U236" s="99">
        <v>8.5475310577071966</v>
      </c>
      <c r="V236" s="99">
        <v>8.9524306989277829</v>
      </c>
      <c r="W236" s="99">
        <v>9.4943177943739219</v>
      </c>
      <c r="DA236" s="63" t="s">
        <v>2910</v>
      </c>
    </row>
    <row r="237" spans="1:105" ht="12" customHeight="1" x14ac:dyDescent="0.25">
      <c r="A237" s="121" t="s">
        <v>54</v>
      </c>
      <c r="B237" s="123">
        <v>8.4271319696469114</v>
      </c>
      <c r="C237" s="123">
        <v>8.6212285711799339</v>
      </c>
      <c r="D237" s="123">
        <v>8.5153856914966948</v>
      </c>
      <c r="E237" s="123">
        <v>8.8231979353872241</v>
      </c>
      <c r="F237" s="123">
        <v>9.3082562394560284</v>
      </c>
      <c r="G237" s="123">
        <v>9.3545432720640278</v>
      </c>
      <c r="H237" s="123">
        <v>9.5228866444862419</v>
      </c>
      <c r="I237" s="123">
        <v>9.6826324758533655</v>
      </c>
      <c r="J237" s="123">
        <v>9.8124625075753613</v>
      </c>
      <c r="K237" s="123">
        <v>10.047658427642528</v>
      </c>
      <c r="L237" s="123">
        <v>9.8330230669837526</v>
      </c>
      <c r="M237" s="123">
        <v>10.669747631597671</v>
      </c>
      <c r="N237" s="123">
        <v>9.8620898589413528</v>
      </c>
      <c r="O237" s="123">
        <v>9.4512944320825749</v>
      </c>
      <c r="P237" s="123">
        <v>9.2402837582606701</v>
      </c>
      <c r="Q237" s="123">
        <v>10.400987659878034</v>
      </c>
      <c r="R237" s="123">
        <v>10.07402670568367</v>
      </c>
      <c r="S237" s="123">
        <v>10.205528165469795</v>
      </c>
      <c r="T237" s="123">
        <v>9.9033556350794409</v>
      </c>
      <c r="U237" s="123">
        <v>9.6150153054415171</v>
      </c>
      <c r="V237" s="123">
        <v>9.9761790387014528</v>
      </c>
      <c r="W237" s="123">
        <v>10.451143219726141</v>
      </c>
      <c r="DA237" s="130" t="s">
        <v>2911</v>
      </c>
    </row>
    <row r="238" spans="1:105" ht="12" customHeight="1" x14ac:dyDescent="0.25">
      <c r="A238" s="97" t="s">
        <v>50</v>
      </c>
      <c r="B238" s="99">
        <v>9.9856133463746453</v>
      </c>
      <c r="C238" s="99">
        <v>10.691486697041791</v>
      </c>
      <c r="D238" s="99">
        <v>10.300551226643503</v>
      </c>
      <c r="E238" s="99">
        <v>11.885728028761912</v>
      </c>
      <c r="F238" s="99">
        <v>12.276041171023921</v>
      </c>
      <c r="G238" s="99">
        <v>12.086548457550434</v>
      </c>
      <c r="H238" s="99">
        <v>12.775779229384435</v>
      </c>
      <c r="I238" s="99">
        <v>12.088552234559895</v>
      </c>
      <c r="J238" s="99">
        <v>11.229234080103884</v>
      </c>
      <c r="K238" s="99">
        <v>12.569961104952924</v>
      </c>
      <c r="L238" s="99">
        <v>10.988464149917188</v>
      </c>
      <c r="M238" s="99">
        <v>13.771293049013861</v>
      </c>
      <c r="N238" s="99">
        <v>12.404385537303616</v>
      </c>
      <c r="O238" s="99">
        <v>11.736627207811051</v>
      </c>
      <c r="P238" s="99">
        <v>10.829331060752887</v>
      </c>
      <c r="Q238" s="99">
        <v>15.503859100959948</v>
      </c>
      <c r="R238" s="99">
        <v>12.968148667555225</v>
      </c>
      <c r="S238" s="99">
        <v>12.680969419047301</v>
      </c>
      <c r="T238" s="99">
        <v>12.866624352496046</v>
      </c>
      <c r="U238" s="99">
        <v>12.348885672003721</v>
      </c>
      <c r="V238" s="99">
        <v>13.435383051334737</v>
      </c>
      <c r="W238" s="99">
        <v>13.984987545979887</v>
      </c>
      <c r="DA238" s="63" t="s">
        <v>2912</v>
      </c>
    </row>
    <row r="239" spans="1:105" ht="12" customHeight="1" x14ac:dyDescent="0.25">
      <c r="A239" s="109" t="s">
        <v>120</v>
      </c>
      <c r="B239" s="110">
        <v>8.315455248311082</v>
      </c>
      <c r="C239" s="110">
        <v>8.457475286882735</v>
      </c>
      <c r="D239" s="110">
        <v>8.3370042715435737</v>
      </c>
      <c r="E239" s="110">
        <v>8.4802803613512214</v>
      </c>
      <c r="F239" s="110">
        <v>8.9368394196398224</v>
      </c>
      <c r="G239" s="110">
        <v>8.9880761153935875</v>
      </c>
      <c r="H239" s="110">
        <v>9.0707173222119426</v>
      </c>
      <c r="I239" s="110">
        <v>9.3590379518467177</v>
      </c>
      <c r="J239" s="110">
        <v>9.6188516933053645</v>
      </c>
      <c r="K239" s="110">
        <v>9.6925264746425093</v>
      </c>
      <c r="L239" s="110">
        <v>9.6686173841292415</v>
      </c>
      <c r="M239" s="110">
        <v>10.207174260507101</v>
      </c>
      <c r="N239" s="110">
        <v>9.482845755946542</v>
      </c>
      <c r="O239" s="110">
        <v>9.0984345843687748</v>
      </c>
      <c r="P239" s="110">
        <v>8.9920586833076612</v>
      </c>
      <c r="Q239" s="110">
        <v>9.6156397282892669</v>
      </c>
      <c r="R239" s="110">
        <v>9.65008280632739</v>
      </c>
      <c r="S239" s="110">
        <v>9.8839069526943337</v>
      </c>
      <c r="T239" s="110">
        <v>9.568590495939759</v>
      </c>
      <c r="U239" s="110">
        <v>9.333087797583163</v>
      </c>
      <c r="V239" s="110">
        <v>9.6408626961147235</v>
      </c>
      <c r="W239" s="110">
        <v>10.108135275021802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59.886692731909307</v>
      </c>
      <c r="C241" s="118">
        <f t="shared" si="98"/>
        <v>61.550974945500485</v>
      </c>
      <c r="D241" s="118">
        <f t="shared" si="98"/>
        <v>55.274486445205909</v>
      </c>
      <c r="E241" s="118">
        <f t="shared" si="98"/>
        <v>62.400410263187617</v>
      </c>
      <c r="F241" s="118">
        <f t="shared" si="98"/>
        <v>54.101793753321218</v>
      </c>
      <c r="G241" s="118">
        <f t="shared" si="98"/>
        <v>58.100971068176101</v>
      </c>
      <c r="H241" s="118">
        <f t="shared" si="98"/>
        <v>61.518384478234829</v>
      </c>
      <c r="I241" s="118">
        <f t="shared" si="98"/>
        <v>54.912914430047159</v>
      </c>
      <c r="J241" s="118">
        <f t="shared" si="98"/>
        <v>62.357131092167343</v>
      </c>
      <c r="K241" s="118">
        <f t="shared" si="98"/>
        <v>63.307841603402778</v>
      </c>
      <c r="L241" s="118">
        <f t="shared" si="98"/>
        <v>68.331261344941936</v>
      </c>
      <c r="M241" s="118">
        <f t="shared" si="98"/>
        <v>75.339685612337618</v>
      </c>
      <c r="N241" s="118">
        <f t="shared" si="98"/>
        <v>73.251223073233305</v>
      </c>
      <c r="O241" s="118">
        <f t="shared" si="98"/>
        <v>66.079023281323416</v>
      </c>
      <c r="P241" s="118">
        <f t="shared" si="98"/>
        <v>67.455025294917036</v>
      </c>
      <c r="Q241" s="118">
        <f t="shared" si="98"/>
        <v>60.845775622408276</v>
      </c>
      <c r="R241" s="118">
        <f t="shared" ref="R241:V241" si="99">R242+R244+R246+R255</f>
        <v>62.879931246109834</v>
      </c>
      <c r="S241" s="118">
        <f t="shared" si="99"/>
        <v>66.218063610710416</v>
      </c>
      <c r="T241" s="118">
        <f t="shared" si="99"/>
        <v>64.112988954220995</v>
      </c>
      <c r="U241" s="118">
        <f t="shared" si="99"/>
        <v>65.431789225421966</v>
      </c>
      <c r="V241" s="118">
        <f t="shared" si="99"/>
        <v>69.425329033596228</v>
      </c>
      <c r="W241" s="118">
        <f t="shared" ref="W241" si="100">W242+W244+W246+W255</f>
        <v>74.071326102583384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43.971161640565654</v>
      </c>
      <c r="C242" s="123">
        <f t="shared" si="101"/>
        <v>45.993708860313916</v>
      </c>
      <c r="D242" s="123">
        <f t="shared" si="101"/>
        <v>38.816095525981005</v>
      </c>
      <c r="E242" s="123">
        <f t="shared" si="101"/>
        <v>45.860106194829356</v>
      </c>
      <c r="F242" s="123">
        <f t="shared" si="101"/>
        <v>37.689494493733868</v>
      </c>
      <c r="G242" s="123">
        <f t="shared" si="101"/>
        <v>41.078745385181563</v>
      </c>
      <c r="H242" s="123">
        <f t="shared" si="101"/>
        <v>43.979859551662571</v>
      </c>
      <c r="I242" s="123">
        <f t="shared" si="101"/>
        <v>36.870496238470423</v>
      </c>
      <c r="J242" s="123">
        <f t="shared" si="101"/>
        <v>43.02909196889685</v>
      </c>
      <c r="K242" s="123">
        <f t="shared" si="101"/>
        <v>43.340595725138883</v>
      </c>
      <c r="L242" s="123">
        <f t="shared" si="101"/>
        <v>47.302275532086455</v>
      </c>
      <c r="M242" s="123">
        <f t="shared" si="101"/>
        <v>53.226142834282903</v>
      </c>
      <c r="N242" s="123">
        <f t="shared" si="101"/>
        <v>49.843420351936174</v>
      </c>
      <c r="O242" s="123">
        <f t="shared" si="101"/>
        <v>45.686540747758599</v>
      </c>
      <c r="P242" s="123">
        <f t="shared" si="101"/>
        <v>47.268159374153846</v>
      </c>
      <c r="Q242" s="123">
        <f t="shared" si="101"/>
        <v>39.11007563144517</v>
      </c>
      <c r="R242" s="123">
        <f t="shared" si="101"/>
        <v>41.379339537232148</v>
      </c>
      <c r="S242" s="123">
        <f t="shared" si="101"/>
        <v>43.842618230556027</v>
      </c>
      <c r="T242" s="123">
        <f t="shared" si="101"/>
        <v>41.591156326075591</v>
      </c>
      <c r="U242" s="123">
        <f t="shared" si="101"/>
        <v>42.480624296968905</v>
      </c>
      <c r="V242" s="123">
        <f t="shared" si="101"/>
        <v>44.810033262543655</v>
      </c>
      <c r="W242" s="123">
        <f t="shared" si="101"/>
        <v>47.648273654535373</v>
      </c>
      <c r="DA242" s="130" t="s">
        <v>3066</v>
      </c>
    </row>
    <row r="243" spans="1:105" ht="12" customHeight="1" x14ac:dyDescent="0.25">
      <c r="A243" s="97" t="s">
        <v>53</v>
      </c>
      <c r="B243" s="99">
        <v>43.971161640565654</v>
      </c>
      <c r="C243" s="99">
        <v>45.993708860313916</v>
      </c>
      <c r="D243" s="99">
        <v>38.816095525981005</v>
      </c>
      <c r="E243" s="99">
        <v>45.860106194829356</v>
      </c>
      <c r="F243" s="99">
        <v>37.689494493733868</v>
      </c>
      <c r="G243" s="99">
        <v>41.078745385181563</v>
      </c>
      <c r="H243" s="99">
        <v>43.979859551662571</v>
      </c>
      <c r="I243" s="99">
        <v>36.870496238470423</v>
      </c>
      <c r="J243" s="99">
        <v>43.02909196889685</v>
      </c>
      <c r="K243" s="99">
        <v>43.340595725138883</v>
      </c>
      <c r="L243" s="99">
        <v>47.302275532086455</v>
      </c>
      <c r="M243" s="99">
        <v>53.226142834282903</v>
      </c>
      <c r="N243" s="99">
        <v>49.843420351936174</v>
      </c>
      <c r="O243" s="99">
        <v>45.686540747758599</v>
      </c>
      <c r="P243" s="99">
        <v>47.268159374153846</v>
      </c>
      <c r="Q243" s="99">
        <v>39.11007563144517</v>
      </c>
      <c r="R243" s="99">
        <v>41.379339537232148</v>
      </c>
      <c r="S243" s="99">
        <v>43.842618230556027</v>
      </c>
      <c r="T243" s="99">
        <v>41.591156326075591</v>
      </c>
      <c r="U243" s="99">
        <v>42.480624296968905</v>
      </c>
      <c r="V243" s="99">
        <v>44.810033262543655</v>
      </c>
      <c r="W243" s="99">
        <v>47.648273654535373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0.51906718816005371</v>
      </c>
      <c r="C244" s="123">
        <f t="shared" si="102"/>
        <v>0.59537962671333022</v>
      </c>
      <c r="D244" s="123">
        <f t="shared" si="102"/>
        <v>0.41863971068195349</v>
      </c>
      <c r="E244" s="123">
        <f t="shared" si="102"/>
        <v>0.55239909716454272</v>
      </c>
      <c r="F244" s="123">
        <f t="shared" si="102"/>
        <v>0.2989569148153956</v>
      </c>
      <c r="G244" s="123">
        <f t="shared" si="102"/>
        <v>0.25911499671667748</v>
      </c>
      <c r="H244" s="123">
        <f t="shared" si="102"/>
        <v>0.30552085139913004</v>
      </c>
      <c r="I244" s="123">
        <f t="shared" si="102"/>
        <v>0.77817446587059569</v>
      </c>
      <c r="J244" s="123">
        <f t="shared" si="102"/>
        <v>0.70647033132551296</v>
      </c>
      <c r="K244" s="123">
        <f t="shared" si="102"/>
        <v>0.7200511256480111</v>
      </c>
      <c r="L244" s="123">
        <f t="shared" si="102"/>
        <v>1.3427718844295824</v>
      </c>
      <c r="M244" s="123">
        <f t="shared" si="102"/>
        <v>1.2196436049530166</v>
      </c>
      <c r="N244" s="123">
        <f t="shared" si="102"/>
        <v>4.0755555472463749</v>
      </c>
      <c r="O244" s="123">
        <f t="shared" si="102"/>
        <v>1.7231415746004812</v>
      </c>
      <c r="P244" s="123">
        <f t="shared" si="102"/>
        <v>1.5602044896189127</v>
      </c>
      <c r="Q244" s="123">
        <f t="shared" si="102"/>
        <v>2.5169148226972786</v>
      </c>
      <c r="R244" s="123">
        <f t="shared" si="102"/>
        <v>2.1407461872456346</v>
      </c>
      <c r="S244" s="123">
        <f t="shared" si="102"/>
        <v>2.1355417651986626</v>
      </c>
      <c r="T244" s="123">
        <f t="shared" si="102"/>
        <v>2.2502491486410769</v>
      </c>
      <c r="U244" s="123">
        <f t="shared" si="102"/>
        <v>2.8733095488045342</v>
      </c>
      <c r="V244" s="123">
        <f t="shared" si="102"/>
        <v>3.4759343296919827</v>
      </c>
      <c r="W244" s="123">
        <f t="shared" si="102"/>
        <v>3.9351125541029495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0.51906718816005371</v>
      </c>
      <c r="C245" s="99">
        <f>RES_hhdet_tess!C165</f>
        <v>0.59537962671333022</v>
      </c>
      <c r="D245" s="99">
        <f>RES_hhdet_tess!D165</f>
        <v>0.41863971068195349</v>
      </c>
      <c r="E245" s="99">
        <f>RES_hhdet_tess!E165</f>
        <v>0.55239909716454272</v>
      </c>
      <c r="F245" s="99">
        <f>RES_hhdet_tess!F165</f>
        <v>0.2989569148153956</v>
      </c>
      <c r="G245" s="99">
        <f>RES_hhdet_tess!G165</f>
        <v>0.25911499671667748</v>
      </c>
      <c r="H245" s="99">
        <f>RES_hhdet_tess!H165</f>
        <v>0.30552085139913004</v>
      </c>
      <c r="I245" s="99">
        <f>RES_hhdet_tess!I165</f>
        <v>0.77817446587059569</v>
      </c>
      <c r="J245" s="99">
        <f>RES_hhdet_tess!J165</f>
        <v>0.70647033132551296</v>
      </c>
      <c r="K245" s="99">
        <f>RES_hhdet_tess!K165</f>
        <v>0.7200511256480111</v>
      </c>
      <c r="L245" s="99">
        <f>RES_hhdet_tess!L165</f>
        <v>1.3427718844295824</v>
      </c>
      <c r="M245" s="99">
        <f>RES_hhdet_tess!M165</f>
        <v>1.2196436049530166</v>
      </c>
      <c r="N245" s="99">
        <f>RES_hhdet_tess!N165</f>
        <v>4.0755555472463749</v>
      </c>
      <c r="O245" s="99">
        <f>RES_hhdet_tess!O165</f>
        <v>1.7231415746004812</v>
      </c>
      <c r="P245" s="99">
        <f>RES_hhdet_tess!P165</f>
        <v>1.5602044896189127</v>
      </c>
      <c r="Q245" s="99">
        <f>RES_hhdet_tess!Q165</f>
        <v>2.5169148226972786</v>
      </c>
      <c r="R245" s="99">
        <f>RES_hhdet_tess!R165</f>
        <v>2.1407461872456346</v>
      </c>
      <c r="S245" s="99">
        <f>RES_hhdet_tess!S165</f>
        <v>2.1355417651986626</v>
      </c>
      <c r="T245" s="99">
        <f>RES_hhdet_tess!T165</f>
        <v>2.2502491486410769</v>
      </c>
      <c r="U245" s="99">
        <f>RES_hhdet_tess!U165</f>
        <v>2.8733095488045342</v>
      </c>
      <c r="V245" s="99">
        <f>RES_hhdet_tess!V165</f>
        <v>3.4759343296919827</v>
      </c>
      <c r="W245" s="99">
        <f>RES_hhdet_tess!W165</f>
        <v>3.9351125541029495</v>
      </c>
      <c r="DA245" s="63" t="s">
        <v>3069</v>
      </c>
    </row>
    <row r="246" spans="1:105" ht="12" customHeight="1" x14ac:dyDescent="0.25">
      <c r="A246" s="121" t="s">
        <v>55</v>
      </c>
      <c r="B246" s="123">
        <v>9.3842059058642917</v>
      </c>
      <c r="C246" s="123">
        <v>8.8154430283242586</v>
      </c>
      <c r="D246" s="123">
        <v>9.9830178796329907</v>
      </c>
      <c r="E246" s="123">
        <v>9.7382793165509085</v>
      </c>
      <c r="F246" s="123">
        <v>9.5186194452140622</v>
      </c>
      <c r="G246" s="123">
        <v>10.105050659462501</v>
      </c>
      <c r="H246" s="123">
        <v>10.419441196130162</v>
      </c>
      <c r="I246" s="123">
        <v>10.281920213170695</v>
      </c>
      <c r="J246" s="123">
        <v>11.514512562929738</v>
      </c>
      <c r="K246" s="123">
        <v>11.98339819511982</v>
      </c>
      <c r="L246" s="123">
        <v>12.538866535832238</v>
      </c>
      <c r="M246" s="123">
        <v>13.17589250880344</v>
      </c>
      <c r="N246" s="123">
        <v>12.172187944480816</v>
      </c>
      <c r="O246" s="123">
        <v>11.788223635280096</v>
      </c>
      <c r="P246" s="123">
        <v>11.864910322950227</v>
      </c>
      <c r="Q246" s="123">
        <v>11.650034668236001</v>
      </c>
      <c r="R246" s="123">
        <v>11.909408282707961</v>
      </c>
      <c r="S246" s="123">
        <v>12.571033227285739</v>
      </c>
      <c r="T246" s="123">
        <v>12.708825010267059</v>
      </c>
      <c r="U246" s="123">
        <v>12.599420507888267</v>
      </c>
      <c r="V246" s="123">
        <v>13.263491879260631</v>
      </c>
      <c r="W246" s="123">
        <v>14.116301233985935</v>
      </c>
      <c r="DA246" s="130" t="s">
        <v>3070</v>
      </c>
    </row>
    <row r="247" spans="1:105" ht="12" customHeight="1" x14ac:dyDescent="0.25">
      <c r="A247" s="97" t="s">
        <v>124</v>
      </c>
      <c r="B247" s="99">
        <v>9.1939111060179819</v>
      </c>
      <c r="C247" s="99">
        <v>9.5916969714129472</v>
      </c>
      <c r="D247" s="99">
        <v>9.1725157545342846</v>
      </c>
      <c r="E247" s="99">
        <v>9.5299852833276688</v>
      </c>
      <c r="F247" s="99">
        <v>9.7299778983454832</v>
      </c>
      <c r="G247" s="99">
        <v>10.042708195685895</v>
      </c>
      <c r="H247" s="99">
        <v>10.41338063785652</v>
      </c>
      <c r="I247" s="99">
        <v>10.720502566493826</v>
      </c>
      <c r="J247" s="99">
        <v>11.281152287893965</v>
      </c>
      <c r="K247" s="99">
        <v>11.902850199156108</v>
      </c>
      <c r="L247" s="99">
        <v>12.360136029828107</v>
      </c>
      <c r="M247" s="99">
        <v>12.946960326733425</v>
      </c>
      <c r="N247" s="99">
        <v>12.452384101852784</v>
      </c>
      <c r="O247" s="99">
        <v>11.943874905529464</v>
      </c>
      <c r="P247" s="99">
        <v>12.164368727192196</v>
      </c>
      <c r="Q247" s="99">
        <v>12.241219901017219</v>
      </c>
      <c r="R247" s="99">
        <v>11.455862637202056</v>
      </c>
      <c r="S247" s="99">
        <v>11.951538408052038</v>
      </c>
      <c r="T247" s="99">
        <v>12.432626527692651</v>
      </c>
      <c r="U247" s="99">
        <v>12.228307291485887</v>
      </c>
      <c r="V247" s="99">
        <v>13.357815183256147</v>
      </c>
      <c r="W247" s="99">
        <v>14.095803223240493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12.447819668336491</v>
      </c>
      <c r="M248" s="99">
        <v>13.034010804079005</v>
      </c>
      <c r="N248" s="99">
        <v>12.533365833621307</v>
      </c>
      <c r="O248" s="99">
        <v>12.024701101048041</v>
      </c>
      <c r="P248" s="99">
        <v>12.235698939887998</v>
      </c>
      <c r="Q248" s="99">
        <v>12.301909770245961</v>
      </c>
      <c r="R248" s="99">
        <v>11.510229241047462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4.2546436531854326</v>
      </c>
      <c r="M249" s="102">
        <v>4.3565285389337713</v>
      </c>
      <c r="N249" s="102">
        <v>3.9385834717848134</v>
      </c>
      <c r="O249" s="102">
        <v>3.9354932886113589</v>
      </c>
      <c r="P249" s="102">
        <v>4.1165705395238792</v>
      </c>
      <c r="Q249" s="102">
        <v>3.7839751665807704</v>
      </c>
      <c r="R249" s="102">
        <v>3.7636940258787388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8.1931760151510602</v>
      </c>
      <c r="M250" s="105">
        <v>8.677482265145235</v>
      </c>
      <c r="N250" s="105">
        <v>8.5947823618364936</v>
      </c>
      <c r="O250" s="105">
        <v>8.0892078124366833</v>
      </c>
      <c r="P250" s="105">
        <v>8.1191284003641204</v>
      </c>
      <c r="Q250" s="105">
        <v>8.5179346036651911</v>
      </c>
      <c r="R250" s="105">
        <v>7.7465352151687243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9.3855957200602749</v>
      </c>
      <c r="C251" s="102">
        <v>8.8099357010128827</v>
      </c>
      <c r="D251" s="102">
        <v>9.9884931386552793</v>
      </c>
      <c r="E251" s="102">
        <v>9.7396494005353382</v>
      </c>
      <c r="F251" s="102">
        <v>9.5172741426404279</v>
      </c>
      <c r="G251" s="102">
        <v>10.105434024124893</v>
      </c>
      <c r="H251" s="102">
        <v>10.419476983897095</v>
      </c>
      <c r="I251" s="102">
        <v>10.279514840469995</v>
      </c>
      <c r="J251" s="102">
        <v>11.515682597400858</v>
      </c>
      <c r="K251" s="102">
        <v>11.983780149579273</v>
      </c>
      <c r="L251" s="102">
        <v>12.541090380788878</v>
      </c>
      <c r="M251" s="102">
        <v>13.178205840047129</v>
      </c>
      <c r="N251" s="102">
        <v>12.172085376209907</v>
      </c>
      <c r="O251" s="102">
        <v>11.788265307432599</v>
      </c>
      <c r="P251" s="102">
        <v>11.864787412164643</v>
      </c>
      <c r="Q251" s="102">
        <v>11.651051435379589</v>
      </c>
      <c r="R251" s="102">
        <v>11.913553479101644</v>
      </c>
      <c r="S251" s="102">
        <v>12.574290915406321</v>
      </c>
      <c r="T251" s="102">
        <v>12.709448676464373</v>
      </c>
      <c r="U251" s="102">
        <v>12.600500723398598</v>
      </c>
      <c r="V251" s="102">
        <v>13.263305424840723</v>
      </c>
      <c r="W251" s="102">
        <v>14.115580703625174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12.516687521876298</v>
      </c>
      <c r="M252" s="105">
        <v>13.158937234793406</v>
      </c>
      <c r="N252" s="105">
        <v>12.157550951970812</v>
      </c>
      <c r="O252" s="105">
        <v>11.780662100967302</v>
      </c>
      <c r="P252" s="105">
        <v>11.853909724418878</v>
      </c>
      <c r="Q252" s="105">
        <v>11.618942417653145</v>
      </c>
      <c r="R252" s="105">
        <v>11.885642305629554</v>
      </c>
      <c r="S252" s="105">
        <v>12.558134116244918</v>
      </c>
      <c r="T252" s="105">
        <v>12.709573631393125</v>
      </c>
      <c r="U252" s="105">
        <v>12.598047702618089</v>
      </c>
      <c r="V252" s="105">
        <v>13.263137844401356</v>
      </c>
      <c r="W252" s="105">
        <v>14.123194191007149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4.3336608190785393</v>
      </c>
      <c r="M253" s="99">
        <v>4.4176177068174542</v>
      </c>
      <c r="N253" s="99">
        <v>3.8147236560327125</v>
      </c>
      <c r="O253" s="99">
        <v>3.8482545733166216</v>
      </c>
      <c r="P253" s="99">
        <v>3.9787002888361398</v>
      </c>
      <c r="Q253" s="99">
        <v>3.5891580056115</v>
      </c>
      <c r="R253" s="99">
        <v>3.9292559837866685</v>
      </c>
      <c r="S253" s="99">
        <v>4.4052925926283759</v>
      </c>
      <c r="T253" s="99">
        <v>4.148629110096941</v>
      </c>
      <c r="U253" s="99">
        <v>4.0505166449108927</v>
      </c>
      <c r="V253" s="99">
        <v>4.3107071454735735</v>
      </c>
      <c r="W253" s="99">
        <v>4.6288763966332311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8.1830267027977577</v>
      </c>
      <c r="M254" s="99">
        <v>8.7413195279759517</v>
      </c>
      <c r="N254" s="99">
        <v>8.3428272959380987</v>
      </c>
      <c r="O254" s="99">
        <v>7.9324075276506809</v>
      </c>
      <c r="P254" s="99">
        <v>7.8752094355827378</v>
      </c>
      <c r="Q254" s="99">
        <v>8.0297844120416464</v>
      </c>
      <c r="R254" s="99">
        <v>7.9563863218428867</v>
      </c>
      <c r="S254" s="99">
        <v>8.1528415236165426</v>
      </c>
      <c r="T254" s="99">
        <v>8.5609445212961841</v>
      </c>
      <c r="U254" s="99">
        <v>8.5475310577071966</v>
      </c>
      <c r="V254" s="99">
        <v>8.9524306989277829</v>
      </c>
      <c r="W254" s="99">
        <v>9.4943177943739219</v>
      </c>
      <c r="DA254" s="63" t="s">
        <v>3078</v>
      </c>
    </row>
    <row r="255" spans="1:105" ht="12" customHeight="1" x14ac:dyDescent="0.25">
      <c r="A255" s="121" t="s">
        <v>54</v>
      </c>
      <c r="B255" s="123">
        <v>6.0122579973193071</v>
      </c>
      <c r="C255" s="123">
        <v>6.1464434301489783</v>
      </c>
      <c r="D255" s="123">
        <v>6.0567333289099672</v>
      </c>
      <c r="E255" s="123">
        <v>6.2496256546428066</v>
      </c>
      <c r="F255" s="123">
        <v>6.594722899557885</v>
      </c>
      <c r="G255" s="123">
        <v>6.658060026815364</v>
      </c>
      <c r="H255" s="123">
        <v>6.8135628790429683</v>
      </c>
      <c r="I255" s="123">
        <v>6.9823235125354417</v>
      </c>
      <c r="J255" s="123">
        <v>7.1070562290152406</v>
      </c>
      <c r="K255" s="123">
        <v>7.2637965574960628</v>
      </c>
      <c r="L255" s="123">
        <v>7.147347392593665</v>
      </c>
      <c r="M255" s="123">
        <v>7.7180066642982545</v>
      </c>
      <c r="N255" s="123">
        <v>7.160059229569943</v>
      </c>
      <c r="O255" s="123">
        <v>6.8811173236842329</v>
      </c>
      <c r="P255" s="123">
        <v>6.7617511081940496</v>
      </c>
      <c r="Q255" s="123">
        <v>7.5687505000298199</v>
      </c>
      <c r="R255" s="123">
        <v>7.4504372389240983</v>
      </c>
      <c r="S255" s="123">
        <v>7.6688703876699922</v>
      </c>
      <c r="T255" s="123">
        <v>7.5627584692372674</v>
      </c>
      <c r="U255" s="123">
        <v>7.4784348717602596</v>
      </c>
      <c r="V255" s="123">
        <v>7.8758695620999708</v>
      </c>
      <c r="W255" s="123">
        <v>8.3716386599591299</v>
      </c>
      <c r="DA255" s="130" t="s">
        <v>3079</v>
      </c>
    </row>
    <row r="256" spans="1:105" ht="12" customHeight="1" x14ac:dyDescent="0.25">
      <c r="A256" s="97" t="s">
        <v>50</v>
      </c>
      <c r="B256" s="99">
        <v>5.6505041407526022</v>
      </c>
      <c r="C256" s="99">
        <v>6.0628839791103726</v>
      </c>
      <c r="D256" s="99">
        <v>5.8593078961941067</v>
      </c>
      <c r="E256" s="99">
        <v>6.7718723985498528</v>
      </c>
      <c r="F256" s="99">
        <v>7.0073359747400428</v>
      </c>
      <c r="G256" s="99">
        <v>6.9184160059145574</v>
      </c>
      <c r="H256" s="99">
        <v>7.3365420405665809</v>
      </c>
      <c r="I256" s="99">
        <v>6.954433452441469</v>
      </c>
      <c r="J256" s="99">
        <v>6.4715463447964838</v>
      </c>
      <c r="K256" s="99">
        <v>7.2579373051722538</v>
      </c>
      <c r="L256" s="99">
        <v>6.354702154599881</v>
      </c>
      <c r="M256" s="99">
        <v>7.9722648096552984</v>
      </c>
      <c r="N256" s="99">
        <v>7.1864115690060553</v>
      </c>
      <c r="O256" s="99">
        <v>6.8043372629264924</v>
      </c>
      <c r="P256" s="99">
        <v>6.2807156745831527</v>
      </c>
      <c r="Q256" s="99">
        <v>8.9952100353905511</v>
      </c>
      <c r="R256" s="99">
        <v>7.5315613522843936</v>
      </c>
      <c r="S256" s="99">
        <v>7.375531634545629</v>
      </c>
      <c r="T256" s="99">
        <v>7.5012022228361985</v>
      </c>
      <c r="U256" s="99">
        <v>7.2322119970913947</v>
      </c>
      <c r="V256" s="99">
        <v>7.9111857421383975</v>
      </c>
      <c r="W256" s="99">
        <v>8.3045498504611164</v>
      </c>
      <c r="DA256" s="63" t="s">
        <v>3080</v>
      </c>
    </row>
    <row r="257" spans="1:105" ht="12" customHeight="1" x14ac:dyDescent="0.25">
      <c r="A257" s="109" t="s">
        <v>120</v>
      </c>
      <c r="B257" s="110">
        <v>6.0381803376406173</v>
      </c>
      <c r="C257" s="110">
        <v>6.153052815892095</v>
      </c>
      <c r="D257" s="110">
        <v>6.0764609274599914</v>
      </c>
      <c r="E257" s="110">
        <v>6.1911486500065953</v>
      </c>
      <c r="F257" s="110">
        <v>6.5430845767910872</v>
      </c>
      <c r="G257" s="110">
        <v>6.6231362587751335</v>
      </c>
      <c r="H257" s="110">
        <v>6.7408660017690085</v>
      </c>
      <c r="I257" s="110">
        <v>6.9860747061020456</v>
      </c>
      <c r="J257" s="110">
        <v>7.1939026822798491</v>
      </c>
      <c r="K257" s="110">
        <v>7.2646215210262497</v>
      </c>
      <c r="L257" s="110">
        <v>7.2601314917040245</v>
      </c>
      <c r="M257" s="110">
        <v>7.6800858759181745</v>
      </c>
      <c r="N257" s="110">
        <v>7.1561281489264434</v>
      </c>
      <c r="O257" s="110">
        <v>6.8929723151472579</v>
      </c>
      <c r="P257" s="110">
        <v>6.8368936520162782</v>
      </c>
      <c r="Q257" s="110">
        <v>7.3492139001908274</v>
      </c>
      <c r="R257" s="110">
        <v>7.4385538168006065</v>
      </c>
      <c r="S257" s="110">
        <v>7.7069823668565531</v>
      </c>
      <c r="T257" s="110">
        <v>7.569712575447836</v>
      </c>
      <c r="U257" s="110">
        <v>7.5038263468946136</v>
      </c>
      <c r="V257" s="110">
        <v>7.872446204506323</v>
      </c>
      <c r="W257" s="110">
        <v>8.3781505468828428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0.18230018778485577</v>
      </c>
      <c r="C259" s="118">
        <f t="shared" si="103"/>
        <v>0.20898327386583906</v>
      </c>
      <c r="D259" s="118">
        <f t="shared" si="103"/>
        <v>0.24070538143963227</v>
      </c>
      <c r="E259" s="118">
        <f t="shared" si="103"/>
        <v>0.3002724157876322</v>
      </c>
      <c r="F259" s="118">
        <f t="shared" si="103"/>
        <v>0.33810410848213129</v>
      </c>
      <c r="G259" s="118">
        <f t="shared" si="103"/>
        <v>0.35225754233021661</v>
      </c>
      <c r="H259" s="118">
        <f t="shared" si="103"/>
        <v>0.38114904470849376</v>
      </c>
      <c r="I259" s="118">
        <f t="shared" si="103"/>
        <v>0.3511339005296405</v>
      </c>
      <c r="J259" s="118">
        <f t="shared" si="103"/>
        <v>0.33122532234344465</v>
      </c>
      <c r="K259" s="118">
        <f t="shared" si="103"/>
        <v>0.37680722762153201</v>
      </c>
      <c r="L259" s="118">
        <f t="shared" si="103"/>
        <v>0.33503390818381262</v>
      </c>
      <c r="M259" s="118">
        <f t="shared" si="103"/>
        <v>0.4305052616762447</v>
      </c>
      <c r="N259" s="118">
        <f t="shared" si="103"/>
        <v>0.38776997699554278</v>
      </c>
      <c r="O259" s="118">
        <f t="shared" si="103"/>
        <v>0.37619426886287249</v>
      </c>
      <c r="P259" s="118">
        <f t="shared" si="103"/>
        <v>0.35116208179463687</v>
      </c>
      <c r="Q259" s="118">
        <f t="shared" si="103"/>
        <v>0.48682398871679489</v>
      </c>
      <c r="R259" s="118">
        <f t="shared" ref="R259:V259" si="104">R260+R262+R264+R273</f>
        <v>0.38999302792459067</v>
      </c>
      <c r="S259" s="118">
        <f t="shared" si="104"/>
        <v>0.34325430968768772</v>
      </c>
      <c r="T259" s="118">
        <f t="shared" si="104"/>
        <v>0.30728827074762827</v>
      </c>
      <c r="U259" s="118">
        <f t="shared" si="104"/>
        <v>0.27180995896965199</v>
      </c>
      <c r="V259" s="118">
        <f t="shared" si="104"/>
        <v>0.27934939562109978</v>
      </c>
      <c r="W259" s="118">
        <f t="shared" ref="W259" si="105">W260+W262+W264+W273</f>
        <v>0.29108329059553245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3.0626000240812235E-2</v>
      </c>
      <c r="C264" s="123">
        <v>3.0960898272286951E-2</v>
      </c>
      <c r="D264" s="123">
        <v>2.8136027897458348E-2</v>
      </c>
      <c r="E264" s="123">
        <v>2.8394970512795496E-2</v>
      </c>
      <c r="F264" s="123">
        <v>2.7927456517851425E-2</v>
      </c>
      <c r="G264" s="123">
        <v>2.7528155621827134E-2</v>
      </c>
      <c r="H264" s="123">
        <v>2.6968351579454323E-2</v>
      </c>
      <c r="I264" s="123">
        <v>2.5580718983565096E-2</v>
      </c>
      <c r="J264" s="123">
        <v>2.454734190639013E-2</v>
      </c>
      <c r="K264" s="123">
        <v>2.439572317225808E-2</v>
      </c>
      <c r="L264" s="123">
        <v>2.410423641116095E-2</v>
      </c>
      <c r="M264" s="123">
        <v>2.4496843786548757E-2</v>
      </c>
      <c r="N264" s="123">
        <v>2.1994868171408229E-2</v>
      </c>
      <c r="O264" s="123">
        <v>1.960283114436704E-2</v>
      </c>
      <c r="P264" s="123">
        <v>1.8804496129906954E-2</v>
      </c>
      <c r="Q264" s="123">
        <v>1.7092369135848589E-2</v>
      </c>
      <c r="R264" s="123">
        <v>1.3607229507351333E-2</v>
      </c>
      <c r="S264" s="123">
        <v>1.2026467795687798E-2</v>
      </c>
      <c r="T264" s="123">
        <v>1.0612828553600297E-2</v>
      </c>
      <c r="U264" s="123">
        <v>9.5724254638167878E-3</v>
      </c>
      <c r="V264" s="123">
        <v>9.6501407413971951E-3</v>
      </c>
      <c r="W264" s="123">
        <v>1.0010457727945499E-2</v>
      </c>
      <c r="DA264" s="130" t="s">
        <v>3238</v>
      </c>
    </row>
    <row r="265" spans="1:105" ht="12" customHeight="1" x14ac:dyDescent="0.25">
      <c r="A265" s="97" t="s">
        <v>124</v>
      </c>
      <c r="B265" s="99">
        <v>4.2239696880195652</v>
      </c>
      <c r="C265" s="99">
        <v>4.3948779140241987</v>
      </c>
      <c r="D265" s="99">
        <v>4.1931098327695082</v>
      </c>
      <c r="E265" s="99">
        <v>4.3452857586538798</v>
      </c>
      <c r="F265" s="99">
        <v>4.4155679213370771</v>
      </c>
      <c r="G265" s="99">
        <v>4.5041354516319672</v>
      </c>
      <c r="H265" s="99">
        <v>4.5939832923976311</v>
      </c>
      <c r="I265" s="99">
        <v>4.6898275229167528</v>
      </c>
      <c r="J265" s="99">
        <v>4.9204496422822608</v>
      </c>
      <c r="K265" s="99">
        <v>5.1690577711046064</v>
      </c>
      <c r="L265" s="99">
        <v>5.3445431987142298</v>
      </c>
      <c r="M265" s="99">
        <v>5.5571620225957874</v>
      </c>
      <c r="N265" s="99">
        <v>5.2852819181284705</v>
      </c>
      <c r="O265" s="99">
        <v>4.9770782795800903</v>
      </c>
      <c r="P265" s="99">
        <v>5.0021559240635236</v>
      </c>
      <c r="Q265" s="99">
        <v>4.9776166669837778</v>
      </c>
      <c r="R265" s="99">
        <v>4.5853479499119389</v>
      </c>
      <c r="S265" s="99">
        <v>4.6483593188403631</v>
      </c>
      <c r="T265" s="99">
        <v>4.6198683883542495</v>
      </c>
      <c r="U265" s="99">
        <v>4.2907486270623609</v>
      </c>
      <c r="V265" s="99">
        <v>4.4847859644117349</v>
      </c>
      <c r="W265" s="99">
        <v>4.5938567032049793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1.801698748909605</v>
      </c>
      <c r="M266" s="99">
        <v>1.8448435775130871</v>
      </c>
      <c r="N266" s="99">
        <v>1.6678578729567395</v>
      </c>
      <c r="O266" s="99">
        <v>1.6665492841273679</v>
      </c>
      <c r="P266" s="99">
        <v>1.7432294207072716</v>
      </c>
      <c r="Q266" s="99">
        <v>1.6023864462607331</v>
      </c>
      <c r="R266" s="99">
        <v>1.5937980640581597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1.801698748909605</v>
      </c>
      <c r="M267" s="102">
        <v>1.8448435775130871</v>
      </c>
      <c r="N267" s="102">
        <v>1.6678578729567395</v>
      </c>
      <c r="O267" s="102">
        <v>1.6665492841273679</v>
      </c>
      <c r="P267" s="102">
        <v>1.7432294207072716</v>
      </c>
      <c r="Q267" s="102">
        <v>1.6023864462607331</v>
      </c>
      <c r="R267" s="102">
        <v>1.5937980640581597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0.15167418754404352</v>
      </c>
      <c r="C273" s="123">
        <v>0.17802237559355211</v>
      </c>
      <c r="D273" s="123">
        <v>0.21256935354217393</v>
      </c>
      <c r="E273" s="123">
        <v>0.2718774452748367</v>
      </c>
      <c r="F273" s="123">
        <v>0.31017665196427985</v>
      </c>
      <c r="G273" s="123">
        <v>0.32472938670838947</v>
      </c>
      <c r="H273" s="123">
        <v>0.35418069312903944</v>
      </c>
      <c r="I273" s="123">
        <v>0.32555318154607538</v>
      </c>
      <c r="J273" s="123">
        <v>0.30667798043705452</v>
      </c>
      <c r="K273" s="123">
        <v>0.35241150444927394</v>
      </c>
      <c r="L273" s="123">
        <v>0.31092967177265168</v>
      </c>
      <c r="M273" s="123">
        <v>0.40600841788969594</v>
      </c>
      <c r="N273" s="123">
        <v>0.36577510882413455</v>
      </c>
      <c r="O273" s="123">
        <v>0.35659143771850543</v>
      </c>
      <c r="P273" s="123">
        <v>0.33235758566472989</v>
      </c>
      <c r="Q273" s="123">
        <v>0.46973161958094628</v>
      </c>
      <c r="R273" s="123">
        <v>0.37638579841723935</v>
      </c>
      <c r="S273" s="123">
        <v>0.33122784189199994</v>
      </c>
      <c r="T273" s="123">
        <v>0.29667544219402797</v>
      </c>
      <c r="U273" s="123">
        <v>0.26223753350583517</v>
      </c>
      <c r="V273" s="123">
        <v>0.26969925487970259</v>
      </c>
      <c r="W273" s="123">
        <v>0.28107283286758694</v>
      </c>
      <c r="DA273" s="130" t="s">
        <v>3247</v>
      </c>
    </row>
    <row r="274" spans="1:105" ht="12" customHeight="1" x14ac:dyDescent="0.25">
      <c r="A274" s="97" t="s">
        <v>50</v>
      </c>
      <c r="B274" s="99">
        <v>2.2683319277624641</v>
      </c>
      <c r="C274" s="99">
        <v>2.428678118100013</v>
      </c>
      <c r="D274" s="99">
        <v>2.3398732166443383</v>
      </c>
      <c r="E274" s="99">
        <v>2.6999619790135565</v>
      </c>
      <c r="F274" s="99">
        <v>2.7886255124097938</v>
      </c>
      <c r="G274" s="99">
        <v>2.7455803476171567</v>
      </c>
      <c r="H274" s="99">
        <v>2.9021460097469682</v>
      </c>
      <c r="I274" s="99">
        <v>2.7460355256026263</v>
      </c>
      <c r="J274" s="99">
        <v>2.5508328136363989</v>
      </c>
      <c r="K274" s="99">
        <v>2.8553923646011059</v>
      </c>
      <c r="L274" s="99">
        <v>2.4961395162951887</v>
      </c>
      <c r="M274" s="99">
        <v>3.1282869290139885</v>
      </c>
      <c r="N274" s="99">
        <v>2.8177802186538896</v>
      </c>
      <c r="O274" s="99">
        <v>2.6660922365263584</v>
      </c>
      <c r="P274" s="99">
        <v>2.4599908437606262</v>
      </c>
      <c r="Q274" s="99">
        <v>3.5218566333740622</v>
      </c>
      <c r="R274" s="99">
        <v>2.9458446513218455</v>
      </c>
      <c r="S274" s="99">
        <v>2.8806090132307851</v>
      </c>
      <c r="T274" s="99">
        <v>2.9227823879130019</v>
      </c>
      <c r="U274" s="99">
        <v>2.8051728692523659</v>
      </c>
      <c r="V274" s="99">
        <v>3.0519816139411993</v>
      </c>
      <c r="W274" s="99">
        <v>3.1768297709447921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1.9081769733888487</v>
      </c>
      <c r="D279" s="117">
        <f t="shared" si="108"/>
        <v>0.19273491386895983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3.5804549797841343</v>
      </c>
      <c r="I279" s="117">
        <f t="shared" si="108"/>
        <v>7.2061484765602213</v>
      </c>
      <c r="J279" s="117">
        <f t="shared" si="108"/>
        <v>9.6455638841051581</v>
      </c>
      <c r="K279" s="117">
        <f t="shared" si="108"/>
        <v>8.2921718497619299</v>
      </c>
      <c r="L279" s="117">
        <f t="shared" si="108"/>
        <v>6.1928837233844973</v>
      </c>
      <c r="M279" s="117">
        <f t="shared" si="108"/>
        <v>5.4847658964757686</v>
      </c>
      <c r="N279" s="117">
        <f t="shared" si="108"/>
        <v>7.3250543438322815</v>
      </c>
      <c r="O279" s="117">
        <f t="shared" si="108"/>
        <v>4.4511980633285884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4.2081603074361525E-4</v>
      </c>
      <c r="S279" s="117">
        <f t="shared" si="109"/>
        <v>0</v>
      </c>
      <c r="T279" s="117">
        <f t="shared" si="109"/>
        <v>2.0535041794361653</v>
      </c>
      <c r="U279" s="117">
        <f t="shared" si="109"/>
        <v>3.175489445419184</v>
      </c>
      <c r="V279" s="117">
        <f t="shared" si="109"/>
        <v>3.212421083687246</v>
      </c>
      <c r="W279" s="117">
        <f t="shared" ref="W279" si="110">W280+W282+W284+W293</f>
        <v>4.141433421855508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1.3901240101166239</v>
      </c>
      <c r="D280" s="122">
        <f t="shared" si="111"/>
        <v>0.12996297949740693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2.4088681768154507</v>
      </c>
      <c r="I280" s="122">
        <f t="shared" si="111"/>
        <v>4.5161911121308842</v>
      </c>
      <c r="J280" s="122">
        <f t="shared" si="111"/>
        <v>6.1797249290675218</v>
      </c>
      <c r="K280" s="122">
        <f t="shared" si="111"/>
        <v>5.2391797922009795</v>
      </c>
      <c r="L280" s="122">
        <f t="shared" si="111"/>
        <v>4.0588057738674124</v>
      </c>
      <c r="M280" s="122">
        <f t="shared" si="111"/>
        <v>3.5925354550949096</v>
      </c>
      <c r="N280" s="122">
        <f t="shared" si="111"/>
        <v>4.8145375485829947</v>
      </c>
      <c r="O280" s="122">
        <f t="shared" si="111"/>
        <v>2.8973463388032208</v>
      </c>
      <c r="P280" s="122">
        <f t="shared" si="111"/>
        <v>0</v>
      </c>
      <c r="Q280" s="122">
        <f t="shared" si="111"/>
        <v>0</v>
      </c>
      <c r="R280" s="122">
        <f t="shared" si="111"/>
        <v>2.4696858665971654E-4</v>
      </c>
      <c r="S280" s="122">
        <f t="shared" si="111"/>
        <v>0</v>
      </c>
      <c r="T280" s="122">
        <f t="shared" si="111"/>
        <v>1.1378902453142452</v>
      </c>
      <c r="U280" s="122">
        <f t="shared" si="111"/>
        <v>1.737944811410959</v>
      </c>
      <c r="V280" s="122">
        <f t="shared" si="111"/>
        <v>1.7024409254072124</v>
      </c>
      <c r="W280" s="122">
        <f t="shared" si="111"/>
        <v>2.1145864827414109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1.3901240101166239</v>
      </c>
      <c r="D281" s="98">
        <v>0.12996297949740693</v>
      </c>
      <c r="E281" s="98">
        <v>0</v>
      </c>
      <c r="F281" s="98">
        <v>0</v>
      </c>
      <c r="G281" s="98">
        <v>0</v>
      </c>
      <c r="H281" s="98">
        <v>2.4088681768154507</v>
      </c>
      <c r="I281" s="98">
        <v>4.5161911121308842</v>
      </c>
      <c r="J281" s="98">
        <v>6.1797249290675218</v>
      </c>
      <c r="K281" s="98">
        <v>5.2391797922009795</v>
      </c>
      <c r="L281" s="98">
        <v>4.0588057738674124</v>
      </c>
      <c r="M281" s="98">
        <v>3.5925354550949096</v>
      </c>
      <c r="N281" s="98">
        <v>4.8145375485829947</v>
      </c>
      <c r="O281" s="98">
        <v>2.8973463388032208</v>
      </c>
      <c r="P281" s="98">
        <v>0</v>
      </c>
      <c r="Q281" s="98">
        <v>0</v>
      </c>
      <c r="R281" s="98">
        <v>2.4696858665971654E-4</v>
      </c>
      <c r="S281" s="98">
        <v>0</v>
      </c>
      <c r="T281" s="98">
        <v>1.1378902453142452</v>
      </c>
      <c r="U281" s="98">
        <v>1.737944811410959</v>
      </c>
      <c r="V281" s="98">
        <v>1.7024409254072124</v>
      </c>
      <c r="W281" s="98">
        <v>2.1145864827414109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1.0158240889208135E-2</v>
      </c>
      <c r="D282" s="122">
        <f t="shared" si="112"/>
        <v>8.6565582465116106E-4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2.4612390156541077E-2</v>
      </c>
      <c r="I282" s="122">
        <f t="shared" si="112"/>
        <v>0.12953961910696857</v>
      </c>
      <c r="J282" s="122">
        <f t="shared" si="112"/>
        <v>0.11731272517442619</v>
      </c>
      <c r="K282" s="122">
        <f t="shared" si="112"/>
        <v>8.3017705839303707E-2</v>
      </c>
      <c r="L282" s="122">
        <f t="shared" si="112"/>
        <v>8.2650967485869434E-2</v>
      </c>
      <c r="M282" s="122">
        <f t="shared" si="112"/>
        <v>4.6780479863216581E-2</v>
      </c>
      <c r="N282" s="122">
        <f t="shared" si="112"/>
        <v>0.17489856019984817</v>
      </c>
      <c r="O282" s="122">
        <f t="shared" si="112"/>
        <v>4.8276485183566115E-2</v>
      </c>
      <c r="P282" s="122">
        <f t="shared" si="112"/>
        <v>0</v>
      </c>
      <c r="Q282" s="122">
        <f t="shared" si="112"/>
        <v>0</v>
      </c>
      <c r="R282" s="122">
        <f t="shared" si="112"/>
        <v>8.1221889371184219E-6</v>
      </c>
      <c r="S282" s="122">
        <f t="shared" si="112"/>
        <v>0</v>
      </c>
      <c r="T282" s="122">
        <f t="shared" si="112"/>
        <v>3.0206143207931066E-2</v>
      </c>
      <c r="U282" s="122">
        <f t="shared" si="112"/>
        <v>4.8842915082290404E-2</v>
      </c>
      <c r="V282" s="122">
        <f t="shared" si="112"/>
        <v>4.7341192506248027E-2</v>
      </c>
      <c r="W282" s="122">
        <f t="shared" si="112"/>
        <v>5.8241433080877952E-2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1.0158240889208135E-2</v>
      </c>
      <c r="D283" s="98">
        <v>8.6565582465116106E-4</v>
      </c>
      <c r="E283" s="98">
        <v>0</v>
      </c>
      <c r="F283" s="98">
        <v>0</v>
      </c>
      <c r="G283" s="98">
        <v>0</v>
      </c>
      <c r="H283" s="98">
        <v>2.4612390156541077E-2</v>
      </c>
      <c r="I283" s="98">
        <v>0.12953961910696857</v>
      </c>
      <c r="J283" s="98">
        <v>0.11731272517442619</v>
      </c>
      <c r="K283" s="98">
        <v>8.3017705839303707E-2</v>
      </c>
      <c r="L283" s="98">
        <v>8.2650967485869434E-2</v>
      </c>
      <c r="M283" s="98">
        <v>4.6780479863216581E-2</v>
      </c>
      <c r="N283" s="98">
        <v>0.17489856019984817</v>
      </c>
      <c r="O283" s="98">
        <v>4.8276485183566115E-2</v>
      </c>
      <c r="P283" s="98">
        <v>0</v>
      </c>
      <c r="Q283" s="98">
        <v>0</v>
      </c>
      <c r="R283" s="98">
        <v>8.1221889371184219E-6</v>
      </c>
      <c r="S283" s="98">
        <v>0</v>
      </c>
      <c r="T283" s="98">
        <v>3.0206143207931066E-2</v>
      </c>
      <c r="U283" s="98">
        <v>4.8842915082290404E-2</v>
      </c>
      <c r="V283" s="98">
        <v>4.7341192506248027E-2</v>
      </c>
      <c r="W283" s="98">
        <v>5.8241433080877952E-2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0.32533000286023456</v>
      </c>
      <c r="D284" s="122">
        <v>4.1172026387642773E-2</v>
      </c>
      <c r="E284" s="122">
        <v>0</v>
      </c>
      <c r="F284" s="122">
        <v>0</v>
      </c>
      <c r="G284" s="122">
        <v>0</v>
      </c>
      <c r="H284" s="122">
        <v>0.74970761416853149</v>
      </c>
      <c r="I284" s="122">
        <v>1.6493783107728828</v>
      </c>
      <c r="J284" s="122">
        <v>2.2181205391223364</v>
      </c>
      <c r="K284" s="122">
        <v>1.9697303779258517</v>
      </c>
      <c r="L284" s="122">
        <v>1.3398616782020012</v>
      </c>
      <c r="M284" s="122">
        <v>1.2238722751235214</v>
      </c>
      <c r="N284" s="122">
        <v>1.5534675412165797</v>
      </c>
      <c r="O284" s="122">
        <v>0.99093598590649601</v>
      </c>
      <c r="P284" s="122">
        <v>0</v>
      </c>
      <c r="Q284" s="122">
        <v>0</v>
      </c>
      <c r="R284" s="122">
        <v>1.0689973620404091E-4</v>
      </c>
      <c r="S284" s="122">
        <v>0</v>
      </c>
      <c r="T284" s="122">
        <v>0.56728469901234968</v>
      </c>
      <c r="U284" s="122">
        <v>0.89191224962224369</v>
      </c>
      <c r="V284" s="122">
        <v>0.93946939277384334</v>
      </c>
      <c r="W284" s="122">
        <v>1.2533720518850782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2.0544734502665747E-3</v>
      </c>
      <c r="D285" s="98">
        <v>1.1461611655037492E-4</v>
      </c>
      <c r="E285" s="98">
        <v>0</v>
      </c>
      <c r="F285" s="98">
        <v>0</v>
      </c>
      <c r="G285" s="98">
        <v>0</v>
      </c>
      <c r="H285" s="98">
        <v>5.2551771881568753E-3</v>
      </c>
      <c r="I285" s="98">
        <v>7.9001134927365792E-3</v>
      </c>
      <c r="J285" s="98">
        <v>7.5515937038120196E-3</v>
      </c>
      <c r="K285" s="98">
        <v>7.9996494227456555E-3</v>
      </c>
      <c r="L285" s="98">
        <v>6.066340454543284E-3</v>
      </c>
      <c r="M285" s="98">
        <v>6.6337735414903438E-3</v>
      </c>
      <c r="N285" s="98">
        <v>6.8484749119336573E-3</v>
      </c>
      <c r="O285" s="98">
        <v>4.3084713061800964E-3</v>
      </c>
      <c r="P285" s="98">
        <v>0</v>
      </c>
      <c r="Q285" s="98">
        <v>0</v>
      </c>
      <c r="R285" s="98">
        <v>0</v>
      </c>
      <c r="S285" s="98">
        <v>0</v>
      </c>
      <c r="T285" s="98">
        <v>1.3650735036649445E-3</v>
      </c>
      <c r="U285" s="98">
        <v>2.7253685645395103E-3</v>
      </c>
      <c r="V285" s="98">
        <v>2.6001091955022777E-3</v>
      </c>
      <c r="W285" s="98">
        <v>3.158370211911309E-3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0.32327552940996801</v>
      </c>
      <c r="D289" s="101">
        <v>4.1057410271092401E-2</v>
      </c>
      <c r="E289" s="101">
        <v>0</v>
      </c>
      <c r="F289" s="101">
        <v>0</v>
      </c>
      <c r="G289" s="101">
        <v>0</v>
      </c>
      <c r="H289" s="101">
        <v>0.74445243698037467</v>
      </c>
      <c r="I289" s="101">
        <v>1.6414781972801462</v>
      </c>
      <c r="J289" s="101">
        <v>2.2105689454185242</v>
      </c>
      <c r="K289" s="101">
        <v>1.961730728503106</v>
      </c>
      <c r="L289" s="101">
        <v>0.90352548279928646</v>
      </c>
      <c r="M289" s="101">
        <v>1.1530106294837676</v>
      </c>
      <c r="N289" s="101">
        <v>1.5023093824675982</v>
      </c>
      <c r="O289" s="101">
        <v>0.92069712124237035</v>
      </c>
      <c r="P289" s="101">
        <v>0</v>
      </c>
      <c r="Q289" s="101">
        <v>0</v>
      </c>
      <c r="R289" s="101">
        <v>1.0689973620404091E-4</v>
      </c>
      <c r="S289" s="101">
        <v>0</v>
      </c>
      <c r="T289" s="101">
        <v>0.49359270975160735</v>
      </c>
      <c r="U289" s="101">
        <v>0.82191062364686984</v>
      </c>
      <c r="V289" s="101">
        <v>0.88808223675015219</v>
      </c>
      <c r="W289" s="101">
        <v>1.1617302677276542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0.43026985494817149</v>
      </c>
      <c r="M290" s="104">
        <v>6.4227872098263361E-2</v>
      </c>
      <c r="N290" s="104">
        <v>4.4309683837047822E-2</v>
      </c>
      <c r="O290" s="104">
        <v>6.5930393357945594E-2</v>
      </c>
      <c r="P290" s="104">
        <v>0</v>
      </c>
      <c r="Q290" s="104">
        <v>0</v>
      </c>
      <c r="R290" s="104">
        <v>0</v>
      </c>
      <c r="S290" s="104">
        <v>0</v>
      </c>
      <c r="T290" s="104">
        <v>7.2326915757077392E-2</v>
      </c>
      <c r="U290" s="104">
        <v>6.7276257410834275E-2</v>
      </c>
      <c r="V290" s="104">
        <v>4.8787046828188879E-2</v>
      </c>
      <c r="W290" s="104">
        <v>8.8483413945512637E-2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0.20317023738474699</v>
      </c>
      <c r="M291" s="98">
        <v>2.9443282453479304E-2</v>
      </c>
      <c r="N291" s="98">
        <v>1.9068381557186122E-2</v>
      </c>
      <c r="O291" s="98">
        <v>2.9002177128574225E-2</v>
      </c>
      <c r="P291" s="98">
        <v>0</v>
      </c>
      <c r="Q291" s="98">
        <v>0</v>
      </c>
      <c r="R291" s="98">
        <v>0</v>
      </c>
      <c r="S291" s="98">
        <v>0</v>
      </c>
      <c r="T291" s="98">
        <v>3.0008848798566235E-2</v>
      </c>
      <c r="U291" s="98">
        <v>2.7306552469980722E-2</v>
      </c>
      <c r="V291" s="98">
        <v>1.9836296314539748E-2</v>
      </c>
      <c r="W291" s="98">
        <v>3.6025098660229224E-2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0.22709961756342453</v>
      </c>
      <c r="M292" s="98">
        <v>3.4784589644784064E-2</v>
      </c>
      <c r="N292" s="98">
        <v>2.5241302279861697E-2</v>
      </c>
      <c r="O292" s="98">
        <v>3.6928216229371376E-2</v>
      </c>
      <c r="P292" s="98">
        <v>0</v>
      </c>
      <c r="Q292" s="98">
        <v>0</v>
      </c>
      <c r="R292" s="98">
        <v>0</v>
      </c>
      <c r="S292" s="98">
        <v>0</v>
      </c>
      <c r="T292" s="98">
        <v>4.2318066958511154E-2</v>
      </c>
      <c r="U292" s="98">
        <v>3.996970494085355E-2</v>
      </c>
      <c r="V292" s="98">
        <v>2.8950750513649134E-2</v>
      </c>
      <c r="W292" s="98">
        <v>5.2458315285283413E-2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0.18256471952278222</v>
      </c>
      <c r="D293" s="122">
        <v>2.0734252159258955E-2</v>
      </c>
      <c r="E293" s="122">
        <v>0</v>
      </c>
      <c r="F293" s="122">
        <v>0</v>
      </c>
      <c r="G293" s="122">
        <v>0</v>
      </c>
      <c r="H293" s="122">
        <v>0.39726679864361097</v>
      </c>
      <c r="I293" s="122">
        <v>0.91103943454948577</v>
      </c>
      <c r="J293" s="122">
        <v>1.1304056907408735</v>
      </c>
      <c r="K293" s="122">
        <v>1.0002439737957953</v>
      </c>
      <c r="L293" s="122">
        <v>0.71156530382921479</v>
      </c>
      <c r="M293" s="122">
        <v>0.62157768639412103</v>
      </c>
      <c r="N293" s="122">
        <v>0.78215069383285929</v>
      </c>
      <c r="O293" s="122">
        <v>0.51463925343530581</v>
      </c>
      <c r="P293" s="122">
        <v>0</v>
      </c>
      <c r="Q293" s="122">
        <v>0</v>
      </c>
      <c r="R293" s="122">
        <v>5.8825518942739353E-5</v>
      </c>
      <c r="S293" s="122">
        <v>0</v>
      </c>
      <c r="T293" s="122">
        <v>0.31812309190163934</v>
      </c>
      <c r="U293" s="122">
        <v>0.49678946930369083</v>
      </c>
      <c r="V293" s="122">
        <v>0.52316957299994238</v>
      </c>
      <c r="W293" s="122">
        <v>0.71523345414814132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2.8658435234816957E-2</v>
      </c>
      <c r="D294" s="98">
        <v>6.1205754486881809E-3</v>
      </c>
      <c r="E294" s="98">
        <v>0</v>
      </c>
      <c r="F294" s="98">
        <v>0</v>
      </c>
      <c r="G294" s="98">
        <v>0</v>
      </c>
      <c r="H294" s="98">
        <v>4.8265613509967956E-2</v>
      </c>
      <c r="I294" s="98">
        <v>9.8219231993420322E-2</v>
      </c>
      <c r="J294" s="98">
        <v>0.18676849347944088</v>
      </c>
      <c r="K294" s="98">
        <v>0.19561785450506733</v>
      </c>
      <c r="L294" s="98">
        <v>0.12284509314310586</v>
      </c>
      <c r="M294" s="98">
        <v>0.12099559692308207</v>
      </c>
      <c r="N294" s="98">
        <v>0.10024654285219516</v>
      </c>
      <c r="O294" s="98">
        <v>8.1692779902924242E-2</v>
      </c>
      <c r="P294" s="98">
        <v>0</v>
      </c>
      <c r="Q294" s="98">
        <v>0</v>
      </c>
      <c r="R294" s="98">
        <v>0</v>
      </c>
      <c r="S294" s="98">
        <v>0</v>
      </c>
      <c r="T294" s="98">
        <v>2.5766556609422162E-2</v>
      </c>
      <c r="U294" s="98">
        <v>5.1204965920116391E-2</v>
      </c>
      <c r="V294" s="98">
        <v>5.687003083105973E-2</v>
      </c>
      <c r="W294" s="98">
        <v>0.10884285726893045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0.15390628428796527</v>
      </c>
      <c r="D295" s="33">
        <v>1.4613676710570773E-2</v>
      </c>
      <c r="E295" s="33">
        <v>0</v>
      </c>
      <c r="F295" s="33">
        <v>0</v>
      </c>
      <c r="G295" s="33">
        <v>0</v>
      </c>
      <c r="H295" s="33">
        <v>0.34900118513364303</v>
      </c>
      <c r="I295" s="33">
        <v>0.81282020255606546</v>
      </c>
      <c r="J295" s="33">
        <v>0.94363719726143258</v>
      </c>
      <c r="K295" s="33">
        <v>0.80462611929072803</v>
      </c>
      <c r="L295" s="33">
        <v>0.58872021068610891</v>
      </c>
      <c r="M295" s="33">
        <v>0.50058208947103899</v>
      </c>
      <c r="N295" s="33">
        <v>0.68190415098066415</v>
      </c>
      <c r="O295" s="33">
        <v>0.43294647353238153</v>
      </c>
      <c r="P295" s="33">
        <v>0</v>
      </c>
      <c r="Q295" s="33">
        <v>0</v>
      </c>
      <c r="R295" s="33">
        <v>5.8825518942739353E-5</v>
      </c>
      <c r="S295" s="33">
        <v>0</v>
      </c>
      <c r="T295" s="33">
        <v>0.29235653529221717</v>
      </c>
      <c r="U295" s="33">
        <v>0.44558450338357447</v>
      </c>
      <c r="V295" s="33">
        <v>0.4662995421688827</v>
      </c>
      <c r="W295" s="33">
        <v>0.60639059687921082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1.2219869726225006</v>
      </c>
      <c r="D297" s="117">
        <f t="shared" si="113"/>
        <v>0.12311689469713348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2.3723661076954361</v>
      </c>
      <c r="I297" s="117">
        <f t="shared" si="113"/>
        <v>4.9494791603273631</v>
      </c>
      <c r="J297" s="117">
        <f t="shared" si="113"/>
        <v>6.5521762035370941</v>
      </c>
      <c r="K297" s="117">
        <f t="shared" si="113"/>
        <v>5.6313660376289674</v>
      </c>
      <c r="L297" s="117">
        <f t="shared" si="113"/>
        <v>4.3851450845230469</v>
      </c>
      <c r="M297" s="117">
        <f t="shared" si="113"/>
        <v>3.7958646069933151</v>
      </c>
      <c r="N297" s="117">
        <f t="shared" si="113"/>
        <v>5.3909498801204547</v>
      </c>
      <c r="O297" s="117">
        <f t="shared" si="113"/>
        <v>3.2107261436217835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3.3230392997598863E-4</v>
      </c>
      <c r="S297" s="117">
        <f t="shared" si="114"/>
        <v>0</v>
      </c>
      <c r="T297" s="117">
        <f t="shared" si="114"/>
        <v>1.6745147390204689</v>
      </c>
      <c r="U297" s="117">
        <f t="shared" si="114"/>
        <v>2.632826451603195</v>
      </c>
      <c r="V297" s="117">
        <f t="shared" si="114"/>
        <v>2.6884140465819177</v>
      </c>
      <c r="W297" s="117">
        <f t="shared" ref="W297" si="115">W298+W300+W302+W311</f>
        <v>3.4809183738873757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0.88378743260707071</v>
      </c>
      <c r="D298" s="122">
        <f t="shared" si="116"/>
        <v>8.3210691337996148E-2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1.5876687922570576</v>
      </c>
      <c r="I298" s="122">
        <f t="shared" si="116"/>
        <v>2.9989599134131191</v>
      </c>
      <c r="J298" s="122">
        <f t="shared" si="116"/>
        <v>4.1355217206868451</v>
      </c>
      <c r="K298" s="122">
        <f t="shared" si="116"/>
        <v>3.5346440700953696</v>
      </c>
      <c r="L298" s="122">
        <f t="shared" si="116"/>
        <v>2.7616530909857264</v>
      </c>
      <c r="M298" s="122">
        <f t="shared" si="116"/>
        <v>2.4718839178229821</v>
      </c>
      <c r="N298" s="122">
        <f t="shared" si="116"/>
        <v>3.3609348043036369</v>
      </c>
      <c r="O298" s="122">
        <f t="shared" si="116"/>
        <v>2.0602680593441081</v>
      </c>
      <c r="P298" s="122">
        <f t="shared" si="116"/>
        <v>0</v>
      </c>
      <c r="Q298" s="122">
        <f t="shared" si="116"/>
        <v>0</v>
      </c>
      <c r="R298" s="122">
        <f t="shared" si="116"/>
        <v>1.8793627527169122E-4</v>
      </c>
      <c r="S298" s="122">
        <f t="shared" si="116"/>
        <v>0</v>
      </c>
      <c r="T298" s="122">
        <f t="shared" si="116"/>
        <v>0.91329813907146284</v>
      </c>
      <c r="U298" s="122">
        <f t="shared" si="116"/>
        <v>1.4271049420999544</v>
      </c>
      <c r="V298" s="122">
        <f t="shared" si="116"/>
        <v>1.4207874315910352</v>
      </c>
      <c r="W298" s="122">
        <f t="shared" si="116"/>
        <v>1.7789964681136485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0.88378743260707071</v>
      </c>
      <c r="D299" s="98">
        <v>8.3210691337996148E-2</v>
      </c>
      <c r="E299" s="98">
        <v>0</v>
      </c>
      <c r="F299" s="98">
        <v>0</v>
      </c>
      <c r="G299" s="98">
        <v>0</v>
      </c>
      <c r="H299" s="98">
        <v>1.5876687922570576</v>
      </c>
      <c r="I299" s="98">
        <v>2.9989599134131191</v>
      </c>
      <c r="J299" s="98">
        <v>4.1355217206868451</v>
      </c>
      <c r="K299" s="98">
        <v>3.5346440700953696</v>
      </c>
      <c r="L299" s="98">
        <v>2.7616530909857264</v>
      </c>
      <c r="M299" s="98">
        <v>2.4718839178229821</v>
      </c>
      <c r="N299" s="98">
        <v>3.3609348043036369</v>
      </c>
      <c r="O299" s="98">
        <v>2.0602680593441081</v>
      </c>
      <c r="P299" s="98">
        <v>0</v>
      </c>
      <c r="Q299" s="98">
        <v>0</v>
      </c>
      <c r="R299" s="98">
        <v>1.8793627527169122E-4</v>
      </c>
      <c r="S299" s="98">
        <v>0</v>
      </c>
      <c r="T299" s="98">
        <v>0.91329813907146284</v>
      </c>
      <c r="U299" s="98">
        <v>1.4271049420999544</v>
      </c>
      <c r="V299" s="98">
        <v>1.4207874315910352</v>
      </c>
      <c r="W299" s="98">
        <v>1.7789964681136485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2.118126531279358E-2</v>
      </c>
      <c r="D300" s="122">
        <f t="shared" si="117"/>
        <v>1.8600813904056808E-3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5.9264274479030161E-2</v>
      </c>
      <c r="I300" s="122">
        <f t="shared" si="117"/>
        <v>0.32049301778276668</v>
      </c>
      <c r="J300" s="122">
        <f t="shared" si="117"/>
        <v>0.2981495570000206</v>
      </c>
      <c r="K300" s="122">
        <f t="shared" si="117"/>
        <v>0.21672287952092395</v>
      </c>
      <c r="L300" s="122">
        <f t="shared" si="117"/>
        <v>0.22162115141560659</v>
      </c>
      <c r="M300" s="122">
        <f t="shared" si="117"/>
        <v>0.12939628773450335</v>
      </c>
      <c r="N300" s="122">
        <f t="shared" si="117"/>
        <v>0.50167051920182415</v>
      </c>
      <c r="O300" s="122">
        <f t="shared" si="117"/>
        <v>0.14437272432454595</v>
      </c>
      <c r="P300" s="122">
        <f t="shared" si="117"/>
        <v>0</v>
      </c>
      <c r="Q300" s="122">
        <f t="shared" si="117"/>
        <v>0</v>
      </c>
      <c r="R300" s="122">
        <f t="shared" si="117"/>
        <v>2.6871191686281022E-5</v>
      </c>
      <c r="S300" s="122">
        <f t="shared" si="117"/>
        <v>0</v>
      </c>
      <c r="T300" s="122">
        <f t="shared" si="117"/>
        <v>0.10308584680333825</v>
      </c>
      <c r="U300" s="122">
        <f t="shared" si="117"/>
        <v>0.16880102225586363</v>
      </c>
      <c r="V300" s="122">
        <f t="shared" si="117"/>
        <v>0.16569890677169755</v>
      </c>
      <c r="W300" s="122">
        <f t="shared" si="117"/>
        <v>0.20636549060036274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2.118126531279358E-2</v>
      </c>
      <c r="D301" s="98">
        <v>1.8600813904056808E-3</v>
      </c>
      <c r="E301" s="98">
        <v>0</v>
      </c>
      <c r="F301" s="98">
        <v>0</v>
      </c>
      <c r="G301" s="98">
        <v>0</v>
      </c>
      <c r="H301" s="98">
        <v>5.9264274479030161E-2</v>
      </c>
      <c r="I301" s="98">
        <v>0.32049301778276668</v>
      </c>
      <c r="J301" s="98">
        <v>0.2981495570000206</v>
      </c>
      <c r="K301" s="98">
        <v>0.21672287952092395</v>
      </c>
      <c r="L301" s="98">
        <v>0.22162115141560659</v>
      </c>
      <c r="M301" s="98">
        <v>0.12939628773450335</v>
      </c>
      <c r="N301" s="98">
        <v>0.50167051920182415</v>
      </c>
      <c r="O301" s="98">
        <v>0.14437272432454595</v>
      </c>
      <c r="P301" s="98">
        <v>0</v>
      </c>
      <c r="Q301" s="98">
        <v>0</v>
      </c>
      <c r="R301" s="98">
        <v>2.6871191686281022E-5</v>
      </c>
      <c r="S301" s="98">
        <v>0</v>
      </c>
      <c r="T301" s="98">
        <v>0.10308584680333825</v>
      </c>
      <c r="U301" s="98">
        <v>0.16880102225586363</v>
      </c>
      <c r="V301" s="98">
        <v>0.16569890677169755</v>
      </c>
      <c r="W301" s="98">
        <v>0.20636549060036274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0.18668092934894706</v>
      </c>
      <c r="D302" s="122">
        <v>2.3696319883688078E-2</v>
      </c>
      <c r="E302" s="122">
        <v>0</v>
      </c>
      <c r="F302" s="122">
        <v>0</v>
      </c>
      <c r="G302" s="122">
        <v>0</v>
      </c>
      <c r="H302" s="122">
        <v>0.43642154699691366</v>
      </c>
      <c r="I302" s="122">
        <v>0.96359903676427372</v>
      </c>
      <c r="J302" s="122">
        <v>1.300886732919226</v>
      </c>
      <c r="K302" s="122">
        <v>1.160024671522081</v>
      </c>
      <c r="L302" s="122">
        <v>0.88548077706211681</v>
      </c>
      <c r="M302" s="122">
        <v>0.74439408302187138</v>
      </c>
      <c r="N302" s="122">
        <v>0.94993553118251095</v>
      </c>
      <c r="O302" s="122">
        <v>0.62609706816780286</v>
      </c>
      <c r="P302" s="122">
        <v>0</v>
      </c>
      <c r="Q302" s="122">
        <v>0</v>
      </c>
      <c r="R302" s="122">
        <v>7.0679326786526487E-5</v>
      </c>
      <c r="S302" s="122">
        <v>0</v>
      </c>
      <c r="T302" s="122">
        <v>0.4010812957903479</v>
      </c>
      <c r="U302" s="122">
        <v>0.63094604877538429</v>
      </c>
      <c r="V302" s="122">
        <v>0.66886112657887387</v>
      </c>
      <c r="W302" s="122">
        <v>0.9050671970599895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1.0510003968492347E-3</v>
      </c>
      <c r="D303" s="98">
        <v>5.8824843756008717E-5</v>
      </c>
      <c r="E303" s="98">
        <v>0</v>
      </c>
      <c r="F303" s="98">
        <v>0</v>
      </c>
      <c r="G303" s="98">
        <v>0</v>
      </c>
      <c r="H303" s="98">
        <v>2.7424318687937128E-3</v>
      </c>
      <c r="I303" s="98">
        <v>4.1443714252574725E-3</v>
      </c>
      <c r="J303" s="98">
        <v>3.9860257923335493E-3</v>
      </c>
      <c r="K303" s="98">
        <v>4.253948695956496E-3</v>
      </c>
      <c r="L303" s="98">
        <v>3.2541656375694949E-3</v>
      </c>
      <c r="M303" s="98">
        <v>3.6236119640416925E-3</v>
      </c>
      <c r="N303" s="98">
        <v>3.8528683731554065E-3</v>
      </c>
      <c r="O303" s="98">
        <v>2.5275675927035799E-3</v>
      </c>
      <c r="P303" s="98">
        <v>0</v>
      </c>
      <c r="Q303" s="98">
        <v>0</v>
      </c>
      <c r="R303" s="98">
        <v>0</v>
      </c>
      <c r="S303" s="98">
        <v>0</v>
      </c>
      <c r="T303" s="98">
        <v>9.4674439990450872E-4</v>
      </c>
      <c r="U303" s="98">
        <v>1.9257843552605894E-3</v>
      </c>
      <c r="V303" s="98">
        <v>1.8619047200483245E-3</v>
      </c>
      <c r="W303" s="98">
        <v>2.2757416678304393E-3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0.18562992895209782</v>
      </c>
      <c r="D307" s="101">
        <v>2.3637495039932069E-2</v>
      </c>
      <c r="E307" s="101">
        <v>0</v>
      </c>
      <c r="F307" s="101">
        <v>0</v>
      </c>
      <c r="G307" s="101">
        <v>0</v>
      </c>
      <c r="H307" s="101">
        <v>0.43367911512811996</v>
      </c>
      <c r="I307" s="101">
        <v>0.95945466533901624</v>
      </c>
      <c r="J307" s="101">
        <v>1.2969007071268923</v>
      </c>
      <c r="K307" s="101">
        <v>1.1557707228261245</v>
      </c>
      <c r="L307" s="101">
        <v>0.53485698248185554</v>
      </c>
      <c r="M307" s="101">
        <v>0.68840672546898207</v>
      </c>
      <c r="N307" s="101">
        <v>0.90929987830764059</v>
      </c>
      <c r="O307" s="101">
        <v>0.56872627222693029</v>
      </c>
      <c r="P307" s="101">
        <v>0</v>
      </c>
      <c r="Q307" s="101">
        <v>0</v>
      </c>
      <c r="R307" s="101">
        <v>7.0679326786526487E-5</v>
      </c>
      <c r="S307" s="101">
        <v>0</v>
      </c>
      <c r="T307" s="101">
        <v>0.33730917194668214</v>
      </c>
      <c r="U307" s="101">
        <v>0.57010965665457392</v>
      </c>
      <c r="V307" s="101">
        <v>0.62410832354588019</v>
      </c>
      <c r="W307" s="101">
        <v>0.82475752080592046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0.34736962894269174</v>
      </c>
      <c r="M308" s="104">
        <v>5.2363745588847613E-2</v>
      </c>
      <c r="N308" s="104">
        <v>3.6782784501714863E-2</v>
      </c>
      <c r="O308" s="104">
        <v>5.4843228348169001E-2</v>
      </c>
      <c r="P308" s="104">
        <v>0</v>
      </c>
      <c r="Q308" s="104">
        <v>0</v>
      </c>
      <c r="R308" s="104">
        <v>0</v>
      </c>
      <c r="S308" s="104">
        <v>0</v>
      </c>
      <c r="T308" s="104">
        <v>6.2825379443761251E-2</v>
      </c>
      <c r="U308" s="104">
        <v>5.8910607765549752E-2</v>
      </c>
      <c r="V308" s="104">
        <v>4.2890898312945382E-2</v>
      </c>
      <c r="W308" s="104">
        <v>7.8033934586238696E-2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0.12027001137926718</v>
      </c>
      <c r="M309" s="98">
        <v>1.7579155944063545E-2</v>
      </c>
      <c r="N309" s="98">
        <v>1.154148222185317E-2</v>
      </c>
      <c r="O309" s="98">
        <v>1.7915012118797629E-2</v>
      </c>
      <c r="P309" s="98">
        <v>0</v>
      </c>
      <c r="Q309" s="98">
        <v>0</v>
      </c>
      <c r="R309" s="98">
        <v>0</v>
      </c>
      <c r="S309" s="98">
        <v>0</v>
      </c>
      <c r="T309" s="98">
        <v>2.0507312485250097E-2</v>
      </c>
      <c r="U309" s="98">
        <v>1.8940902824696206E-2</v>
      </c>
      <c r="V309" s="98">
        <v>1.3940147799296249E-2</v>
      </c>
      <c r="W309" s="98">
        <v>2.5575619300955282E-2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0.22709961756342453</v>
      </c>
      <c r="M310" s="98">
        <v>3.4784589644784064E-2</v>
      </c>
      <c r="N310" s="98">
        <v>2.5241302279861697E-2</v>
      </c>
      <c r="O310" s="98">
        <v>3.6928216229371376E-2</v>
      </c>
      <c r="P310" s="98">
        <v>0</v>
      </c>
      <c r="Q310" s="98">
        <v>0</v>
      </c>
      <c r="R310" s="98">
        <v>0</v>
      </c>
      <c r="S310" s="98">
        <v>0</v>
      </c>
      <c r="T310" s="98">
        <v>4.2318066958511154E-2</v>
      </c>
      <c r="U310" s="98">
        <v>3.996970494085355E-2</v>
      </c>
      <c r="V310" s="98">
        <v>2.8950750513649134E-2</v>
      </c>
      <c r="W310" s="98">
        <v>5.2458315285283413E-2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0.1303373453536891</v>
      </c>
      <c r="D311" s="122">
        <v>1.434980208504358E-2</v>
      </c>
      <c r="E311" s="122">
        <v>0</v>
      </c>
      <c r="F311" s="122">
        <v>0</v>
      </c>
      <c r="G311" s="122">
        <v>0</v>
      </c>
      <c r="H311" s="122">
        <v>0.28901149396243492</v>
      </c>
      <c r="I311" s="122">
        <v>0.6664271923672036</v>
      </c>
      <c r="J311" s="122">
        <v>0.8176181929310018</v>
      </c>
      <c r="K311" s="122">
        <v>0.71997441649059279</v>
      </c>
      <c r="L311" s="122">
        <v>0.51639006505959728</v>
      </c>
      <c r="M311" s="122">
        <v>0.45019031841395823</v>
      </c>
      <c r="N311" s="122">
        <v>0.57840902543248229</v>
      </c>
      <c r="O311" s="122">
        <v>0.37998829178532717</v>
      </c>
      <c r="P311" s="122">
        <v>0</v>
      </c>
      <c r="Q311" s="122">
        <v>0</v>
      </c>
      <c r="R311" s="122">
        <v>4.6817136231489918E-5</v>
      </c>
      <c r="S311" s="122">
        <v>0</v>
      </c>
      <c r="T311" s="122">
        <v>0.25704945735531998</v>
      </c>
      <c r="U311" s="122">
        <v>0.40597443847199244</v>
      </c>
      <c r="V311" s="122">
        <v>0.43306658164031098</v>
      </c>
      <c r="W311" s="122">
        <v>0.59048921811337485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1.6406510618638341E-2</v>
      </c>
      <c r="D312" s="98">
        <v>3.5094690368143717E-3</v>
      </c>
      <c r="E312" s="98">
        <v>0</v>
      </c>
      <c r="F312" s="98">
        <v>0</v>
      </c>
      <c r="G312" s="98">
        <v>0</v>
      </c>
      <c r="H312" s="98">
        <v>2.7845174246381336E-2</v>
      </c>
      <c r="I312" s="98">
        <v>5.6748110529282948E-2</v>
      </c>
      <c r="J312" s="98">
        <v>0.10806448159839102</v>
      </c>
      <c r="K312" s="98">
        <v>0.11334117261301743</v>
      </c>
      <c r="L312" s="98">
        <v>7.1270633824455851E-2</v>
      </c>
      <c r="M312" s="98">
        <v>7.02474771129733E-2</v>
      </c>
      <c r="N312" s="98">
        <v>5.8201016431539888E-2</v>
      </c>
      <c r="O312" s="98">
        <v>4.7429095210580134E-2</v>
      </c>
      <c r="P312" s="98">
        <v>0</v>
      </c>
      <c r="Q312" s="98">
        <v>0</v>
      </c>
      <c r="R312" s="98">
        <v>0</v>
      </c>
      <c r="S312" s="98">
        <v>0</v>
      </c>
      <c r="T312" s="98">
        <v>1.5264260036416458E-2</v>
      </c>
      <c r="U312" s="98">
        <v>3.0597522248222202E-2</v>
      </c>
      <c r="V312" s="98">
        <v>3.4255045754925044E-2</v>
      </c>
      <c r="W312" s="98">
        <v>6.6042975788299527E-2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0.11393083473505076</v>
      </c>
      <c r="D313" s="33">
        <v>1.0840333048229208E-2</v>
      </c>
      <c r="E313" s="33">
        <v>0</v>
      </c>
      <c r="F313" s="33">
        <v>0</v>
      </c>
      <c r="G313" s="33">
        <v>0</v>
      </c>
      <c r="H313" s="33">
        <v>0.26116631971605359</v>
      </c>
      <c r="I313" s="33">
        <v>0.60967908183792063</v>
      </c>
      <c r="J313" s="33">
        <v>0.7095537113326108</v>
      </c>
      <c r="K313" s="33">
        <v>0.60663324387757533</v>
      </c>
      <c r="L313" s="33">
        <v>0.44511943123514147</v>
      </c>
      <c r="M313" s="33">
        <v>0.37994284130098493</v>
      </c>
      <c r="N313" s="33">
        <v>0.52020800900094244</v>
      </c>
      <c r="O313" s="33">
        <v>0.33255919657474703</v>
      </c>
      <c r="P313" s="33">
        <v>0</v>
      </c>
      <c r="Q313" s="33">
        <v>0</v>
      </c>
      <c r="R313" s="33">
        <v>4.6817136231489918E-5</v>
      </c>
      <c r="S313" s="33">
        <v>0</v>
      </c>
      <c r="T313" s="33">
        <v>0.24178519731890349</v>
      </c>
      <c r="U313" s="33">
        <v>0.37537691622377023</v>
      </c>
      <c r="V313" s="33">
        <v>0.39881153588538593</v>
      </c>
      <c r="W313" s="33">
        <v>0.52444624232507531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0.64039498938733064</v>
      </c>
      <c r="D315" s="154">
        <f t="shared" si="118"/>
        <v>0.6387887499243674</v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>
        <f t="shared" si="118"/>
        <v>0.66258788927391177</v>
      </c>
      <c r="I315" s="154">
        <f t="shared" si="118"/>
        <v>0.6868411296862349</v>
      </c>
      <c r="J315" s="154">
        <f t="shared" si="118"/>
        <v>0.6792942623431657</v>
      </c>
      <c r="K315" s="154">
        <f t="shared" si="118"/>
        <v>0.67911834675624161</v>
      </c>
      <c r="L315" s="154">
        <f t="shared" si="118"/>
        <v>0.70809420625235053</v>
      </c>
      <c r="M315" s="154">
        <f t="shared" si="118"/>
        <v>0.69207413381715055</v>
      </c>
      <c r="N315" s="154">
        <f t="shared" si="118"/>
        <v>0.7359603938856305</v>
      </c>
      <c r="O315" s="154">
        <f t="shared" si="118"/>
        <v>0.72131729434228209</v>
      </c>
      <c r="P315" s="154" t="str">
        <f t="shared" si="118"/>
        <v/>
      </c>
      <c r="Q315" s="154" t="str">
        <f t="shared" si="118"/>
        <v/>
      </c>
      <c r="R315" s="154">
        <f t="shared" ref="R315:V315" si="119">IF(R297=0,"",R297/R279)</f>
        <v>0.78966556808394694</v>
      </c>
      <c r="S315" s="154" t="str">
        <f t="shared" si="119"/>
        <v/>
      </c>
      <c r="T315" s="154">
        <f t="shared" si="119"/>
        <v>0.81544257654262176</v>
      </c>
      <c r="U315" s="154">
        <f t="shared" si="119"/>
        <v>0.8291088655328992</v>
      </c>
      <c r="V315" s="154">
        <f t="shared" si="119"/>
        <v>0.83688096191179639</v>
      </c>
      <c r="W315" s="154">
        <f t="shared" ref="W315" si="120">IF(W297=0,"",W297/W279)</f>
        <v>0.84051052360701761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0.63576157679121426</v>
      </c>
      <c r="D316" s="155">
        <f t="shared" si="121"/>
        <v>0.64026457118626157</v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>
        <f t="shared" si="121"/>
        <v>0.65909326526782908</v>
      </c>
      <c r="I316" s="155">
        <f t="shared" si="121"/>
        <v>0.66404628124741016</v>
      </c>
      <c r="J316" s="155">
        <f t="shared" si="121"/>
        <v>0.66920805831253516</v>
      </c>
      <c r="K316" s="155">
        <f t="shared" si="121"/>
        <v>0.67465599774930907</v>
      </c>
      <c r="L316" s="155">
        <f t="shared" si="121"/>
        <v>0.68041025977803793</v>
      </c>
      <c r="M316" s="155">
        <f t="shared" si="121"/>
        <v>0.68806110579016644</v>
      </c>
      <c r="N316" s="155">
        <f t="shared" si="121"/>
        <v>0.69808050521754073</v>
      </c>
      <c r="O316" s="155">
        <f t="shared" si="121"/>
        <v>0.7110879468400465</v>
      </c>
      <c r="P316" s="155" t="str">
        <f t="shared" si="121"/>
        <v/>
      </c>
      <c r="Q316" s="155" t="str">
        <f t="shared" si="121"/>
        <v/>
      </c>
      <c r="R316" s="155">
        <f t="shared" ref="R316:V316" si="122">IF(R298=0,"",R298/R280)</f>
        <v>0.7609723884869517</v>
      </c>
      <c r="S316" s="155" t="str">
        <f t="shared" si="122"/>
        <v/>
      </c>
      <c r="T316" s="155">
        <f t="shared" si="122"/>
        <v>0.80262410441812171</v>
      </c>
      <c r="U316" s="155">
        <f t="shared" si="122"/>
        <v>0.82114514381003401</v>
      </c>
      <c r="V316" s="155">
        <f t="shared" si="122"/>
        <v>0.83455902074910027</v>
      </c>
      <c r="W316" s="155">
        <f t="shared" ref="W316" si="123">IF(W298=0,"",W298/W280)</f>
        <v>0.84129756935138744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0.63576157679121426</v>
      </c>
      <c r="D317" s="156">
        <f t="shared" si="124"/>
        <v>0.64026457118626157</v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>
        <f t="shared" si="124"/>
        <v>0.65909326526782908</v>
      </c>
      <c r="I317" s="156">
        <f t="shared" si="124"/>
        <v>0.66404628124741016</v>
      </c>
      <c r="J317" s="156">
        <f t="shared" si="124"/>
        <v>0.66920805831253516</v>
      </c>
      <c r="K317" s="156">
        <f t="shared" si="124"/>
        <v>0.67465599774930907</v>
      </c>
      <c r="L317" s="156">
        <f t="shared" si="124"/>
        <v>0.68041025977803793</v>
      </c>
      <c r="M317" s="156">
        <f t="shared" si="124"/>
        <v>0.68806110579016644</v>
      </c>
      <c r="N317" s="156">
        <f t="shared" si="124"/>
        <v>0.69808050521754073</v>
      </c>
      <c r="O317" s="156">
        <f t="shared" si="124"/>
        <v>0.7110879468400465</v>
      </c>
      <c r="P317" s="156" t="str">
        <f t="shared" si="124"/>
        <v/>
      </c>
      <c r="Q317" s="156" t="str">
        <f t="shared" si="124"/>
        <v/>
      </c>
      <c r="R317" s="156">
        <f t="shared" ref="R317:V317" si="125">IF(R299=0,"",R299/R281)</f>
        <v>0.7609723884869517</v>
      </c>
      <c r="S317" s="156" t="str">
        <f t="shared" si="125"/>
        <v/>
      </c>
      <c r="T317" s="156">
        <f t="shared" si="125"/>
        <v>0.80262410441812171</v>
      </c>
      <c r="U317" s="156">
        <f t="shared" si="125"/>
        <v>0.82114514381003401</v>
      </c>
      <c r="V317" s="156">
        <f t="shared" si="125"/>
        <v>0.83455902074910027</v>
      </c>
      <c r="W317" s="156">
        <f t="shared" ref="W317" si="126">IF(W299=0,"",W299/W281)</f>
        <v>0.84129756935138744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2.0851312292954223</v>
      </c>
      <c r="D318" s="155">
        <f t="shared" si="127"/>
        <v>2.1487539706155734</v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>
        <f t="shared" si="127"/>
        <v>2.4079040719773359</v>
      </c>
      <c r="I318" s="155">
        <f t="shared" si="127"/>
        <v>2.4740926366173466</v>
      </c>
      <c r="J318" s="155">
        <f t="shared" si="127"/>
        <v>2.5414937429568494</v>
      </c>
      <c r="K318" s="155">
        <f t="shared" si="127"/>
        <v>2.6105621364728098</v>
      </c>
      <c r="L318" s="155">
        <f t="shared" si="127"/>
        <v>2.681410250321588</v>
      </c>
      <c r="M318" s="155">
        <f t="shared" si="127"/>
        <v>2.7660316463800845</v>
      </c>
      <c r="N318" s="155">
        <f t="shared" si="127"/>
        <v>2.868351338219076</v>
      </c>
      <c r="O318" s="155">
        <f t="shared" si="127"/>
        <v>2.9905392610001389</v>
      </c>
      <c r="P318" s="155" t="str">
        <f t="shared" si="127"/>
        <v/>
      </c>
      <c r="Q318" s="155" t="str">
        <f t="shared" si="127"/>
        <v/>
      </c>
      <c r="R318" s="155">
        <f t="shared" ref="R318:V318" si="128">IF(R300=0,"",R300/R282)</f>
        <v>3.308368211367211</v>
      </c>
      <c r="S318" s="155" t="str">
        <f t="shared" si="128"/>
        <v/>
      </c>
      <c r="T318" s="155">
        <f t="shared" si="128"/>
        <v>3.4127444239975513</v>
      </c>
      <c r="U318" s="155">
        <f t="shared" si="128"/>
        <v>3.4559981109126707</v>
      </c>
      <c r="V318" s="155">
        <f t="shared" si="128"/>
        <v>3.5000999763541829</v>
      </c>
      <c r="W318" s="155">
        <f t="shared" ref="W318" si="129">IF(W300=0,"",W300/W282)</f>
        <v>3.5432763186611465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2.0851312292954223</v>
      </c>
      <c r="D319" s="156">
        <f t="shared" si="130"/>
        <v>2.1487539706155734</v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>
        <f t="shared" si="130"/>
        <v>2.4079040719773359</v>
      </c>
      <c r="I319" s="156">
        <f t="shared" si="130"/>
        <v>2.4740926366173466</v>
      </c>
      <c r="J319" s="156">
        <f t="shared" si="130"/>
        <v>2.5414937429568494</v>
      </c>
      <c r="K319" s="156">
        <f t="shared" si="130"/>
        <v>2.6105621364728098</v>
      </c>
      <c r="L319" s="156">
        <f t="shared" si="130"/>
        <v>2.681410250321588</v>
      </c>
      <c r="M319" s="156">
        <f t="shared" si="130"/>
        <v>2.7660316463800845</v>
      </c>
      <c r="N319" s="156">
        <f t="shared" si="130"/>
        <v>2.868351338219076</v>
      </c>
      <c r="O319" s="156">
        <f t="shared" si="130"/>
        <v>2.9905392610001389</v>
      </c>
      <c r="P319" s="156" t="str">
        <f t="shared" si="130"/>
        <v/>
      </c>
      <c r="Q319" s="156" t="str">
        <f t="shared" si="130"/>
        <v/>
      </c>
      <c r="R319" s="156">
        <f t="shared" ref="R319:V319" si="131">IF(R301=0,"",R301/R283)</f>
        <v>3.308368211367211</v>
      </c>
      <c r="S319" s="156" t="str">
        <f t="shared" si="131"/>
        <v/>
      </c>
      <c r="T319" s="156">
        <f t="shared" si="131"/>
        <v>3.4127444239975513</v>
      </c>
      <c r="U319" s="156">
        <f t="shared" si="131"/>
        <v>3.4559981109126707</v>
      </c>
      <c r="V319" s="156">
        <f t="shared" si="131"/>
        <v>3.5000999763541829</v>
      </c>
      <c r="W319" s="156">
        <f t="shared" ref="W319" si="132">IF(W301=0,"",W301/W283)</f>
        <v>3.5432763186611465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0.5738202062757406</v>
      </c>
      <c r="D320" s="155">
        <f t="shared" si="133"/>
        <v>0.57554417313791018</v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>
        <f t="shared" si="133"/>
        <v>0.58212233509316835</v>
      </c>
      <c r="I320" s="155">
        <f t="shared" si="133"/>
        <v>0.58421953924733039</v>
      </c>
      <c r="J320" s="155">
        <f t="shared" si="133"/>
        <v>0.58648153243915202</v>
      </c>
      <c r="K320" s="155">
        <f t="shared" si="133"/>
        <v>0.58892561363834983</v>
      </c>
      <c r="L320" s="155">
        <f t="shared" si="133"/>
        <v>0.660874768991355</v>
      </c>
      <c r="M320" s="155">
        <f t="shared" si="133"/>
        <v>0.60822856939605252</v>
      </c>
      <c r="N320" s="155">
        <f t="shared" si="133"/>
        <v>0.61149364629696745</v>
      </c>
      <c r="O320" s="155">
        <f t="shared" si="133"/>
        <v>0.63182392916637997</v>
      </c>
      <c r="P320" s="155" t="str">
        <f t="shared" si="133"/>
        <v/>
      </c>
      <c r="Q320" s="155" t="str">
        <f t="shared" si="133"/>
        <v/>
      </c>
      <c r="R320" s="155">
        <f t="shared" ref="R320:V320" si="134">IF(R302=0,"",R302/R284)</f>
        <v>0.66117400562729123</v>
      </c>
      <c r="S320" s="155" t="str">
        <f t="shared" si="134"/>
        <v/>
      </c>
      <c r="T320" s="155">
        <f t="shared" si="134"/>
        <v>0.70701941457020756</v>
      </c>
      <c r="U320" s="155">
        <f t="shared" si="134"/>
        <v>0.70740821088914541</v>
      </c>
      <c r="V320" s="155">
        <f t="shared" si="134"/>
        <v>0.71195627204417877</v>
      </c>
      <c r="W320" s="155">
        <f t="shared" ref="W320" si="135">IF(W302=0,"",W302/W284)</f>
        <v>0.72210577513577368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0.5115667942619867</v>
      </c>
      <c r="D321" s="156">
        <f t="shared" si="136"/>
        <v>0.51323361431596415</v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>
        <f t="shared" si="136"/>
        <v>0.5218533591929283</v>
      </c>
      <c r="I321" s="156">
        <f t="shared" si="136"/>
        <v>0.52459644143945994</v>
      </c>
      <c r="J321" s="156">
        <f t="shared" si="136"/>
        <v>0.52783901632862162</v>
      </c>
      <c r="K321" s="156">
        <f t="shared" si="136"/>
        <v>0.53176689016660028</v>
      </c>
      <c r="L321" s="156">
        <f t="shared" si="136"/>
        <v>0.53642977375797329</v>
      </c>
      <c r="M321" s="156">
        <f t="shared" si="136"/>
        <v>0.54623691046704193</v>
      </c>
      <c r="N321" s="156">
        <f t="shared" si="136"/>
        <v>0.56258779110684576</v>
      </c>
      <c r="O321" s="156">
        <f t="shared" si="136"/>
        <v>0.58665067330912057</v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>
        <f t="shared" si="137"/>
        <v>0.69354829418539932</v>
      </c>
      <c r="U321" s="156">
        <f t="shared" si="137"/>
        <v>0.70661428341013321</v>
      </c>
      <c r="V321" s="156">
        <f t="shared" si="137"/>
        <v>0.71608712559806542</v>
      </c>
      <c r="W321" s="156">
        <f t="shared" ref="W321" si="138">IF(W303=0,"",W303/W285)</f>
        <v>0.7205430380668576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0.57421583777437013</v>
      </c>
      <c r="D325" s="157">
        <f t="shared" si="148"/>
        <v>0.57571811967338571</v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>
        <f t="shared" si="148"/>
        <v>0.58254778087260484</v>
      </c>
      <c r="I325" s="157">
        <f t="shared" si="148"/>
        <v>0.5845064935548876</v>
      </c>
      <c r="J325" s="157">
        <f t="shared" si="148"/>
        <v>0.58668186297231806</v>
      </c>
      <c r="K325" s="157">
        <f t="shared" si="148"/>
        <v>0.58915869850702318</v>
      </c>
      <c r="L325" s="157">
        <f t="shared" si="148"/>
        <v>0.59196668236159899</v>
      </c>
      <c r="M325" s="157">
        <f t="shared" si="148"/>
        <v>0.59705149967021498</v>
      </c>
      <c r="N325" s="157">
        <f t="shared" si="148"/>
        <v>0.60526805524843508</v>
      </c>
      <c r="O325" s="157">
        <f t="shared" si="148"/>
        <v>0.6177126647898088</v>
      </c>
      <c r="P325" s="157" t="str">
        <f t="shared" si="148"/>
        <v/>
      </c>
      <c r="Q325" s="157" t="str">
        <f t="shared" si="148"/>
        <v/>
      </c>
      <c r="R325" s="157">
        <f t="shared" ref="R325:V325" si="149">IF(R307=0,"",R307/R289)</f>
        <v>0.66117400562729123</v>
      </c>
      <c r="S325" s="157" t="str">
        <f t="shared" si="149"/>
        <v/>
      </c>
      <c r="T325" s="157">
        <f t="shared" si="149"/>
        <v>0.68337551443259281</v>
      </c>
      <c r="U325" s="157">
        <f t="shared" si="149"/>
        <v>0.69363947885837152</v>
      </c>
      <c r="V325" s="157">
        <f t="shared" si="149"/>
        <v>0.70275960684648076</v>
      </c>
      <c r="W325" s="157">
        <f t="shared" ref="W325" si="150">IF(W307=0,"",W307/W289)</f>
        <v>0.70993891070699844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>
        <f t="shared" si="151"/>
        <v>0.80732969076937644</v>
      </c>
      <c r="M326" s="158">
        <f t="shared" si="151"/>
        <v>0.81528071658259815</v>
      </c>
      <c r="N326" s="158">
        <f t="shared" si="151"/>
        <v>0.83012969889350385</v>
      </c>
      <c r="O326" s="158">
        <f t="shared" si="151"/>
        <v>0.83183529712036186</v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>
        <f t="shared" si="152"/>
        <v>0.8686306997352311</v>
      </c>
      <c r="U326" s="158">
        <f t="shared" si="152"/>
        <v>0.87565227366620269</v>
      </c>
      <c r="V326" s="158">
        <f t="shared" si="152"/>
        <v>0.87914520557049303</v>
      </c>
      <c r="W326" s="158">
        <f t="shared" ref="W326" si="153">IF(W308=0,"",W308/W290)</f>
        <v>0.88190465429251352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>
        <f t="shared" si="154"/>
        <v>0.59196668236159899</v>
      </c>
      <c r="M327" s="156">
        <f t="shared" si="154"/>
        <v>0.59705149967021498</v>
      </c>
      <c r="N327" s="156">
        <f t="shared" si="154"/>
        <v>0.60526805524843508</v>
      </c>
      <c r="O327" s="156">
        <f t="shared" si="154"/>
        <v>0.6177126647898088</v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>
        <f t="shared" si="155"/>
        <v>0.68337551443259281</v>
      </c>
      <c r="U327" s="156">
        <f t="shared" si="155"/>
        <v>0.69363947885837152</v>
      </c>
      <c r="V327" s="156">
        <f t="shared" si="155"/>
        <v>0.70275960684648076</v>
      </c>
      <c r="W327" s="156">
        <f t="shared" ref="W327" si="156">IF(W309=0,"",W309/W291)</f>
        <v>0.70993891070699844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0.71392405769519074</v>
      </c>
      <c r="D329" s="155">
        <f t="shared" si="160"/>
        <v>0.69208197020193096</v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>
        <f t="shared" si="160"/>
        <v>0.72749974311774246</v>
      </c>
      <c r="I329" s="155">
        <f t="shared" si="160"/>
        <v>0.73150202625065919</v>
      </c>
      <c r="J329" s="155">
        <f t="shared" si="160"/>
        <v>0.7232962463194349</v>
      </c>
      <c r="K329" s="155">
        <f t="shared" si="160"/>
        <v>0.71979880444406363</v>
      </c>
      <c r="L329" s="155">
        <f t="shared" si="160"/>
        <v>0.72571001182983175</v>
      </c>
      <c r="M329" s="155">
        <f t="shared" si="160"/>
        <v>0.72427039816308336</v>
      </c>
      <c r="N329" s="155">
        <f t="shared" si="160"/>
        <v>0.7395109791414245</v>
      </c>
      <c r="O329" s="155">
        <f t="shared" si="160"/>
        <v>0.73835854775717114</v>
      </c>
      <c r="P329" s="155" t="str">
        <f t="shared" si="160"/>
        <v/>
      </c>
      <c r="Q329" s="155" t="str">
        <f t="shared" si="160"/>
        <v/>
      </c>
      <c r="R329" s="155">
        <f t="shared" ref="R329:V329" si="161">IF(R311=0,"",R311/R293)</f>
        <v>0.79586439818850774</v>
      </c>
      <c r="S329" s="155" t="str">
        <f t="shared" si="161"/>
        <v/>
      </c>
      <c r="T329" s="155">
        <f t="shared" si="161"/>
        <v>0.80801885779105043</v>
      </c>
      <c r="U329" s="155">
        <f t="shared" si="161"/>
        <v>0.81719614355154024</v>
      </c>
      <c r="V329" s="155">
        <f t="shared" si="161"/>
        <v>0.82777478658981318</v>
      </c>
      <c r="W329" s="155">
        <f t="shared" ref="W329" si="162">IF(W311=0,"",W311/W293)</f>
        <v>0.82558948366958085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0.57248452276648276</v>
      </c>
      <c r="D330" s="156">
        <f t="shared" si="163"/>
        <v>0.57338873872824392</v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>
        <f t="shared" si="163"/>
        <v>0.57691536937846377</v>
      </c>
      <c r="I330" s="156">
        <f t="shared" si="163"/>
        <v>0.57776984585956126</v>
      </c>
      <c r="J330" s="156">
        <f t="shared" si="163"/>
        <v>0.5786012382773037</v>
      </c>
      <c r="K330" s="156">
        <f t="shared" si="163"/>
        <v>0.57940095958920468</v>
      </c>
      <c r="L330" s="156">
        <f t="shared" si="163"/>
        <v>0.58016671240934792</v>
      </c>
      <c r="M330" s="156">
        <f t="shared" si="163"/>
        <v>0.58057878881022607</v>
      </c>
      <c r="N330" s="156">
        <f t="shared" si="163"/>
        <v>0.58057878881022607</v>
      </c>
      <c r="O330" s="156">
        <f t="shared" si="163"/>
        <v>0.58057878881022607</v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>
        <f t="shared" si="164"/>
        <v>0.59240589527724141</v>
      </c>
      <c r="U330" s="156">
        <f t="shared" si="164"/>
        <v>0.5975498996709937</v>
      </c>
      <c r="V330" s="156">
        <f t="shared" si="164"/>
        <v>0.60233914514103892</v>
      </c>
      <c r="W330" s="156">
        <f t="shared" ref="W330" si="165">IF(W312=0,"",W312/W294)</f>
        <v>0.60677363168737497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0.74026109630378234</v>
      </c>
      <c r="D331" s="159">
        <f t="shared" si="166"/>
        <v>0.74179368155776126</v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>
        <f t="shared" si="166"/>
        <v>0.7483250224953969</v>
      </c>
      <c r="I331" s="159">
        <f t="shared" si="166"/>
        <v>0.75007865198314527</v>
      </c>
      <c r="J331" s="159">
        <f t="shared" si="166"/>
        <v>0.75193486796815046</v>
      </c>
      <c r="K331" s="159">
        <f t="shared" si="166"/>
        <v>0.75393183160934185</v>
      </c>
      <c r="L331" s="159">
        <f t="shared" si="166"/>
        <v>0.7560797525812617</v>
      </c>
      <c r="M331" s="159">
        <f t="shared" si="166"/>
        <v>0.75900206837697182</v>
      </c>
      <c r="N331" s="159">
        <f t="shared" si="166"/>
        <v>0.76287555700140219</v>
      </c>
      <c r="O331" s="159">
        <f t="shared" si="166"/>
        <v>0.76813005049196648</v>
      </c>
      <c r="P331" s="159" t="str">
        <f t="shared" si="166"/>
        <v/>
      </c>
      <c r="Q331" s="159" t="str">
        <f t="shared" si="166"/>
        <v/>
      </c>
      <c r="R331" s="159">
        <f t="shared" ref="R331:V331" si="167">IF(R313=0,"",R313/R295)</f>
        <v>0.79586439818850774</v>
      </c>
      <c r="S331" s="159" t="str">
        <f t="shared" si="167"/>
        <v/>
      </c>
      <c r="T331" s="159">
        <f t="shared" si="167"/>
        <v>0.82702169485362642</v>
      </c>
      <c r="U331" s="159">
        <f t="shared" si="167"/>
        <v>0.84243709862735705</v>
      </c>
      <c r="V331" s="159">
        <f t="shared" si="167"/>
        <v>0.85526898446094934</v>
      </c>
      <c r="W331" s="159">
        <f t="shared" ref="W331" si="168">IF(W313=0,"",W313/W295)</f>
        <v>0.86486539373159455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8.1139536638188584E-2</v>
      </c>
      <c r="D333" s="117">
        <f t="shared" si="169"/>
        <v>1.647257052861004E-2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0.14139501413828764</v>
      </c>
      <c r="I333" s="117">
        <f t="shared" si="169"/>
        <v>0.28035360015498978</v>
      </c>
      <c r="J333" s="117">
        <f t="shared" si="169"/>
        <v>0.51336856418289023</v>
      </c>
      <c r="K333" s="117">
        <f t="shared" si="169"/>
        <v>0.53793113799577452</v>
      </c>
      <c r="L333" s="117">
        <f t="shared" si="169"/>
        <v>0.34056735220776829</v>
      </c>
      <c r="M333" s="117">
        <f t="shared" si="169"/>
        <v>0.33718030705273627</v>
      </c>
      <c r="N333" s="117">
        <f t="shared" si="169"/>
        <v>0.28293120025653323</v>
      </c>
      <c r="O333" s="117">
        <f t="shared" si="169"/>
        <v>0.22720419433279748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7.1678261352165526E-2</v>
      </c>
      <c r="U333" s="117">
        <f t="shared" si="170"/>
        <v>0.14247697590924552</v>
      </c>
      <c r="V333" s="117">
        <f t="shared" si="170"/>
        <v>0.15711242640808543</v>
      </c>
      <c r="W333" s="117">
        <f t="shared" ref="W333" si="171">W334+W336+W338+W347</f>
        <v>0.29589277244579348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5.4276534176345165E-3</v>
      </c>
      <c r="D338" s="122">
        <v>3.0280097152383229E-4</v>
      </c>
      <c r="E338" s="122">
        <v>0</v>
      </c>
      <c r="F338" s="122">
        <v>0</v>
      </c>
      <c r="G338" s="122">
        <v>0</v>
      </c>
      <c r="H338" s="122">
        <v>1.3883499162217757E-2</v>
      </c>
      <c r="I338" s="122">
        <v>2.0871079153146784E-2</v>
      </c>
      <c r="J338" s="122">
        <v>1.9950334899564826E-2</v>
      </c>
      <c r="K338" s="122">
        <v>2.1134040220188607E-2</v>
      </c>
      <c r="L338" s="122">
        <v>1.6026487709716632E-2</v>
      </c>
      <c r="M338" s="122">
        <v>1.7525572613075927E-2</v>
      </c>
      <c r="N338" s="122">
        <v>1.8092785894370102E-2</v>
      </c>
      <c r="O338" s="122">
        <v>1.1382424536435058E-2</v>
      </c>
      <c r="P338" s="122">
        <v>0</v>
      </c>
      <c r="Q338" s="122">
        <v>0</v>
      </c>
      <c r="R338" s="122">
        <v>0</v>
      </c>
      <c r="S338" s="122">
        <v>0</v>
      </c>
      <c r="T338" s="122">
        <v>3.6063478291861102E-3</v>
      </c>
      <c r="U338" s="122">
        <v>7.2000716298948487E-3</v>
      </c>
      <c r="V338" s="122">
        <v>6.8691525604089596E-3</v>
      </c>
      <c r="W338" s="122">
        <v>8.3440060384383005E-3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5.4276534176345165E-3</v>
      </c>
      <c r="D339" s="98">
        <v>3.0280097152383229E-4</v>
      </c>
      <c r="E339" s="98">
        <v>0</v>
      </c>
      <c r="F339" s="98">
        <v>0</v>
      </c>
      <c r="G339" s="98">
        <v>0</v>
      </c>
      <c r="H339" s="98">
        <v>1.3883499162217757E-2</v>
      </c>
      <c r="I339" s="98">
        <v>2.0871079153146784E-2</v>
      </c>
      <c r="J339" s="98">
        <v>1.9950334899564826E-2</v>
      </c>
      <c r="K339" s="98">
        <v>2.1134040220188607E-2</v>
      </c>
      <c r="L339" s="98">
        <v>1.6026487709716632E-2</v>
      </c>
      <c r="M339" s="98">
        <v>1.7525572613075927E-2</v>
      </c>
      <c r="N339" s="98">
        <v>1.8092785894370102E-2</v>
      </c>
      <c r="O339" s="98">
        <v>1.1382424536435058E-2</v>
      </c>
      <c r="P339" s="98">
        <v>0</v>
      </c>
      <c r="Q339" s="98">
        <v>0</v>
      </c>
      <c r="R339" s="98">
        <v>0</v>
      </c>
      <c r="S339" s="98">
        <v>0</v>
      </c>
      <c r="T339" s="98">
        <v>3.6063478291861102E-3</v>
      </c>
      <c r="U339" s="98">
        <v>7.2000716298948487E-3</v>
      </c>
      <c r="V339" s="98">
        <v>6.8691525604089596E-3</v>
      </c>
      <c r="W339" s="98">
        <v>8.3440060384383005E-3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7.5711883220554069E-2</v>
      </c>
      <c r="D347" s="122">
        <v>1.6169769557086208E-2</v>
      </c>
      <c r="E347" s="122">
        <v>0</v>
      </c>
      <c r="F347" s="122">
        <v>0</v>
      </c>
      <c r="G347" s="122">
        <v>0</v>
      </c>
      <c r="H347" s="122">
        <v>0.12751151497606988</v>
      </c>
      <c r="I347" s="122">
        <v>0.25948252100184299</v>
      </c>
      <c r="J347" s="122">
        <v>0.49341822928332535</v>
      </c>
      <c r="K347" s="122">
        <v>0.51679709777558591</v>
      </c>
      <c r="L347" s="122">
        <v>0.32454086449805164</v>
      </c>
      <c r="M347" s="122">
        <v>0.31965473443966036</v>
      </c>
      <c r="N347" s="122">
        <v>0.26483841436216315</v>
      </c>
      <c r="O347" s="122">
        <v>0.21582176979636242</v>
      </c>
      <c r="P347" s="122">
        <v>0</v>
      </c>
      <c r="Q347" s="122">
        <v>0</v>
      </c>
      <c r="R347" s="122">
        <v>0</v>
      </c>
      <c r="S347" s="122">
        <v>0</v>
      </c>
      <c r="T347" s="122">
        <v>6.8071913522979421E-2</v>
      </c>
      <c r="U347" s="122">
        <v>0.13527690427935066</v>
      </c>
      <c r="V347" s="122">
        <v>0.15024327384767647</v>
      </c>
      <c r="W347" s="122">
        <v>0.28754876640735516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7.5711883220554069E-2</v>
      </c>
      <c r="D348" s="98">
        <v>1.6169769557086208E-2</v>
      </c>
      <c r="E348" s="98">
        <v>0</v>
      </c>
      <c r="F348" s="98">
        <v>0</v>
      </c>
      <c r="G348" s="98">
        <v>0</v>
      </c>
      <c r="H348" s="98">
        <v>0.12751151497606988</v>
      </c>
      <c r="I348" s="98">
        <v>0.25948252100184299</v>
      </c>
      <c r="J348" s="98">
        <v>0.49341822928332535</v>
      </c>
      <c r="K348" s="98">
        <v>0.51679709777558591</v>
      </c>
      <c r="L348" s="98">
        <v>0.32454086449805164</v>
      </c>
      <c r="M348" s="98">
        <v>0.31965473443966036</v>
      </c>
      <c r="N348" s="98">
        <v>0.26483841436216315</v>
      </c>
      <c r="O348" s="98">
        <v>0.21582176979636242</v>
      </c>
      <c r="P348" s="98">
        <v>0</v>
      </c>
      <c r="Q348" s="98">
        <v>0</v>
      </c>
      <c r="R348" s="98">
        <v>0</v>
      </c>
      <c r="S348" s="98">
        <v>0</v>
      </c>
      <c r="T348" s="98">
        <v>6.8071913522979421E-2</v>
      </c>
      <c r="U348" s="98">
        <v>0.13527690427935066</v>
      </c>
      <c r="V348" s="98">
        <v>0.15024327384767647</v>
      </c>
      <c r="W348" s="98">
        <v>0.28754876640735516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6753.5295801924258</v>
      </c>
      <c r="D351" s="117">
        <f t="shared" si="174"/>
        <v>6058.1271575567644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6233.6364393547128</v>
      </c>
      <c r="I351" s="117">
        <f t="shared" si="174"/>
        <v>5576.7571721050954</v>
      </c>
      <c r="J351" s="117">
        <f t="shared" si="174"/>
        <v>6159.2218729557444</v>
      </c>
      <c r="K351" s="117">
        <f t="shared" si="174"/>
        <v>6143.7190936313464</v>
      </c>
      <c r="L351" s="117">
        <f t="shared" si="174"/>
        <v>6253.6457152871162</v>
      </c>
      <c r="M351" s="117">
        <f t="shared" si="174"/>
        <v>6873.6882948290067</v>
      </c>
      <c r="N351" s="117">
        <f t="shared" si="174"/>
        <v>6624.9616625530316</v>
      </c>
      <c r="O351" s="117">
        <f t="shared" si="174"/>
        <v>5892.7072824714269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4894.0904375482442</v>
      </c>
      <c r="S351" s="117">
        <f t="shared" si="175"/>
        <v>0</v>
      </c>
      <c r="T351" s="117">
        <f t="shared" si="175"/>
        <v>4428.3800494794368</v>
      </c>
      <c r="U351" s="117">
        <f t="shared" si="175"/>
        <v>4291.8003777135509</v>
      </c>
      <c r="V351" s="117">
        <f t="shared" si="175"/>
        <v>4288.3904044172032</v>
      </c>
      <c r="W351" s="117">
        <f t="shared" ref="W351" si="176">W352+W354+W356+W365</f>
        <v>4315.8486286899251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4920.0067673938938</v>
      </c>
      <c r="D352" s="122">
        <f t="shared" si="177"/>
        <v>4085.0525717698447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4193.8827689167201</v>
      </c>
      <c r="I352" s="122">
        <f t="shared" si="177"/>
        <v>3495.0294539580905</v>
      </c>
      <c r="J352" s="122">
        <f t="shared" si="177"/>
        <v>3946.0935005246406</v>
      </c>
      <c r="K352" s="122">
        <f t="shared" si="177"/>
        <v>3881.7392484740644</v>
      </c>
      <c r="L352" s="122">
        <f t="shared" si="177"/>
        <v>4098.6290831013293</v>
      </c>
      <c r="M352" s="122">
        <f t="shared" si="177"/>
        <v>4502.2831188312284</v>
      </c>
      <c r="N352" s="122">
        <f t="shared" si="177"/>
        <v>4354.3877198864784</v>
      </c>
      <c r="O352" s="122">
        <f t="shared" si="177"/>
        <v>3835.6446124395511</v>
      </c>
      <c r="P352" s="122">
        <f t="shared" si="177"/>
        <v>0</v>
      </c>
      <c r="Q352" s="122">
        <f t="shared" si="177"/>
        <v>0</v>
      </c>
      <c r="R352" s="122">
        <f t="shared" si="177"/>
        <v>2872.2446628525036</v>
      </c>
      <c r="S352" s="122">
        <f t="shared" si="177"/>
        <v>0</v>
      </c>
      <c r="T352" s="122">
        <f t="shared" si="177"/>
        <v>2453.8593645475007</v>
      </c>
      <c r="U352" s="122">
        <f t="shared" si="177"/>
        <v>2348.9015870667581</v>
      </c>
      <c r="V352" s="122">
        <f t="shared" si="177"/>
        <v>2272.6570204873601</v>
      </c>
      <c r="W352" s="122">
        <f t="shared" si="177"/>
        <v>2203.6416482332088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4920.0067673938938</v>
      </c>
      <c r="D353" s="98">
        <v>4085.0525717698447</v>
      </c>
      <c r="E353" s="98">
        <v>0</v>
      </c>
      <c r="F353" s="98">
        <v>0</v>
      </c>
      <c r="G353" s="98">
        <v>0</v>
      </c>
      <c r="H353" s="98">
        <v>4193.8827689167201</v>
      </c>
      <c r="I353" s="98">
        <v>3495.0294539580905</v>
      </c>
      <c r="J353" s="98">
        <v>3946.0935005246406</v>
      </c>
      <c r="K353" s="98">
        <v>3881.7392484740644</v>
      </c>
      <c r="L353" s="98">
        <v>4098.6290831013293</v>
      </c>
      <c r="M353" s="98">
        <v>4502.2831188312284</v>
      </c>
      <c r="N353" s="98">
        <v>4354.3877198864784</v>
      </c>
      <c r="O353" s="98">
        <v>3835.6446124395511</v>
      </c>
      <c r="P353" s="98">
        <v>0</v>
      </c>
      <c r="Q353" s="98">
        <v>0</v>
      </c>
      <c r="R353" s="98">
        <v>2872.2446628525036</v>
      </c>
      <c r="S353" s="98">
        <v>0</v>
      </c>
      <c r="T353" s="98">
        <v>2453.8593645475007</v>
      </c>
      <c r="U353" s="98">
        <v>2348.9015870667581</v>
      </c>
      <c r="V353" s="98">
        <v>2272.6570204873601</v>
      </c>
      <c r="W353" s="98">
        <v>2203.6416482332088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35.952629805687955</v>
      </c>
      <c r="D354" s="122">
        <f t="shared" si="178"/>
        <v>27.209668218089195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42.85061340128334</v>
      </c>
      <c r="I354" s="122">
        <f t="shared" si="178"/>
        <v>100.24925274248365</v>
      </c>
      <c r="J354" s="122">
        <f t="shared" si="178"/>
        <v>74.910612956601142</v>
      </c>
      <c r="K354" s="122">
        <f t="shared" si="178"/>
        <v>61.508308524629037</v>
      </c>
      <c r="L354" s="122">
        <f t="shared" si="178"/>
        <v>83.461904303261392</v>
      </c>
      <c r="M354" s="122">
        <f t="shared" si="178"/>
        <v>58.626829828578536</v>
      </c>
      <c r="N354" s="122">
        <f t="shared" si="178"/>
        <v>158.18261568739669</v>
      </c>
      <c r="O354" s="122">
        <f t="shared" si="178"/>
        <v>63.910702639143302</v>
      </c>
      <c r="P354" s="122">
        <f t="shared" si="178"/>
        <v>0</v>
      </c>
      <c r="Q354" s="122">
        <f t="shared" si="178"/>
        <v>0</v>
      </c>
      <c r="R354" s="122">
        <f t="shared" si="178"/>
        <v>94.46105733868724</v>
      </c>
      <c r="S354" s="122">
        <f t="shared" si="178"/>
        <v>0</v>
      </c>
      <c r="T354" s="122">
        <f t="shared" si="178"/>
        <v>65.139522623444904</v>
      </c>
      <c r="U354" s="122">
        <f t="shared" si="178"/>
        <v>66.013143800934031</v>
      </c>
      <c r="V354" s="122">
        <f t="shared" si="178"/>
        <v>63.197666304828338</v>
      </c>
      <c r="W354" s="122">
        <f t="shared" si="178"/>
        <v>60.694253291273355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35.952629805687955</v>
      </c>
      <c r="D355" s="98">
        <f>RES_hhdet_in_fech!D165</f>
        <v>27.209668218089195</v>
      </c>
      <c r="E355" s="98">
        <f>RES_hhdet_in_fech!E165</f>
        <v>0</v>
      </c>
      <c r="F355" s="98">
        <f>RES_hhdet_in_fech!F165</f>
        <v>0</v>
      </c>
      <c r="G355" s="98">
        <f>RES_hhdet_in_fech!G165</f>
        <v>0</v>
      </c>
      <c r="H355" s="98">
        <f>RES_hhdet_in_fech!H165</f>
        <v>42.85061340128334</v>
      </c>
      <c r="I355" s="98">
        <f>RES_hhdet_in_fech!I165</f>
        <v>100.24925274248365</v>
      </c>
      <c r="J355" s="98">
        <f>RES_hhdet_in_fech!J165</f>
        <v>74.910612956601142</v>
      </c>
      <c r="K355" s="98">
        <f>RES_hhdet_in_fech!K165</f>
        <v>61.508308524629037</v>
      </c>
      <c r="L355" s="98">
        <f>RES_hhdet_in_fech!L165</f>
        <v>83.461904303261392</v>
      </c>
      <c r="M355" s="98">
        <f>RES_hhdet_in_fech!M165</f>
        <v>58.626829828578536</v>
      </c>
      <c r="N355" s="98">
        <f>RES_hhdet_in_fech!N165</f>
        <v>158.18261568739669</v>
      </c>
      <c r="O355" s="98">
        <f>RES_hhdet_in_fech!O165</f>
        <v>63.910702639143302</v>
      </c>
      <c r="P355" s="98">
        <f>RES_hhdet_in_fech!P165</f>
        <v>0</v>
      </c>
      <c r="Q355" s="98">
        <f>RES_hhdet_in_fech!Q165</f>
        <v>0</v>
      </c>
      <c r="R355" s="98">
        <f>RES_hhdet_in_fech!R165</f>
        <v>94.46105733868724</v>
      </c>
      <c r="S355" s="98">
        <f>RES_hhdet_in_fech!S165</f>
        <v>0</v>
      </c>
      <c r="T355" s="98">
        <f>RES_hhdet_in_fech!T165</f>
        <v>65.139522623444904</v>
      </c>
      <c r="U355" s="98">
        <f>RES_hhdet_in_fech!U165</f>
        <v>66.013143800934031</v>
      </c>
      <c r="V355" s="98">
        <f>RES_hhdet_in_fech!V165</f>
        <v>63.197666304828338</v>
      </c>
      <c r="W355" s="98">
        <f>RES_hhdet_in_fech!W165</f>
        <v>60.694253291273355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1151.4266382424003</v>
      </c>
      <c r="D356" s="122">
        <v>1294.1369375359068</v>
      </c>
      <c r="E356" s="122">
        <v>0</v>
      </c>
      <c r="F356" s="122">
        <v>0</v>
      </c>
      <c r="G356" s="122">
        <v>0</v>
      </c>
      <c r="H356" s="122">
        <v>1305.2544240688653</v>
      </c>
      <c r="I356" s="122">
        <v>1276.435304384391</v>
      </c>
      <c r="J356" s="122">
        <v>1416.3916910993671</v>
      </c>
      <c r="K356" s="122">
        <v>1459.3848694194849</v>
      </c>
      <c r="L356" s="122">
        <v>1353.0078421020469</v>
      </c>
      <c r="M356" s="122">
        <v>1533.7968275524304</v>
      </c>
      <c r="N356" s="122">
        <v>1404.9947510964166</v>
      </c>
      <c r="O356" s="122">
        <v>1311.8480951727433</v>
      </c>
      <c r="P356" s="122">
        <v>0</v>
      </c>
      <c r="Q356" s="122">
        <v>0</v>
      </c>
      <c r="R356" s="122">
        <v>1243.2439320529957</v>
      </c>
      <c r="S356" s="122">
        <v>0</v>
      </c>
      <c r="T356" s="122">
        <v>1223.3489800692801</v>
      </c>
      <c r="U356" s="122">
        <v>1205.4549056486571</v>
      </c>
      <c r="V356" s="122">
        <v>1254.135564504109</v>
      </c>
      <c r="W356" s="122">
        <v>1306.1574339985177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1405.501542741192</v>
      </c>
      <c r="D357" s="98">
        <v>1332.9854354808604</v>
      </c>
      <c r="E357" s="98">
        <v>0</v>
      </c>
      <c r="F357" s="98">
        <v>0</v>
      </c>
      <c r="G357" s="98">
        <v>0</v>
      </c>
      <c r="H357" s="98">
        <v>1455.1835880539159</v>
      </c>
      <c r="I357" s="98">
        <v>1481.9083858149422</v>
      </c>
      <c r="J357" s="98">
        <v>1540.7900837777856</v>
      </c>
      <c r="K357" s="98">
        <v>1604.0676342505512</v>
      </c>
      <c r="L357" s="98">
        <v>1640.7334764264745</v>
      </c>
      <c r="M357" s="98">
        <v>1677.1910062507109</v>
      </c>
      <c r="N357" s="98">
        <v>1561.7208475644793</v>
      </c>
      <c r="O357" s="98">
        <v>1431.6434654535578</v>
      </c>
      <c r="P357" s="98">
        <v>0</v>
      </c>
      <c r="Q357" s="98">
        <v>0</v>
      </c>
      <c r="R357" s="98">
        <v>0</v>
      </c>
      <c r="S357" s="98">
        <v>0</v>
      </c>
      <c r="T357" s="98">
        <v>1221.2157575094848</v>
      </c>
      <c r="U357" s="98">
        <v>1173.927274281278</v>
      </c>
      <c r="V357" s="98">
        <v>1259.9695809871453</v>
      </c>
      <c r="W357" s="98">
        <v>1311.8516273045902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1150.1053554719879</v>
      </c>
      <c r="D361" s="101">
        <v>1294.0316570536711</v>
      </c>
      <c r="E361" s="101">
        <v>0</v>
      </c>
      <c r="F361" s="101">
        <v>0</v>
      </c>
      <c r="G361" s="101">
        <v>0</v>
      </c>
      <c r="H361" s="101">
        <v>1304.3057912144859</v>
      </c>
      <c r="I361" s="101">
        <v>1275.5840862199721</v>
      </c>
      <c r="J361" s="101">
        <v>1416.0011475665035</v>
      </c>
      <c r="K361" s="101">
        <v>1458.8482877735867</v>
      </c>
      <c r="L361" s="101">
        <v>1509.5534211974864</v>
      </c>
      <c r="M361" s="101">
        <v>1562.5161525164551</v>
      </c>
      <c r="N361" s="101">
        <v>1419.3223491550093</v>
      </c>
      <c r="O361" s="101">
        <v>1341.8179849685173</v>
      </c>
      <c r="P361" s="101">
        <v>0</v>
      </c>
      <c r="Q361" s="101">
        <v>0</v>
      </c>
      <c r="R361" s="101">
        <v>1243.2439320529957</v>
      </c>
      <c r="S361" s="101">
        <v>0</v>
      </c>
      <c r="T361" s="101">
        <v>1265.5386275156952</v>
      </c>
      <c r="U361" s="101">
        <v>1229.4302962074721</v>
      </c>
      <c r="V361" s="101">
        <v>1270.5617435606189</v>
      </c>
      <c r="W361" s="101">
        <v>1328.6383138629776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1108.8053208613417</v>
      </c>
      <c r="M362" s="104">
        <v>1145.6597431024584</v>
      </c>
      <c r="N362" s="104">
        <v>1034.7823755519403</v>
      </c>
      <c r="O362" s="104">
        <v>995.80581136741205</v>
      </c>
      <c r="P362" s="104">
        <v>0</v>
      </c>
      <c r="Q362" s="104">
        <v>0</v>
      </c>
      <c r="R362" s="104">
        <v>0</v>
      </c>
      <c r="S362" s="104">
        <v>0</v>
      </c>
      <c r="T362" s="104">
        <v>996.63747660522517</v>
      </c>
      <c r="U362" s="104">
        <v>974.37468703362708</v>
      </c>
      <c r="V362" s="104">
        <v>1015.0149456383483</v>
      </c>
      <c r="W362" s="104">
        <v>1068.6003158736364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523.56965672160595</v>
      </c>
      <c r="M363" s="98">
        <v>525.19229284350354</v>
      </c>
      <c r="N363" s="98">
        <v>445.31180222906545</v>
      </c>
      <c r="O363" s="98">
        <v>438.0458701367769</v>
      </c>
      <c r="P363" s="98">
        <v>0</v>
      </c>
      <c r="Q363" s="98">
        <v>0</v>
      </c>
      <c r="R363" s="98">
        <v>0</v>
      </c>
      <c r="S363" s="98">
        <v>0</v>
      </c>
      <c r="T363" s="98">
        <v>413.51055868166503</v>
      </c>
      <c r="U363" s="98">
        <v>395.48593427879922</v>
      </c>
      <c r="V363" s="98">
        <v>412.69432225062121</v>
      </c>
      <c r="W363" s="98">
        <v>435.06946772426363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585.23566413973572</v>
      </c>
      <c r="M364" s="98">
        <v>620.46745025895495</v>
      </c>
      <c r="N364" s="98">
        <v>589.47057332287466</v>
      </c>
      <c r="O364" s="98">
        <v>557.75994123063515</v>
      </c>
      <c r="P364" s="98">
        <v>0</v>
      </c>
      <c r="Q364" s="98">
        <v>0</v>
      </c>
      <c r="R364" s="98">
        <v>0</v>
      </c>
      <c r="S364" s="98">
        <v>0</v>
      </c>
      <c r="T364" s="98">
        <v>583.12691792356009</v>
      </c>
      <c r="U364" s="98">
        <v>578.88875275482781</v>
      </c>
      <c r="V364" s="98">
        <v>602.32062338772698</v>
      </c>
      <c r="W364" s="98">
        <v>633.5308481493729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646.14354475044343</v>
      </c>
      <c r="D365" s="122">
        <v>651.72798003292337</v>
      </c>
      <c r="E365" s="122">
        <v>0</v>
      </c>
      <c r="F365" s="122">
        <v>0</v>
      </c>
      <c r="G365" s="122">
        <v>0</v>
      </c>
      <c r="H365" s="122">
        <v>691.64863296784381</v>
      </c>
      <c r="I365" s="122">
        <v>705.04316102013036</v>
      </c>
      <c r="J365" s="122">
        <v>721.8260683751364</v>
      </c>
      <c r="K365" s="122">
        <v>741.08666721316808</v>
      </c>
      <c r="L365" s="122">
        <v>718.54688578047831</v>
      </c>
      <c r="M365" s="122">
        <v>778.98151861677013</v>
      </c>
      <c r="N365" s="122">
        <v>707.39657588274008</v>
      </c>
      <c r="O365" s="122">
        <v>681.30387221998944</v>
      </c>
      <c r="P365" s="122">
        <v>0</v>
      </c>
      <c r="Q365" s="122">
        <v>0</v>
      </c>
      <c r="R365" s="122">
        <v>684.14078530405868</v>
      </c>
      <c r="S365" s="122">
        <v>0</v>
      </c>
      <c r="T365" s="122">
        <v>686.03218223921112</v>
      </c>
      <c r="U365" s="122">
        <v>671.43074119720211</v>
      </c>
      <c r="V365" s="122">
        <v>698.40015312090566</v>
      </c>
      <c r="W365" s="122">
        <v>745.35529316692509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795.45967012153017</v>
      </c>
      <c r="D366" s="98">
        <v>765.40099428218866</v>
      </c>
      <c r="E366" s="98">
        <v>0</v>
      </c>
      <c r="F366" s="98">
        <v>0</v>
      </c>
      <c r="G366" s="98">
        <v>0</v>
      </c>
      <c r="H366" s="98">
        <v>941.82732402840156</v>
      </c>
      <c r="I366" s="98">
        <v>888.94137594045003</v>
      </c>
      <c r="J366" s="98">
        <v>823.7078419286679</v>
      </c>
      <c r="K366" s="98">
        <v>919.94971609135996</v>
      </c>
      <c r="L366" s="98">
        <v>802.18328649877662</v>
      </c>
      <c r="M366" s="98">
        <v>1002.9784691485705</v>
      </c>
      <c r="N366" s="98">
        <v>904.47423845696642</v>
      </c>
      <c r="O366" s="98">
        <v>856.70606877457976</v>
      </c>
      <c r="P366" s="98">
        <v>0</v>
      </c>
      <c r="Q366" s="98">
        <v>0</v>
      </c>
      <c r="R366" s="98">
        <v>0</v>
      </c>
      <c r="S366" s="98">
        <v>0</v>
      </c>
      <c r="T366" s="98">
        <v>927.75558318136132</v>
      </c>
      <c r="U366" s="98">
        <v>887.50186833227076</v>
      </c>
      <c r="V366" s="98">
        <v>964.13769470149373</v>
      </c>
      <c r="W366" s="98">
        <v>1006.2340461348658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624.32162060308201</v>
      </c>
      <c r="D367" s="33">
        <v>613.56339402143715</v>
      </c>
      <c r="E367" s="33">
        <v>0</v>
      </c>
      <c r="F367" s="33">
        <v>0</v>
      </c>
      <c r="G367" s="33">
        <v>0</v>
      </c>
      <c r="H367" s="33">
        <v>667.14066125974171</v>
      </c>
      <c r="I367" s="33">
        <v>687.84828317885763</v>
      </c>
      <c r="J367" s="33">
        <v>704.57759400041482</v>
      </c>
      <c r="K367" s="33">
        <v>707.63776220138891</v>
      </c>
      <c r="L367" s="33">
        <v>703.24733466304906</v>
      </c>
      <c r="M367" s="33">
        <v>739.08463889147936</v>
      </c>
      <c r="N367" s="33">
        <v>685.44038685437545</v>
      </c>
      <c r="O367" s="33">
        <v>655.96241365054675</v>
      </c>
      <c r="P367" s="33">
        <v>0</v>
      </c>
      <c r="Q367" s="33">
        <v>0</v>
      </c>
      <c r="R367" s="33">
        <v>684.14078530405868</v>
      </c>
      <c r="S367" s="33">
        <v>0</v>
      </c>
      <c r="T367" s="33">
        <v>670.63244683402081</v>
      </c>
      <c r="U367" s="33">
        <v>653.15701718565299</v>
      </c>
      <c r="V367" s="33">
        <v>675.68697675356407</v>
      </c>
      <c r="W367" s="33">
        <v>712.21194119422557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4324.9265038343519</v>
      </c>
      <c r="D369" s="117">
        <f t="shared" si="179"/>
        <v>3869.8634738585474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4130.3320108529833</v>
      </c>
      <c r="I369" s="117">
        <f t="shared" si="179"/>
        <v>3830.3461960744762</v>
      </c>
      <c r="J369" s="117">
        <f t="shared" si="179"/>
        <v>4183.924078797364</v>
      </c>
      <c r="K369" s="117">
        <f t="shared" si="179"/>
        <v>4172.3123538016753</v>
      </c>
      <c r="L369" s="117">
        <f t="shared" si="179"/>
        <v>4428.1702989496434</v>
      </c>
      <c r="M369" s="117">
        <f t="shared" si="179"/>
        <v>4757.1018727728724</v>
      </c>
      <c r="N369" s="117">
        <f t="shared" si="179"/>
        <v>4875.7093946497307</v>
      </c>
      <c r="O369" s="117">
        <f t="shared" si="179"/>
        <v>4250.5116733433524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3864.6947056207478</v>
      </c>
      <c r="S369" s="117">
        <f t="shared" si="180"/>
        <v>0</v>
      </c>
      <c r="T369" s="117">
        <f t="shared" si="180"/>
        <v>3611.089637457455</v>
      </c>
      <c r="U369" s="117">
        <f t="shared" si="180"/>
        <v>3558.3697422597506</v>
      </c>
      <c r="V369" s="117">
        <f t="shared" si="180"/>
        <v>3588.8722867019856</v>
      </c>
      <c r="W369" s="117">
        <f t="shared" ref="W369" si="181">W370+W372+W374+W383</f>
        <v>3627.5161907087972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3127.951260261787</v>
      </c>
      <c r="D370" s="122">
        <f t="shared" si="182"/>
        <v>2615.5144331375545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2764.1598883158053</v>
      </c>
      <c r="I370" s="122">
        <f t="shared" si="182"/>
        <v>2320.8613117510363</v>
      </c>
      <c r="J370" s="122">
        <f t="shared" si="182"/>
        <v>2640.7575694058096</v>
      </c>
      <c r="K370" s="122">
        <f t="shared" si="182"/>
        <v>2618.8386656819234</v>
      </c>
      <c r="L370" s="122">
        <f t="shared" si="182"/>
        <v>2788.7492791667969</v>
      </c>
      <c r="M370" s="122">
        <f t="shared" si="182"/>
        <v>3097.8459013234142</v>
      </c>
      <c r="N370" s="122">
        <f t="shared" si="182"/>
        <v>3039.713179411408</v>
      </c>
      <c r="O370" s="122">
        <f t="shared" si="182"/>
        <v>2727.4806522677263</v>
      </c>
      <c r="P370" s="122">
        <f t="shared" si="182"/>
        <v>0</v>
      </c>
      <c r="Q370" s="122">
        <f t="shared" si="182"/>
        <v>0</v>
      </c>
      <c r="R370" s="122">
        <f t="shared" si="182"/>
        <v>2185.698881409769</v>
      </c>
      <c r="S370" s="122">
        <f t="shared" si="182"/>
        <v>0</v>
      </c>
      <c r="T370" s="122">
        <f t="shared" si="182"/>
        <v>1969.5266748379588</v>
      </c>
      <c r="U370" s="122">
        <f t="shared" si="182"/>
        <v>1928.7891315075503</v>
      </c>
      <c r="V370" s="122">
        <f t="shared" si="182"/>
        <v>1896.666417516499</v>
      </c>
      <c r="W370" s="122">
        <f t="shared" si="182"/>
        <v>1853.9183623800836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3127.951260261787</v>
      </c>
      <c r="D371" s="98">
        <v>2615.5144331375545</v>
      </c>
      <c r="E371" s="98">
        <v>0</v>
      </c>
      <c r="F371" s="98">
        <v>0</v>
      </c>
      <c r="G371" s="98">
        <v>0</v>
      </c>
      <c r="H371" s="98">
        <v>2764.1598883158053</v>
      </c>
      <c r="I371" s="98">
        <v>2320.8613117510363</v>
      </c>
      <c r="J371" s="98">
        <v>2640.7575694058096</v>
      </c>
      <c r="K371" s="98">
        <v>2618.8386656819234</v>
      </c>
      <c r="L371" s="98">
        <v>2788.7492791667969</v>
      </c>
      <c r="M371" s="98">
        <v>3097.8459013234142</v>
      </c>
      <c r="N371" s="98">
        <v>3039.713179411408</v>
      </c>
      <c r="O371" s="98">
        <v>2727.4806522677263</v>
      </c>
      <c r="P371" s="98">
        <v>0</v>
      </c>
      <c r="Q371" s="98">
        <v>0</v>
      </c>
      <c r="R371" s="98">
        <v>2185.698881409769</v>
      </c>
      <c r="S371" s="98">
        <v>0</v>
      </c>
      <c r="T371" s="98">
        <v>1969.5266748379588</v>
      </c>
      <c r="U371" s="98">
        <v>1928.7891315075503</v>
      </c>
      <c r="V371" s="98">
        <v>1896.666417516499</v>
      </c>
      <c r="W371" s="98">
        <v>1853.9183623800836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74.965951183137364</v>
      </c>
      <c r="D372" s="122">
        <f t="shared" si="183"/>
        <v>58.466882622751534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103.18016649567676</v>
      </c>
      <c r="I372" s="122">
        <f t="shared" si="183"/>
        <v>248.02593803657018</v>
      </c>
      <c r="J372" s="122">
        <f t="shared" si="183"/>
        <v>190.38485411026406</v>
      </c>
      <c r="K372" s="122">
        <f t="shared" si="183"/>
        <v>160.57126131288436</v>
      </c>
      <c r="L372" s="122">
        <f t="shared" si="183"/>
        <v>223.79560571012456</v>
      </c>
      <c r="M372" s="122">
        <f t="shared" si="183"/>
        <v>162.16366663278814</v>
      </c>
      <c r="N372" s="122">
        <f t="shared" si="183"/>
        <v>453.72331738993819</v>
      </c>
      <c r="O372" s="122">
        <f t="shared" si="183"/>
        <v>191.1274654404632</v>
      </c>
      <c r="P372" s="122">
        <f t="shared" si="183"/>
        <v>0</v>
      </c>
      <c r="Q372" s="122">
        <f t="shared" si="183"/>
        <v>0</v>
      </c>
      <c r="R372" s="122">
        <f t="shared" si="183"/>
        <v>312.51195931144827</v>
      </c>
      <c r="S372" s="122">
        <f t="shared" si="183"/>
        <v>0</v>
      </c>
      <c r="T372" s="122">
        <f t="shared" si="183"/>
        <v>222.30454261502391</v>
      </c>
      <c r="U372" s="122">
        <f t="shared" si="183"/>
        <v>228.14130027143455</v>
      </c>
      <c r="V372" s="122">
        <f t="shared" si="183"/>
        <v>221.19815033916925</v>
      </c>
      <c r="W372" s="122">
        <f t="shared" si="183"/>
        <v>215.05651036579022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74.965951183137364</v>
      </c>
      <c r="D373" s="98">
        <f>RES_hhdet_in_tesh!D165</f>
        <v>58.466882622751534</v>
      </c>
      <c r="E373" s="98">
        <f>RES_hhdet_in_tesh!E165</f>
        <v>0</v>
      </c>
      <c r="F373" s="98">
        <f>RES_hhdet_in_tesh!F165</f>
        <v>0</v>
      </c>
      <c r="G373" s="98">
        <f>RES_hhdet_in_tesh!G165</f>
        <v>0</v>
      </c>
      <c r="H373" s="98">
        <f>RES_hhdet_in_tesh!H165</f>
        <v>103.18016649567676</v>
      </c>
      <c r="I373" s="98">
        <f>RES_hhdet_in_tesh!I165</f>
        <v>248.02593803657018</v>
      </c>
      <c r="J373" s="98">
        <f>RES_hhdet_in_tesh!J165</f>
        <v>190.38485411026406</v>
      </c>
      <c r="K373" s="98">
        <f>RES_hhdet_in_tesh!K165</f>
        <v>160.57126131288436</v>
      </c>
      <c r="L373" s="98">
        <f>RES_hhdet_in_tesh!L165</f>
        <v>223.79560571012456</v>
      </c>
      <c r="M373" s="98">
        <f>RES_hhdet_in_tesh!M165</f>
        <v>162.16366663278814</v>
      </c>
      <c r="N373" s="98">
        <f>RES_hhdet_in_tesh!N165</f>
        <v>453.72331738993819</v>
      </c>
      <c r="O373" s="98">
        <f>RES_hhdet_in_tesh!O165</f>
        <v>191.1274654404632</v>
      </c>
      <c r="P373" s="98">
        <f>RES_hhdet_in_tesh!P165</f>
        <v>0</v>
      </c>
      <c r="Q373" s="98">
        <f>RES_hhdet_in_tesh!Q165</f>
        <v>0</v>
      </c>
      <c r="R373" s="98">
        <f>RES_hhdet_in_tesh!R165</f>
        <v>312.51195931144827</v>
      </c>
      <c r="S373" s="98">
        <f>RES_hhdet_in_tesh!S165</f>
        <v>0</v>
      </c>
      <c r="T373" s="98">
        <f>RES_hhdet_in_tesh!T165</f>
        <v>222.30454261502391</v>
      </c>
      <c r="U373" s="98">
        <f>RES_hhdet_in_tesh!U165</f>
        <v>228.14130027143455</v>
      </c>
      <c r="V373" s="98">
        <f>RES_hhdet_in_tesh!V165</f>
        <v>221.19815033916925</v>
      </c>
      <c r="W373" s="98">
        <f>RES_hhdet_in_tesh!W165</f>
        <v>215.05651036579022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660.71187106763682</v>
      </c>
      <c r="D374" s="122">
        <v>744.83297364133068</v>
      </c>
      <c r="E374" s="122">
        <v>0</v>
      </c>
      <c r="F374" s="122">
        <v>0</v>
      </c>
      <c r="G374" s="122">
        <v>0</v>
      </c>
      <c r="H374" s="122">
        <v>759.81775322965666</v>
      </c>
      <c r="I374" s="122">
        <v>745.71844540647487</v>
      </c>
      <c r="J374" s="122">
        <v>830.68756953003879</v>
      </c>
      <c r="K374" s="122">
        <v>859.46912975739338</v>
      </c>
      <c r="L374" s="122">
        <v>894.168745092682</v>
      </c>
      <c r="M374" s="122">
        <v>932.89905016641853</v>
      </c>
      <c r="N374" s="122">
        <v>859.14536337604818</v>
      </c>
      <c r="O374" s="122">
        <v>828.85701796147384</v>
      </c>
      <c r="P374" s="122">
        <v>0</v>
      </c>
      <c r="Q374" s="122">
        <v>0</v>
      </c>
      <c r="R374" s="122">
        <v>822.00057052730301</v>
      </c>
      <c r="S374" s="122">
        <v>0</v>
      </c>
      <c r="T374" s="122">
        <v>864.93147970364294</v>
      </c>
      <c r="U374" s="122">
        <v>852.74869811246015</v>
      </c>
      <c r="V374" s="122">
        <v>892.88968114236707</v>
      </c>
      <c r="W374" s="122">
        <v>943.18382632685291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719.00791855038824</v>
      </c>
      <c r="D375" s="98">
        <v>684.1329328823814</v>
      </c>
      <c r="E375" s="98">
        <v>0</v>
      </c>
      <c r="F375" s="98">
        <v>0</v>
      </c>
      <c r="G375" s="98">
        <v>0</v>
      </c>
      <c r="H375" s="98">
        <v>759.3924436683543</v>
      </c>
      <c r="I375" s="98">
        <v>777.40386573781291</v>
      </c>
      <c r="J375" s="98">
        <v>813.28912219016104</v>
      </c>
      <c r="K375" s="98">
        <v>852.99005748231116</v>
      </c>
      <c r="L375" s="98">
        <v>880.13828755658665</v>
      </c>
      <c r="M375" s="98">
        <v>916.14363351749739</v>
      </c>
      <c r="N375" s="98">
        <v>878.60508195681132</v>
      </c>
      <c r="O375" s="98">
        <v>839.87460294693244</v>
      </c>
      <c r="P375" s="98">
        <v>0</v>
      </c>
      <c r="Q375" s="98">
        <v>0</v>
      </c>
      <c r="R375" s="98">
        <v>0</v>
      </c>
      <c r="S375" s="98">
        <v>0</v>
      </c>
      <c r="T375" s="98">
        <v>846.97210545303346</v>
      </c>
      <c r="U375" s="98">
        <v>829.51377969187615</v>
      </c>
      <c r="V375" s="98">
        <v>902.24799559008386</v>
      </c>
      <c r="W375" s="98">
        <v>945.24555703100043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660.40871022113731</v>
      </c>
      <c r="D379" s="101">
        <v>744.99747239677504</v>
      </c>
      <c r="E379" s="101">
        <v>0</v>
      </c>
      <c r="F379" s="101">
        <v>0</v>
      </c>
      <c r="G379" s="101">
        <v>0</v>
      </c>
      <c r="H379" s="101">
        <v>759.82044425128583</v>
      </c>
      <c r="I379" s="101">
        <v>745.58718147085108</v>
      </c>
      <c r="J379" s="101">
        <v>830.74219122525653</v>
      </c>
      <c r="K379" s="101">
        <v>859.49315854388556</v>
      </c>
      <c r="L379" s="101">
        <v>893.60533059387728</v>
      </c>
      <c r="M379" s="101">
        <v>932.90261211888389</v>
      </c>
      <c r="N379" s="101">
        <v>859.07047804369279</v>
      </c>
      <c r="O379" s="101">
        <v>828.85796315779442</v>
      </c>
      <c r="P379" s="101">
        <v>0</v>
      </c>
      <c r="Q379" s="101">
        <v>0</v>
      </c>
      <c r="R379" s="101">
        <v>822.00057052730301</v>
      </c>
      <c r="S379" s="101">
        <v>0</v>
      </c>
      <c r="T379" s="101">
        <v>864.83811061285564</v>
      </c>
      <c r="U379" s="101">
        <v>852.78138995404424</v>
      </c>
      <c r="V379" s="101">
        <v>892.89947137883951</v>
      </c>
      <c r="W379" s="101">
        <v>943.25203726746543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895.17145681442605</v>
      </c>
      <c r="M380" s="104">
        <v>934.03429631640756</v>
      </c>
      <c r="N380" s="104">
        <v>859.00358183723654</v>
      </c>
      <c r="O380" s="104">
        <v>828.34642297299411</v>
      </c>
      <c r="P380" s="104">
        <v>0</v>
      </c>
      <c r="Q380" s="104">
        <v>0</v>
      </c>
      <c r="R380" s="104">
        <v>0</v>
      </c>
      <c r="S380" s="104">
        <v>0</v>
      </c>
      <c r="T380" s="104">
        <v>865.70990868595175</v>
      </c>
      <c r="U380" s="104">
        <v>853.21341010379035</v>
      </c>
      <c r="V380" s="104">
        <v>892.34552304034844</v>
      </c>
      <c r="W380" s="104">
        <v>942.40359214741022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309.93579267469033</v>
      </c>
      <c r="M381" s="98">
        <v>313.56684605745249</v>
      </c>
      <c r="N381" s="98">
        <v>269.53300851436222</v>
      </c>
      <c r="O381" s="98">
        <v>270.58648174235901</v>
      </c>
      <c r="P381" s="98">
        <v>0</v>
      </c>
      <c r="Q381" s="98">
        <v>0</v>
      </c>
      <c r="R381" s="98">
        <v>0</v>
      </c>
      <c r="S381" s="98">
        <v>0</v>
      </c>
      <c r="T381" s="98">
        <v>282.58299076239172</v>
      </c>
      <c r="U381" s="98">
        <v>274.32465734896249</v>
      </c>
      <c r="V381" s="98">
        <v>290.0248996526214</v>
      </c>
      <c r="W381" s="98">
        <v>308.87274399803732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585.23566413973572</v>
      </c>
      <c r="M382" s="98">
        <v>620.46745025895495</v>
      </c>
      <c r="N382" s="98">
        <v>589.47057332287466</v>
      </c>
      <c r="O382" s="98">
        <v>557.75994123063515</v>
      </c>
      <c r="P382" s="98">
        <v>0</v>
      </c>
      <c r="Q382" s="98">
        <v>0</v>
      </c>
      <c r="R382" s="98">
        <v>0</v>
      </c>
      <c r="S382" s="98">
        <v>0</v>
      </c>
      <c r="T382" s="98">
        <v>583.12691792356009</v>
      </c>
      <c r="U382" s="98">
        <v>578.88875275482781</v>
      </c>
      <c r="V382" s="98">
        <v>602.32062338772698</v>
      </c>
      <c r="W382" s="98">
        <v>633.5308481493729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461.29742132179075</v>
      </c>
      <c r="D383" s="122">
        <v>451.04918445691038</v>
      </c>
      <c r="E383" s="122">
        <v>0</v>
      </c>
      <c r="F383" s="122">
        <v>0</v>
      </c>
      <c r="G383" s="122">
        <v>0</v>
      </c>
      <c r="H383" s="122">
        <v>503.174202811844</v>
      </c>
      <c r="I383" s="122">
        <v>515.74050088039508</v>
      </c>
      <c r="J383" s="122">
        <v>522.09408575125178</v>
      </c>
      <c r="K383" s="122">
        <v>533.43329704947405</v>
      </c>
      <c r="L383" s="122">
        <v>521.45666898003958</v>
      </c>
      <c r="M383" s="122">
        <v>564.19325465025156</v>
      </c>
      <c r="N383" s="122">
        <v>523.12753447233604</v>
      </c>
      <c r="O383" s="122">
        <v>503.04653767368865</v>
      </c>
      <c r="P383" s="122">
        <v>0</v>
      </c>
      <c r="Q383" s="122">
        <v>0</v>
      </c>
      <c r="R383" s="122">
        <v>544.48329437222776</v>
      </c>
      <c r="S383" s="122">
        <v>0</v>
      </c>
      <c r="T383" s="122">
        <v>554.32694030082916</v>
      </c>
      <c r="U383" s="122">
        <v>548.69061236830589</v>
      </c>
      <c r="V383" s="122">
        <v>578.11803770395045</v>
      </c>
      <c r="W383" s="122">
        <v>615.35749163607068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455.38834962950818</v>
      </c>
      <c r="D384" s="98">
        <v>438.87231073280793</v>
      </c>
      <c r="E384" s="98">
        <v>0</v>
      </c>
      <c r="F384" s="98">
        <v>0</v>
      </c>
      <c r="G384" s="98">
        <v>0</v>
      </c>
      <c r="H384" s="98">
        <v>543.35465853257551</v>
      </c>
      <c r="I384" s="98">
        <v>513.60352175530022</v>
      </c>
      <c r="J384" s="98">
        <v>476.59837731865287</v>
      </c>
      <c r="K384" s="98">
        <v>533.01974827715026</v>
      </c>
      <c r="L384" s="98">
        <v>465.40004007772126</v>
      </c>
      <c r="M384" s="98">
        <v>582.30802482101171</v>
      </c>
      <c r="N384" s="98">
        <v>525.11855787339709</v>
      </c>
      <c r="O384" s="98">
        <v>497.38537177551575</v>
      </c>
      <c r="P384" s="98">
        <v>0</v>
      </c>
      <c r="Q384" s="98">
        <v>0</v>
      </c>
      <c r="R384" s="98">
        <v>0</v>
      </c>
      <c r="S384" s="98">
        <v>0</v>
      </c>
      <c r="T384" s="98">
        <v>549.60787685301375</v>
      </c>
      <c r="U384" s="98">
        <v>530.32665237976778</v>
      </c>
      <c r="V384" s="98">
        <v>580.73787482474961</v>
      </c>
      <c r="W384" s="98">
        <v>610.55628650073413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462.16100731379152</v>
      </c>
      <c r="D385" s="33">
        <v>455.13744892023715</v>
      </c>
      <c r="E385" s="33">
        <v>0</v>
      </c>
      <c r="F385" s="33">
        <v>0</v>
      </c>
      <c r="G385" s="33">
        <v>0</v>
      </c>
      <c r="H385" s="33">
        <v>499.23805034479017</v>
      </c>
      <c r="I385" s="33">
        <v>515.94031301571829</v>
      </c>
      <c r="J385" s="33">
        <v>529.79646011801901</v>
      </c>
      <c r="K385" s="33">
        <v>533.51063417242892</v>
      </c>
      <c r="L385" s="33">
        <v>531.71107079546994</v>
      </c>
      <c r="M385" s="33">
        <v>560.96676962428012</v>
      </c>
      <c r="N385" s="33">
        <v>522.90571691278831</v>
      </c>
      <c r="O385" s="33">
        <v>503.8644419182267</v>
      </c>
      <c r="P385" s="33">
        <v>0</v>
      </c>
      <c r="Q385" s="33">
        <v>0</v>
      </c>
      <c r="R385" s="33">
        <v>544.48329437222776</v>
      </c>
      <c r="S385" s="33">
        <v>0</v>
      </c>
      <c r="T385" s="33">
        <v>554.62758280450646</v>
      </c>
      <c r="U385" s="33">
        <v>550.2437025059802</v>
      </c>
      <c r="V385" s="33">
        <v>577.89411442150993</v>
      </c>
      <c r="W385" s="33">
        <v>615.96746094128719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24.692494412108516</v>
      </c>
      <c r="D387" s="117">
        <f t="shared" si="184"/>
        <v>44.52046088813524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21.166918284174798</v>
      </c>
      <c r="I387" s="117">
        <f t="shared" si="184"/>
        <v>18.655416566075974</v>
      </c>
      <c r="J387" s="117">
        <f t="shared" si="184"/>
        <v>28.186930444346906</v>
      </c>
      <c r="K387" s="117">
        <f t="shared" si="184"/>
        <v>34.269678154792288</v>
      </c>
      <c r="L387" s="117">
        <f t="shared" si="184"/>
        <v>29.570838951790247</v>
      </c>
      <c r="M387" s="117">
        <f t="shared" si="184"/>
        <v>36.334084811717275</v>
      </c>
      <c r="N387" s="117">
        <f t="shared" si="184"/>
        <v>22.002581869238142</v>
      </c>
      <c r="O387" s="117">
        <f t="shared" si="184"/>
        <v>25.86274266736454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13.29098115189422</v>
      </c>
      <c r="U387" s="117">
        <f t="shared" si="185"/>
        <v>16.557463789569493</v>
      </c>
      <c r="V387" s="117">
        <f t="shared" si="185"/>
        <v>18.034025069798602</v>
      </c>
      <c r="W387" s="117">
        <f t="shared" ref="W387" si="186">W388+W390+W392+W401</f>
        <v>26.513689287257478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1.6517508878985139</v>
      </c>
      <c r="D392" s="122">
        <v>0.81838100411846559</v>
      </c>
      <c r="E392" s="122">
        <v>0</v>
      </c>
      <c r="F392" s="122">
        <v>0</v>
      </c>
      <c r="G392" s="122">
        <v>0</v>
      </c>
      <c r="H392" s="122">
        <v>2.0783681380565504</v>
      </c>
      <c r="I392" s="122">
        <v>1.3888128262674198</v>
      </c>
      <c r="J392" s="122">
        <v>1.0953898259246049</v>
      </c>
      <c r="K392" s="122">
        <v>1.3463744804859914</v>
      </c>
      <c r="L392" s="122">
        <v>1.3915505522025382</v>
      </c>
      <c r="M392" s="122">
        <v>1.8885315315814575</v>
      </c>
      <c r="N392" s="122">
        <v>1.4070134453977838</v>
      </c>
      <c r="O392" s="122">
        <v>1.2956658550296025</v>
      </c>
      <c r="P392" s="122">
        <v>0</v>
      </c>
      <c r="Q392" s="122">
        <v>0</v>
      </c>
      <c r="R392" s="122">
        <v>0</v>
      </c>
      <c r="S392" s="122">
        <v>0</v>
      </c>
      <c r="T392" s="122">
        <v>0.66870903563621553</v>
      </c>
      <c r="U392" s="122">
        <v>0.83673115977859946</v>
      </c>
      <c r="V392" s="122">
        <v>0.78847022043261705</v>
      </c>
      <c r="W392" s="122">
        <v>0.74767079197475805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319.27373044908921</v>
      </c>
      <c r="D393" s="98">
        <v>302.80097152383229</v>
      </c>
      <c r="E393" s="98">
        <v>0</v>
      </c>
      <c r="F393" s="98">
        <v>0</v>
      </c>
      <c r="G393" s="98">
        <v>0</v>
      </c>
      <c r="H393" s="98">
        <v>330.55950386232752</v>
      </c>
      <c r="I393" s="98">
        <v>336.6303089217223</v>
      </c>
      <c r="J393" s="98">
        <v>350.00587543096185</v>
      </c>
      <c r="K393" s="98">
        <v>364.38000379635525</v>
      </c>
      <c r="L393" s="98">
        <v>372.70901650503794</v>
      </c>
      <c r="M393" s="98">
        <v>380.9907089799114</v>
      </c>
      <c r="N393" s="98">
        <v>354.7605077327471</v>
      </c>
      <c r="O393" s="98">
        <v>325.21212961243026</v>
      </c>
      <c r="P393" s="98">
        <v>0</v>
      </c>
      <c r="Q393" s="98">
        <v>0</v>
      </c>
      <c r="R393" s="98">
        <v>0</v>
      </c>
      <c r="S393" s="98">
        <v>0</v>
      </c>
      <c r="T393" s="98">
        <v>277.41137147585465</v>
      </c>
      <c r="U393" s="98">
        <v>266.66931962573511</v>
      </c>
      <c r="V393" s="98">
        <v>286.21469001703997</v>
      </c>
      <c r="W393" s="98">
        <v>298.00021565851068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23.040743524210001</v>
      </c>
      <c r="D401" s="122">
        <v>43.702079884016776</v>
      </c>
      <c r="E401" s="122">
        <v>0</v>
      </c>
      <c r="F401" s="122">
        <v>0</v>
      </c>
      <c r="G401" s="122">
        <v>0</v>
      </c>
      <c r="H401" s="122">
        <v>19.088550146118248</v>
      </c>
      <c r="I401" s="122">
        <v>17.266603739808556</v>
      </c>
      <c r="J401" s="122">
        <v>27.0915406184223</v>
      </c>
      <c r="K401" s="122">
        <v>32.923303674306297</v>
      </c>
      <c r="L401" s="122">
        <v>28.179288399587708</v>
      </c>
      <c r="M401" s="122">
        <v>34.445553280135819</v>
      </c>
      <c r="N401" s="122">
        <v>20.595568423840358</v>
      </c>
      <c r="O401" s="122">
        <v>24.567076812334935</v>
      </c>
      <c r="P401" s="122">
        <v>0</v>
      </c>
      <c r="Q401" s="122">
        <v>0</v>
      </c>
      <c r="R401" s="122">
        <v>0</v>
      </c>
      <c r="S401" s="122">
        <v>0</v>
      </c>
      <c r="T401" s="122">
        <v>12.622272116258005</v>
      </c>
      <c r="U401" s="122">
        <v>15.720732629790895</v>
      </c>
      <c r="V401" s="122">
        <v>17.245554849365984</v>
      </c>
      <c r="W401" s="122">
        <v>25.766018495282719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180.69661866480683</v>
      </c>
      <c r="D402" s="98">
        <v>173.86848986114202</v>
      </c>
      <c r="E402" s="98">
        <v>0</v>
      </c>
      <c r="F402" s="98">
        <v>0</v>
      </c>
      <c r="G402" s="98">
        <v>0</v>
      </c>
      <c r="H402" s="98">
        <v>213.94549492629176</v>
      </c>
      <c r="I402" s="98">
        <v>201.93192295863267</v>
      </c>
      <c r="J402" s="98">
        <v>187.11347337251627</v>
      </c>
      <c r="K402" s="98">
        <v>208.97577750731335</v>
      </c>
      <c r="L402" s="98">
        <v>182.22395536106211</v>
      </c>
      <c r="M402" s="98">
        <v>227.8365890517893</v>
      </c>
      <c r="N402" s="98">
        <v>205.46036800788454</v>
      </c>
      <c r="O402" s="98">
        <v>194.60935058283354</v>
      </c>
      <c r="P402" s="98">
        <v>0</v>
      </c>
      <c r="Q402" s="98">
        <v>0</v>
      </c>
      <c r="R402" s="98">
        <v>0</v>
      </c>
      <c r="S402" s="98">
        <v>0</v>
      </c>
      <c r="T402" s="98">
        <v>210.74895827547809</v>
      </c>
      <c r="U402" s="98">
        <v>201.60492441035865</v>
      </c>
      <c r="V402" s="98">
        <v>219.01351872839135</v>
      </c>
      <c r="W402" s="98">
        <v>228.57612591999614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100.40745157692906</v>
      </c>
      <c r="D405" s="118">
        <f t="shared" si="189"/>
        <v>89.528824600098716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92.324327024817137</v>
      </c>
      <c r="I405" s="118">
        <f t="shared" si="189"/>
        <v>81.05859663769651</v>
      </c>
      <c r="J405" s="118">
        <f t="shared" si="189"/>
        <v>90.919012021300887</v>
      </c>
      <c r="K405" s="118">
        <f t="shared" si="189"/>
        <v>90.558050880245602</v>
      </c>
      <c r="L405" s="118">
        <f t="shared" si="189"/>
        <v>92.622358665331404</v>
      </c>
      <c r="M405" s="118">
        <f t="shared" si="189"/>
        <v>100.45183333761315</v>
      </c>
      <c r="N405" s="118">
        <f t="shared" si="189"/>
        <v>88.913973791127603</v>
      </c>
      <c r="O405" s="118">
        <f t="shared" si="189"/>
        <v>78.626579144319166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64.396266569170024</v>
      </c>
      <c r="S405" s="118">
        <f t="shared" si="190"/>
        <v>0</v>
      </c>
      <c r="T405" s="118">
        <f t="shared" si="190"/>
        <v>58.10408228837062</v>
      </c>
      <c r="U405" s="118">
        <f t="shared" si="190"/>
        <v>55.222450696654597</v>
      </c>
      <c r="V405" s="118">
        <f t="shared" si="190"/>
        <v>55.431566185827002</v>
      </c>
      <c r="W405" s="118">
        <f t="shared" ref="W405" si="191">W406+W408+W410+W419</f>
        <v>54.339867781040837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73.147727479293906</v>
      </c>
      <c r="D406" s="123">
        <f t="shared" si="192"/>
        <v>60.370135137220046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62.114210225146586</v>
      </c>
      <c r="I406" s="123">
        <f t="shared" si="192"/>
        <v>50.800523315293937</v>
      </c>
      <c r="J406" s="123">
        <f t="shared" si="192"/>
        <v>58.250040315434333</v>
      </c>
      <c r="K406" s="123">
        <f t="shared" si="192"/>
        <v>57.216603658125159</v>
      </c>
      <c r="L406" s="123">
        <f t="shared" si="192"/>
        <v>60.704541039664647</v>
      </c>
      <c r="M406" s="123">
        <f t="shared" si="192"/>
        <v>65.796203449000643</v>
      </c>
      <c r="N406" s="123">
        <f t="shared" si="192"/>
        <v>58.440476386574865</v>
      </c>
      <c r="O406" s="123">
        <f t="shared" si="192"/>
        <v>51.179127051933634</v>
      </c>
      <c r="P406" s="123">
        <f t="shared" si="192"/>
        <v>0</v>
      </c>
      <c r="Q406" s="123">
        <f t="shared" si="192"/>
        <v>0</v>
      </c>
      <c r="R406" s="123">
        <f t="shared" si="192"/>
        <v>37.792892330282442</v>
      </c>
      <c r="S406" s="123">
        <f t="shared" si="192"/>
        <v>0</v>
      </c>
      <c r="T406" s="123">
        <f t="shared" si="192"/>
        <v>32.196705081470427</v>
      </c>
      <c r="U406" s="123">
        <f t="shared" si="192"/>
        <v>30.223237491812622</v>
      </c>
      <c r="V406" s="123">
        <f t="shared" si="192"/>
        <v>29.376275517981881</v>
      </c>
      <c r="W406" s="123">
        <f t="shared" si="192"/>
        <v>27.745550436076396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73.147727479293906</v>
      </c>
      <c r="D407" s="99">
        <v>60.370135137220046</v>
      </c>
      <c r="E407" s="99">
        <v>0</v>
      </c>
      <c r="F407" s="99">
        <v>0</v>
      </c>
      <c r="G407" s="99">
        <v>0</v>
      </c>
      <c r="H407" s="99">
        <v>62.114210225146586</v>
      </c>
      <c r="I407" s="99">
        <v>50.800523315293937</v>
      </c>
      <c r="J407" s="99">
        <v>58.250040315434333</v>
      </c>
      <c r="K407" s="99">
        <v>57.216603658125159</v>
      </c>
      <c r="L407" s="99">
        <v>60.704541039664647</v>
      </c>
      <c r="M407" s="99">
        <v>65.796203449000643</v>
      </c>
      <c r="N407" s="99">
        <v>58.440476386574865</v>
      </c>
      <c r="O407" s="99">
        <v>51.179127051933634</v>
      </c>
      <c r="P407" s="99">
        <v>0</v>
      </c>
      <c r="Q407" s="99">
        <v>0</v>
      </c>
      <c r="R407" s="99">
        <v>37.792892330282442</v>
      </c>
      <c r="S407" s="99">
        <v>0</v>
      </c>
      <c r="T407" s="99">
        <v>32.196705081470427</v>
      </c>
      <c r="U407" s="99">
        <v>30.223237491812622</v>
      </c>
      <c r="V407" s="99">
        <v>29.376275517981881</v>
      </c>
      <c r="W407" s="99">
        <v>27.745550436076396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0.53452226623326859</v>
      </c>
      <c r="D408" s="123">
        <f t="shared" si="193"/>
        <v>0.40211265791697981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0.63464625878688929</v>
      </c>
      <c r="I408" s="123">
        <f t="shared" si="193"/>
        <v>1.4571306389186163</v>
      </c>
      <c r="J408" s="123">
        <f t="shared" si="193"/>
        <v>1.1057888578148927</v>
      </c>
      <c r="K408" s="123">
        <f t="shared" si="193"/>
        <v>0.90662877778790474</v>
      </c>
      <c r="L408" s="123">
        <f t="shared" si="193"/>
        <v>1.2361490860237074</v>
      </c>
      <c r="M408" s="123">
        <f t="shared" si="193"/>
        <v>0.85677038097338976</v>
      </c>
      <c r="N408" s="123">
        <f t="shared" si="193"/>
        <v>2.1229775599971052</v>
      </c>
      <c r="O408" s="123">
        <f t="shared" si="193"/>
        <v>0.85276252125629215</v>
      </c>
      <c r="P408" s="123">
        <f t="shared" si="193"/>
        <v>0</v>
      </c>
      <c r="Q408" s="123">
        <f t="shared" si="193"/>
        <v>0</v>
      </c>
      <c r="R408" s="123">
        <f t="shared" si="193"/>
        <v>1.2429152069030995</v>
      </c>
      <c r="S408" s="123">
        <f t="shared" si="193"/>
        <v>0</v>
      </c>
      <c r="T408" s="123">
        <f t="shared" si="193"/>
        <v>0.85468549231286972</v>
      </c>
      <c r="U408" s="123">
        <f t="shared" si="193"/>
        <v>0.84938889464852829</v>
      </c>
      <c r="V408" s="123">
        <f t="shared" si="193"/>
        <v>0.81689055617639883</v>
      </c>
      <c r="W408" s="123">
        <f t="shared" si="193"/>
        <v>0.76418752895834063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0.53452226623326859</v>
      </c>
      <c r="D409" s="99">
        <f>RES_hhdet_in_fecs!D165</f>
        <v>0.40211265791697981</v>
      </c>
      <c r="E409" s="99">
        <f>RES_hhdet_in_fecs!E165</f>
        <v>0</v>
      </c>
      <c r="F409" s="99">
        <f>RES_hhdet_in_fecs!F165</f>
        <v>0</v>
      </c>
      <c r="G409" s="99">
        <f>RES_hhdet_in_fecs!G165</f>
        <v>0</v>
      </c>
      <c r="H409" s="99">
        <f>RES_hhdet_in_fecs!H165</f>
        <v>0.63464625878688929</v>
      </c>
      <c r="I409" s="99">
        <f>RES_hhdet_in_fecs!I165</f>
        <v>1.4571306389186163</v>
      </c>
      <c r="J409" s="99">
        <f>RES_hhdet_in_fecs!J165</f>
        <v>1.1057888578148927</v>
      </c>
      <c r="K409" s="99">
        <f>RES_hhdet_in_fecs!K165</f>
        <v>0.90662877778790474</v>
      </c>
      <c r="L409" s="99">
        <f>RES_hhdet_in_fecs!L165</f>
        <v>1.2361490860237074</v>
      </c>
      <c r="M409" s="99">
        <f>RES_hhdet_in_fecs!M165</f>
        <v>0.85677038097338976</v>
      </c>
      <c r="N409" s="99">
        <f>RES_hhdet_in_fecs!N165</f>
        <v>2.1229775599971052</v>
      </c>
      <c r="O409" s="99">
        <f>RES_hhdet_in_fecs!O165</f>
        <v>0.85276252125629215</v>
      </c>
      <c r="P409" s="99">
        <f>RES_hhdet_in_fecs!P165</f>
        <v>0</v>
      </c>
      <c r="Q409" s="99">
        <f>RES_hhdet_in_fecs!Q165</f>
        <v>0</v>
      </c>
      <c r="R409" s="99">
        <f>RES_hhdet_in_fecs!R165</f>
        <v>1.2429152069030995</v>
      </c>
      <c r="S409" s="99">
        <f>RES_hhdet_in_fecs!S165</f>
        <v>0</v>
      </c>
      <c r="T409" s="99">
        <f>RES_hhdet_in_fecs!T165</f>
        <v>0.85468549231286972</v>
      </c>
      <c r="U409" s="99">
        <f>RES_hhdet_in_fecs!U165</f>
        <v>0.84938889464852829</v>
      </c>
      <c r="V409" s="99">
        <f>RES_hhdet_in_fecs!V165</f>
        <v>0.81689055617639883</v>
      </c>
      <c r="W409" s="99">
        <f>RES_hhdet_in_fecs!W165</f>
        <v>0.76418752895834063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17.118724816544887</v>
      </c>
      <c r="D410" s="123">
        <v>19.125144764357895</v>
      </c>
      <c r="E410" s="123">
        <v>0</v>
      </c>
      <c r="F410" s="123">
        <v>0</v>
      </c>
      <c r="G410" s="123">
        <v>0</v>
      </c>
      <c r="H410" s="123">
        <v>19.331691456615932</v>
      </c>
      <c r="I410" s="123">
        <v>18.553085830910174</v>
      </c>
      <c r="J410" s="123">
        <v>20.90798737992781</v>
      </c>
      <c r="K410" s="123">
        <v>21.511245427179112</v>
      </c>
      <c r="L410" s="123">
        <v>20.039315198467115</v>
      </c>
      <c r="M410" s="123">
        <v>22.414851632269034</v>
      </c>
      <c r="N410" s="123">
        <v>18.856511605459971</v>
      </c>
      <c r="O410" s="123">
        <v>17.504030513656211</v>
      </c>
      <c r="P410" s="123">
        <v>0</v>
      </c>
      <c r="Q410" s="123">
        <v>0</v>
      </c>
      <c r="R410" s="123">
        <v>16.358559099102997</v>
      </c>
      <c r="S410" s="123">
        <v>0</v>
      </c>
      <c r="T410" s="123">
        <v>16.051370706923738</v>
      </c>
      <c r="U410" s="123">
        <v>15.510547610717966</v>
      </c>
      <c r="V410" s="123">
        <v>16.210907122215868</v>
      </c>
      <c r="W410" s="123">
        <v>16.445530965308183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20.896159025939202</v>
      </c>
      <c r="D411" s="99">
        <v>19.699259547365145</v>
      </c>
      <c r="E411" s="99">
        <v>0</v>
      </c>
      <c r="F411" s="99">
        <v>0</v>
      </c>
      <c r="G411" s="99">
        <v>0</v>
      </c>
      <c r="H411" s="99">
        <v>21.552242703224426</v>
      </c>
      <c r="I411" s="99">
        <v>21.539652954702767</v>
      </c>
      <c r="J411" s="99">
        <v>22.744287352984639</v>
      </c>
      <c r="K411" s="99">
        <v>23.643860701313017</v>
      </c>
      <c r="L411" s="99">
        <v>24.300801715757547</v>
      </c>
      <c r="M411" s="99">
        <v>24.510408998613343</v>
      </c>
      <c r="N411" s="99">
        <v>20.959941141137758</v>
      </c>
      <c r="O411" s="99">
        <v>19.102463918031436</v>
      </c>
      <c r="P411" s="99">
        <v>0</v>
      </c>
      <c r="Q411" s="99">
        <v>0</v>
      </c>
      <c r="R411" s="99">
        <v>0</v>
      </c>
      <c r="S411" s="99">
        <v>0</v>
      </c>
      <c r="T411" s="99">
        <v>16.023381027228492</v>
      </c>
      <c r="U411" s="99">
        <v>15.104882641347947</v>
      </c>
      <c r="V411" s="99">
        <v>16.286317390477716</v>
      </c>
      <c r="W411" s="99">
        <v>16.517225257205904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17.099080772017604</v>
      </c>
      <c r="D415" s="102">
        <v>19.123588897737278</v>
      </c>
      <c r="E415" s="102">
        <v>0</v>
      </c>
      <c r="F415" s="102">
        <v>0</v>
      </c>
      <c r="G415" s="102">
        <v>0</v>
      </c>
      <c r="H415" s="102">
        <v>19.317641569246614</v>
      </c>
      <c r="I415" s="102">
        <v>18.540713309082353</v>
      </c>
      <c r="J415" s="102">
        <v>20.902222393231167</v>
      </c>
      <c r="K415" s="102">
        <v>21.503336245907949</v>
      </c>
      <c r="L415" s="102">
        <v>22.357902057170239</v>
      </c>
      <c r="M415" s="102">
        <v>22.8345548136055</v>
      </c>
      <c r="N415" s="102">
        <v>19.048803084740864</v>
      </c>
      <c r="O415" s="102">
        <v>17.903919698544698</v>
      </c>
      <c r="P415" s="102">
        <v>0</v>
      </c>
      <c r="Q415" s="102">
        <v>0</v>
      </c>
      <c r="R415" s="102">
        <v>16.358559099102997</v>
      </c>
      <c r="S415" s="102">
        <v>0</v>
      </c>
      <c r="T415" s="102">
        <v>16.604934475063292</v>
      </c>
      <c r="U415" s="102">
        <v>15.819038152342957</v>
      </c>
      <c r="V415" s="102">
        <v>16.423231268500054</v>
      </c>
      <c r="W415" s="102">
        <v>16.728582606951843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16.42244680855444</v>
      </c>
      <c r="M416" s="105">
        <v>16.742630250242343</v>
      </c>
      <c r="N416" s="105">
        <v>13.887871010545561</v>
      </c>
      <c r="O416" s="105">
        <v>13.287068351885749</v>
      </c>
      <c r="P416" s="105">
        <v>0</v>
      </c>
      <c r="Q416" s="105">
        <v>0</v>
      </c>
      <c r="R416" s="105">
        <v>0</v>
      </c>
      <c r="S416" s="105">
        <v>0</v>
      </c>
      <c r="T416" s="105">
        <v>13.076724514453389</v>
      </c>
      <c r="U416" s="105">
        <v>12.537246232185778</v>
      </c>
      <c r="V416" s="105">
        <v>13.120043380565772</v>
      </c>
      <c r="W416" s="105">
        <v>13.454503359859098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7.7545576994565275</v>
      </c>
      <c r="M417" s="99">
        <v>7.6751412644944406</v>
      </c>
      <c r="N417" s="99">
        <v>5.9765541189587186</v>
      </c>
      <c r="O417" s="99">
        <v>5.8448598625632551</v>
      </c>
      <c r="P417" s="99">
        <v>0</v>
      </c>
      <c r="Q417" s="99">
        <v>0</v>
      </c>
      <c r="R417" s="99">
        <v>0</v>
      </c>
      <c r="S417" s="99">
        <v>0</v>
      </c>
      <c r="T417" s="99">
        <v>5.4256073914825693</v>
      </c>
      <c r="U417" s="99">
        <v>5.0887041765363819</v>
      </c>
      <c r="V417" s="99">
        <v>5.334470624406511</v>
      </c>
      <c r="W417" s="99">
        <v>5.4778606447281053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8.6678891090979135</v>
      </c>
      <c r="M418" s="99">
        <v>9.0674889857479055</v>
      </c>
      <c r="N418" s="99">
        <v>7.911316891586841</v>
      </c>
      <c r="O418" s="99">
        <v>7.4422084893224936</v>
      </c>
      <c r="P418" s="99">
        <v>0</v>
      </c>
      <c r="Q418" s="99">
        <v>0</v>
      </c>
      <c r="R418" s="99">
        <v>0</v>
      </c>
      <c r="S418" s="99">
        <v>0</v>
      </c>
      <c r="T418" s="99">
        <v>7.6511171229708195</v>
      </c>
      <c r="U418" s="99">
        <v>7.448542055649396</v>
      </c>
      <c r="V418" s="99">
        <v>7.7855727561592598</v>
      </c>
      <c r="W418" s="99">
        <v>7.9766427151309953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9.6064770148570116</v>
      </c>
      <c r="D419" s="123">
        <v>9.6314320406037996</v>
      </c>
      <c r="E419" s="123">
        <v>0</v>
      </c>
      <c r="F419" s="123">
        <v>0</v>
      </c>
      <c r="G419" s="123">
        <v>0</v>
      </c>
      <c r="H419" s="123">
        <v>10.243779084267722</v>
      </c>
      <c r="I419" s="123">
        <v>10.247856852573795</v>
      </c>
      <c r="J419" s="123">
        <v>10.655195468123857</v>
      </c>
      <c r="K419" s="123">
        <v>10.923573017153434</v>
      </c>
      <c r="L419" s="123">
        <v>10.64235334117593</v>
      </c>
      <c r="M419" s="123">
        <v>11.384007875370086</v>
      </c>
      <c r="N419" s="123">
        <v>9.4940082390956597</v>
      </c>
      <c r="O419" s="123">
        <v>9.0906590574730206</v>
      </c>
      <c r="P419" s="123">
        <v>0</v>
      </c>
      <c r="Q419" s="123">
        <v>0</v>
      </c>
      <c r="R419" s="123">
        <v>9.0018999328814875</v>
      </c>
      <c r="S419" s="123">
        <v>0</v>
      </c>
      <c r="T419" s="123">
        <v>9.0013210076635932</v>
      </c>
      <c r="U419" s="123">
        <v>8.639276699475479</v>
      </c>
      <c r="V419" s="123">
        <v>9.0274929894528544</v>
      </c>
      <c r="W419" s="123">
        <v>9.3845988506979143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11.82642014975106</v>
      </c>
      <c r="D420" s="99">
        <v>11.311326022656063</v>
      </c>
      <c r="E420" s="99">
        <v>0</v>
      </c>
      <c r="F420" s="99">
        <v>0</v>
      </c>
      <c r="G420" s="99">
        <v>0</v>
      </c>
      <c r="H420" s="99">
        <v>13.949092910767783</v>
      </c>
      <c r="I420" s="99">
        <v>12.920831623679303</v>
      </c>
      <c r="J420" s="99">
        <v>12.159117616981238</v>
      </c>
      <c r="K420" s="99">
        <v>13.560003627676897</v>
      </c>
      <c r="L420" s="99">
        <v>11.881086882775664</v>
      </c>
      <c r="M420" s="99">
        <v>14.657491248173177</v>
      </c>
      <c r="N420" s="99">
        <v>12.138998356395252</v>
      </c>
      <c r="O420" s="99">
        <v>11.431056098831368</v>
      </c>
      <c r="P420" s="99">
        <v>0</v>
      </c>
      <c r="Q420" s="99">
        <v>0</v>
      </c>
      <c r="R420" s="99">
        <v>0</v>
      </c>
      <c r="S420" s="99">
        <v>0</v>
      </c>
      <c r="T420" s="99">
        <v>12.17293595995716</v>
      </c>
      <c r="U420" s="99">
        <v>11.419456604195011</v>
      </c>
      <c r="V420" s="99">
        <v>12.462406030254973</v>
      </c>
      <c r="W420" s="99">
        <v>12.669263852367324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9.2820416561124688</v>
      </c>
      <c r="D421" s="110">
        <v>9.0674243137775878</v>
      </c>
      <c r="E421" s="110">
        <v>0</v>
      </c>
      <c r="F421" s="110">
        <v>0</v>
      </c>
      <c r="G421" s="110">
        <v>0</v>
      </c>
      <c r="H421" s="110">
        <v>9.8807996232890822</v>
      </c>
      <c r="I421" s="110">
        <v>9.9979279738085634</v>
      </c>
      <c r="J421" s="110">
        <v>10.400583070426315</v>
      </c>
      <c r="K421" s="110">
        <v>10.430538163869668</v>
      </c>
      <c r="L421" s="110">
        <v>10.415752638876304</v>
      </c>
      <c r="M421" s="110">
        <v>10.800956311063532</v>
      </c>
      <c r="N421" s="110">
        <v>9.1993330220516505</v>
      </c>
      <c r="O421" s="110">
        <v>8.7525271764325794</v>
      </c>
      <c r="P421" s="110">
        <v>0</v>
      </c>
      <c r="Q421" s="110">
        <v>0</v>
      </c>
      <c r="R421" s="110">
        <v>9.0018999328814875</v>
      </c>
      <c r="S421" s="110">
        <v>0</v>
      </c>
      <c r="T421" s="110">
        <v>8.7992634870342403</v>
      </c>
      <c r="U421" s="110">
        <v>8.4041493089956703</v>
      </c>
      <c r="V421" s="110">
        <v>8.7339033624916969</v>
      </c>
      <c r="W421" s="110">
        <v>8.9672984495567185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64.300428887016423</v>
      </c>
      <c r="D423" s="118">
        <f t="shared" si="194"/>
        <v>57.190005948495028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61.172980972007963</v>
      </c>
      <c r="I423" s="118">
        <f t="shared" si="194"/>
        <v>55.674378085416322</v>
      </c>
      <c r="J423" s="118">
        <f t="shared" si="194"/>
        <v>61.76076320397901</v>
      </c>
      <c r="K423" s="118">
        <f t="shared" si="194"/>
        <v>61.49963379926001</v>
      </c>
      <c r="L423" s="118">
        <f t="shared" si="194"/>
        <v>65.58535554034836</v>
      </c>
      <c r="M423" s="118">
        <f t="shared" si="194"/>
        <v>69.520115547473395</v>
      </c>
      <c r="N423" s="118">
        <f t="shared" si="194"/>
        <v>65.437163173254888</v>
      </c>
      <c r="O423" s="118">
        <f t="shared" si="194"/>
        <v>56.714711331769607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50.851514422828942</v>
      </c>
      <c r="S423" s="118">
        <f t="shared" si="195"/>
        <v>0</v>
      </c>
      <c r="T423" s="118">
        <f t="shared" si="195"/>
        <v>47.380542568873466</v>
      </c>
      <c r="U423" s="118">
        <f t="shared" si="195"/>
        <v>45.785423449049745</v>
      </c>
      <c r="V423" s="118">
        <f t="shared" si="195"/>
        <v>46.389622429872304</v>
      </c>
      <c r="W423" s="118">
        <f t="shared" ref="W423" si="196">W424+W426+W428+W437</f>
        <v>45.673230721378737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46.504514560929934</v>
      </c>
      <c r="D424" s="123">
        <f t="shared" si="197"/>
        <v>38.652858686088855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40.939057636824238</v>
      </c>
      <c r="I424" s="123">
        <f t="shared" si="197"/>
        <v>33.733898592943291</v>
      </c>
      <c r="J424" s="123">
        <f t="shared" si="197"/>
        <v>38.981396376118703</v>
      </c>
      <c r="K424" s="123">
        <f t="shared" si="197"/>
        <v>38.601524828799199</v>
      </c>
      <c r="L424" s="123">
        <f t="shared" si="197"/>
        <v>41.303992538504787</v>
      </c>
      <c r="M424" s="123">
        <f t="shared" si="197"/>
        <v>45.271808501914144</v>
      </c>
      <c r="N424" s="123">
        <f t="shared" si="197"/>
        <v>40.79615728109394</v>
      </c>
      <c r="O424" s="123">
        <f t="shared" si="197"/>
        <v>36.392860376425368</v>
      </c>
      <c r="P424" s="123">
        <f t="shared" si="197"/>
        <v>0</v>
      </c>
      <c r="Q424" s="123">
        <f t="shared" si="197"/>
        <v>0</v>
      </c>
      <c r="R424" s="123">
        <f t="shared" si="197"/>
        <v>28.759347544405227</v>
      </c>
      <c r="S424" s="123">
        <f t="shared" si="197"/>
        <v>0</v>
      </c>
      <c r="T424" s="123">
        <f t="shared" si="197"/>
        <v>25.841851581229587</v>
      </c>
      <c r="U424" s="123">
        <f t="shared" si="197"/>
        <v>24.817664696619289</v>
      </c>
      <c r="V424" s="123">
        <f t="shared" si="197"/>
        <v>24.516235729542725</v>
      </c>
      <c r="W424" s="123">
        <f t="shared" si="197"/>
        <v>23.3422641421874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46.504514560929934</v>
      </c>
      <c r="D425" s="99">
        <v>38.652858686088855</v>
      </c>
      <c r="E425" s="99">
        <v>0</v>
      </c>
      <c r="F425" s="99">
        <v>0</v>
      </c>
      <c r="G425" s="99">
        <v>0</v>
      </c>
      <c r="H425" s="99">
        <v>40.939057636824238</v>
      </c>
      <c r="I425" s="99">
        <v>33.733898592943291</v>
      </c>
      <c r="J425" s="99">
        <v>38.981396376118703</v>
      </c>
      <c r="K425" s="99">
        <v>38.601524828799199</v>
      </c>
      <c r="L425" s="99">
        <v>41.303992538504787</v>
      </c>
      <c r="M425" s="99">
        <v>45.271808501914144</v>
      </c>
      <c r="N425" s="99">
        <v>40.79615728109394</v>
      </c>
      <c r="O425" s="99">
        <v>36.392860376425368</v>
      </c>
      <c r="P425" s="99">
        <v>0</v>
      </c>
      <c r="Q425" s="99">
        <v>0</v>
      </c>
      <c r="R425" s="99">
        <v>28.759347544405227</v>
      </c>
      <c r="S425" s="99">
        <v>0</v>
      </c>
      <c r="T425" s="99">
        <v>25.841851581229587</v>
      </c>
      <c r="U425" s="99">
        <v>24.817664696619289</v>
      </c>
      <c r="V425" s="99">
        <v>24.516235729542725</v>
      </c>
      <c r="W425" s="99">
        <v>23.3422641421874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1.1145490700767504</v>
      </c>
      <c r="D426" s="123">
        <f t="shared" si="198"/>
        <v>0.86404117033389216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1.5281673107981331</v>
      </c>
      <c r="I426" s="123">
        <f t="shared" si="198"/>
        <v>3.605076184338079</v>
      </c>
      <c r="J426" s="123">
        <f t="shared" si="198"/>
        <v>2.8103554631679506</v>
      </c>
      <c r="K426" s="123">
        <f t="shared" si="198"/>
        <v>2.3668107591297254</v>
      </c>
      <c r="L426" s="123">
        <f t="shared" si="198"/>
        <v>3.3146228301896321</v>
      </c>
      <c r="M426" s="123">
        <f t="shared" si="198"/>
        <v>2.3698539874535176</v>
      </c>
      <c r="N426" s="123">
        <f t="shared" si="198"/>
        <v>6.0894455252267656</v>
      </c>
      <c r="O426" s="123">
        <f t="shared" si="198"/>
        <v>2.5502198001264067</v>
      </c>
      <c r="P426" s="123">
        <f t="shared" si="198"/>
        <v>0</v>
      </c>
      <c r="Q426" s="123">
        <f t="shared" si="198"/>
        <v>0</v>
      </c>
      <c r="R426" s="123">
        <f t="shared" si="198"/>
        <v>4.1120211599431142</v>
      </c>
      <c r="S426" s="123">
        <f t="shared" si="198"/>
        <v>0</v>
      </c>
      <c r="T426" s="123">
        <f t="shared" si="198"/>
        <v>2.9168231481623477</v>
      </c>
      <c r="U426" s="123">
        <f t="shared" si="198"/>
        <v>2.9354864153355158</v>
      </c>
      <c r="V426" s="123">
        <f t="shared" si="198"/>
        <v>2.8591986163569696</v>
      </c>
      <c r="W426" s="123">
        <f t="shared" si="198"/>
        <v>2.7077275743742675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1.1145490700767504</v>
      </c>
      <c r="D427" s="99">
        <f>RES_hhdet_in_tess!D165</f>
        <v>0.86404117033389216</v>
      </c>
      <c r="E427" s="99">
        <f>RES_hhdet_in_tess!E165</f>
        <v>0</v>
      </c>
      <c r="F427" s="99">
        <f>RES_hhdet_in_tess!F165</f>
        <v>0</v>
      </c>
      <c r="G427" s="99">
        <f>RES_hhdet_in_tess!G165</f>
        <v>0</v>
      </c>
      <c r="H427" s="99">
        <f>RES_hhdet_in_tess!H165</f>
        <v>1.5281673107981331</v>
      </c>
      <c r="I427" s="99">
        <f>RES_hhdet_in_tess!I165</f>
        <v>3.605076184338079</v>
      </c>
      <c r="J427" s="99">
        <f>RES_hhdet_in_tess!J165</f>
        <v>2.8103554631679506</v>
      </c>
      <c r="K427" s="99">
        <f>RES_hhdet_in_tess!K165</f>
        <v>2.3668107591297254</v>
      </c>
      <c r="L427" s="99">
        <f>RES_hhdet_in_tess!L165</f>
        <v>3.3146228301896321</v>
      </c>
      <c r="M427" s="99">
        <f>RES_hhdet_in_tess!M165</f>
        <v>2.3698539874535176</v>
      </c>
      <c r="N427" s="99">
        <f>RES_hhdet_in_tess!N165</f>
        <v>6.0894455252267656</v>
      </c>
      <c r="O427" s="99">
        <f>RES_hhdet_in_tess!O165</f>
        <v>2.5502198001264067</v>
      </c>
      <c r="P427" s="99">
        <f>RES_hhdet_in_tess!P165</f>
        <v>0</v>
      </c>
      <c r="Q427" s="99">
        <f>RES_hhdet_in_tess!Q165</f>
        <v>0</v>
      </c>
      <c r="R427" s="99">
        <f>RES_hhdet_in_tess!R165</f>
        <v>4.1120211599431142</v>
      </c>
      <c r="S427" s="99">
        <f>RES_hhdet_in_tess!S165</f>
        <v>0</v>
      </c>
      <c r="T427" s="99">
        <f>RES_hhdet_in_tess!T165</f>
        <v>2.9168231481623477</v>
      </c>
      <c r="U427" s="99">
        <f>RES_hhdet_in_tess!U165</f>
        <v>2.9354864153355158</v>
      </c>
      <c r="V427" s="99">
        <f>RES_hhdet_in_tess!V165</f>
        <v>2.8591986163569696</v>
      </c>
      <c r="W427" s="99">
        <f>RES_hhdet_in_tess!W165</f>
        <v>2.7077275743742675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9.8230702054074293</v>
      </c>
      <c r="D428" s="123">
        <v>11.007365629545195</v>
      </c>
      <c r="E428" s="123">
        <v>0</v>
      </c>
      <c r="F428" s="123">
        <v>0</v>
      </c>
      <c r="G428" s="123">
        <v>0</v>
      </c>
      <c r="H428" s="123">
        <v>11.253409372025923</v>
      </c>
      <c r="I428" s="123">
        <v>10.839075255750515</v>
      </c>
      <c r="J428" s="123">
        <v>12.262148478798514</v>
      </c>
      <c r="K428" s="123">
        <v>12.668523413326609</v>
      </c>
      <c r="L428" s="123">
        <v>13.243477802531906</v>
      </c>
      <c r="M428" s="123">
        <v>13.633353141519766</v>
      </c>
      <c r="N428" s="123">
        <v>11.530637038063805</v>
      </c>
      <c r="O428" s="123">
        <v>11.059465335386475</v>
      </c>
      <c r="P428" s="123">
        <v>0</v>
      </c>
      <c r="Q428" s="123">
        <v>0</v>
      </c>
      <c r="R428" s="123">
        <v>10.8158540458447</v>
      </c>
      <c r="S428" s="123">
        <v>0</v>
      </c>
      <c r="T428" s="123">
        <v>11.348630720258601</v>
      </c>
      <c r="U428" s="123">
        <v>10.972288735208904</v>
      </c>
      <c r="V428" s="123">
        <v>11.541457001187235</v>
      </c>
      <c r="W428" s="123">
        <v>11.875412885223236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10.689781085288397</v>
      </c>
      <c r="D429" s="99">
        <v>10.110322176842478</v>
      </c>
      <c r="E429" s="99">
        <v>0</v>
      </c>
      <c r="F429" s="99">
        <v>0</v>
      </c>
      <c r="G429" s="99">
        <v>0</v>
      </c>
      <c r="H429" s="99">
        <v>11.247110252818944</v>
      </c>
      <c r="I429" s="99">
        <v>11.299625289878019</v>
      </c>
      <c r="J429" s="99">
        <v>12.005322263494923</v>
      </c>
      <c r="K429" s="99">
        <v>12.573022276669516</v>
      </c>
      <c r="L429" s="99">
        <v>13.03567356652119</v>
      </c>
      <c r="M429" s="99">
        <v>13.388490085686135</v>
      </c>
      <c r="N429" s="99">
        <v>11.791806988322191</v>
      </c>
      <c r="O429" s="99">
        <v>11.206473319376324</v>
      </c>
      <c r="P429" s="99">
        <v>0</v>
      </c>
      <c r="Q429" s="99">
        <v>0</v>
      </c>
      <c r="R429" s="99">
        <v>0</v>
      </c>
      <c r="S429" s="99">
        <v>0</v>
      </c>
      <c r="T429" s="99">
        <v>11.112988578517012</v>
      </c>
      <c r="U429" s="99">
        <v>10.67332582361024</v>
      </c>
      <c r="V429" s="99">
        <v>11.662422206724974</v>
      </c>
      <c r="W429" s="99">
        <v>11.901371667261776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9.8185629906757121</v>
      </c>
      <c r="D433" s="102">
        <v>11.009796641612139</v>
      </c>
      <c r="E433" s="102">
        <v>0</v>
      </c>
      <c r="F433" s="102">
        <v>0</v>
      </c>
      <c r="G433" s="102">
        <v>0</v>
      </c>
      <c r="H433" s="102">
        <v>11.253449227856999</v>
      </c>
      <c r="I433" s="102">
        <v>10.837167324298161</v>
      </c>
      <c r="J433" s="102">
        <v>12.262954773922566</v>
      </c>
      <c r="K433" s="102">
        <v>12.668877596198024</v>
      </c>
      <c r="L433" s="102">
        <v>13.235133105348634</v>
      </c>
      <c r="M433" s="102">
        <v>13.63340519576489</v>
      </c>
      <c r="N433" s="102">
        <v>11.529631997911494</v>
      </c>
      <c r="O433" s="102">
        <v>11.059477947170794</v>
      </c>
      <c r="P433" s="102">
        <v>0</v>
      </c>
      <c r="Q433" s="102">
        <v>0</v>
      </c>
      <c r="R433" s="102">
        <v>10.8158540458447</v>
      </c>
      <c r="S433" s="102">
        <v>0</v>
      </c>
      <c r="T433" s="102">
        <v>11.347405639015872</v>
      </c>
      <c r="U433" s="102">
        <v>10.972709380031864</v>
      </c>
      <c r="V433" s="102">
        <v>11.541583549399926</v>
      </c>
      <c r="W433" s="102">
        <v>11.876271713651432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13.258328903626788</v>
      </c>
      <c r="M434" s="105">
        <v>13.649943587895063</v>
      </c>
      <c r="N434" s="105">
        <v>11.528734180256006</v>
      </c>
      <c r="O434" s="105">
        <v>11.052652450349438</v>
      </c>
      <c r="P434" s="105">
        <v>0</v>
      </c>
      <c r="Q434" s="105">
        <v>0</v>
      </c>
      <c r="R434" s="105">
        <v>0</v>
      </c>
      <c r="S434" s="105">
        <v>0</v>
      </c>
      <c r="T434" s="105">
        <v>11.358844365234496</v>
      </c>
      <c r="U434" s="105">
        <v>10.978268168726512</v>
      </c>
      <c r="V434" s="105">
        <v>11.534423234901281</v>
      </c>
      <c r="W434" s="105">
        <v>11.865589134254002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4.5904397945288737</v>
      </c>
      <c r="M435" s="99">
        <v>4.5824546021471555</v>
      </c>
      <c r="N435" s="99">
        <v>3.6174172886691687</v>
      </c>
      <c r="O435" s="99">
        <v>3.6104439610269448</v>
      </c>
      <c r="P435" s="99">
        <v>0</v>
      </c>
      <c r="Q435" s="99">
        <v>0</v>
      </c>
      <c r="R435" s="99">
        <v>0</v>
      </c>
      <c r="S435" s="99">
        <v>0</v>
      </c>
      <c r="T435" s="99">
        <v>3.7077272422636787</v>
      </c>
      <c r="U435" s="99">
        <v>3.5297261130771149</v>
      </c>
      <c r="V435" s="99">
        <v>3.7488504787420203</v>
      </c>
      <c r="W435" s="99">
        <v>3.8889464191230068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8.6678891090979135</v>
      </c>
      <c r="M436" s="99">
        <v>9.0674889857479055</v>
      </c>
      <c r="N436" s="99">
        <v>7.911316891586841</v>
      </c>
      <c r="O436" s="99">
        <v>7.4422084893224936</v>
      </c>
      <c r="P436" s="99">
        <v>0</v>
      </c>
      <c r="Q436" s="99">
        <v>0</v>
      </c>
      <c r="R436" s="99">
        <v>0</v>
      </c>
      <c r="S436" s="99">
        <v>0</v>
      </c>
      <c r="T436" s="99">
        <v>7.6511171229708195</v>
      </c>
      <c r="U436" s="99">
        <v>7.448542055649396</v>
      </c>
      <c r="V436" s="99">
        <v>7.7855727561592598</v>
      </c>
      <c r="W436" s="99">
        <v>7.9766427151309953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6.8582950506023019</v>
      </c>
      <c r="D437" s="123">
        <v>6.6657404625270829</v>
      </c>
      <c r="E437" s="123">
        <v>0</v>
      </c>
      <c r="F437" s="123">
        <v>0</v>
      </c>
      <c r="G437" s="123">
        <v>0</v>
      </c>
      <c r="H437" s="123">
        <v>7.4523466523596698</v>
      </c>
      <c r="I437" s="123">
        <v>7.4963280523844338</v>
      </c>
      <c r="J437" s="123">
        <v>7.7068628858938375</v>
      </c>
      <c r="K437" s="123">
        <v>7.862774798004474</v>
      </c>
      <c r="L437" s="123">
        <v>7.7232623691220326</v>
      </c>
      <c r="M437" s="123">
        <v>8.2450999165859695</v>
      </c>
      <c r="N437" s="123">
        <v>7.0209233288703814</v>
      </c>
      <c r="O437" s="123">
        <v>6.7121658198313527</v>
      </c>
      <c r="P437" s="123">
        <v>0</v>
      </c>
      <c r="Q437" s="123">
        <v>0</v>
      </c>
      <c r="R437" s="123">
        <v>7.1642916726358941</v>
      </c>
      <c r="S437" s="123">
        <v>0</v>
      </c>
      <c r="T437" s="123">
        <v>7.2732371192229248</v>
      </c>
      <c r="U437" s="123">
        <v>7.0599836018860413</v>
      </c>
      <c r="V437" s="123">
        <v>7.472731082785371</v>
      </c>
      <c r="W437" s="123">
        <v>7.7478261195938325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6.7704424954661535</v>
      </c>
      <c r="D438" s="99">
        <v>6.485786961474723</v>
      </c>
      <c r="E438" s="99">
        <v>0</v>
      </c>
      <c r="F438" s="99">
        <v>0</v>
      </c>
      <c r="G438" s="99">
        <v>0</v>
      </c>
      <c r="H438" s="99">
        <v>8.0474460891101085</v>
      </c>
      <c r="I438" s="99">
        <v>7.4652668955905375</v>
      </c>
      <c r="J438" s="99">
        <v>7.0352805095447231</v>
      </c>
      <c r="K438" s="99">
        <v>7.8566791139090899</v>
      </c>
      <c r="L438" s="99">
        <v>6.8930111166297836</v>
      </c>
      <c r="M438" s="99">
        <v>8.5098285158608711</v>
      </c>
      <c r="N438" s="99">
        <v>7.04764496312528</v>
      </c>
      <c r="O438" s="99">
        <v>6.6366287046812635</v>
      </c>
      <c r="P438" s="99">
        <v>0</v>
      </c>
      <c r="Q438" s="99">
        <v>0</v>
      </c>
      <c r="R438" s="99">
        <v>0</v>
      </c>
      <c r="S438" s="99">
        <v>0</v>
      </c>
      <c r="T438" s="99">
        <v>7.2113190255109494</v>
      </c>
      <c r="U438" s="99">
        <v>6.8236951481339947</v>
      </c>
      <c r="V438" s="99">
        <v>7.506594994664308</v>
      </c>
      <c r="W438" s="99">
        <v>7.6873752385065046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6.8711343322911906</v>
      </c>
      <c r="D439" s="110">
        <v>6.7261580639634335</v>
      </c>
      <c r="E439" s="110">
        <v>0</v>
      </c>
      <c r="F439" s="110">
        <v>0</v>
      </c>
      <c r="G439" s="110">
        <v>0</v>
      </c>
      <c r="H439" s="110">
        <v>7.3940496003703116</v>
      </c>
      <c r="I439" s="110">
        <v>7.4992323372189063</v>
      </c>
      <c r="J439" s="110">
        <v>7.8205610578527907</v>
      </c>
      <c r="K439" s="110">
        <v>7.8639147425573981</v>
      </c>
      <c r="L439" s="110">
        <v>7.8751396781492211</v>
      </c>
      <c r="M439" s="110">
        <v>8.1979481805465273</v>
      </c>
      <c r="N439" s="110">
        <v>7.0179463032390457</v>
      </c>
      <c r="O439" s="110">
        <v>6.7230791419654663</v>
      </c>
      <c r="P439" s="110">
        <v>0</v>
      </c>
      <c r="Q439" s="110">
        <v>0</v>
      </c>
      <c r="R439" s="110">
        <v>7.1642916726358941</v>
      </c>
      <c r="S439" s="110">
        <v>0</v>
      </c>
      <c r="T439" s="110">
        <v>7.2771818025106887</v>
      </c>
      <c r="U439" s="110">
        <v>7.0799671603014191</v>
      </c>
      <c r="V439" s="110">
        <v>7.4698366592183456</v>
      </c>
      <c r="W439" s="110">
        <v>7.7555061042845885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0.36711328610583144</v>
      </c>
      <c r="D441" s="118">
        <f t="shared" si="199"/>
        <v>0.65793675674132102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0.31349622403998112</v>
      </c>
      <c r="I441" s="118">
        <f t="shared" si="199"/>
        <v>0.27115792204503331</v>
      </c>
      <c r="J441" s="118">
        <f t="shared" si="199"/>
        <v>0.41607981020552565</v>
      </c>
      <c r="K441" s="118">
        <f t="shared" si="199"/>
        <v>0.50513300017384233</v>
      </c>
      <c r="L441" s="118">
        <f t="shared" si="199"/>
        <v>0.43797186091500867</v>
      </c>
      <c r="M441" s="118">
        <f t="shared" si="199"/>
        <v>0.53098500767441625</v>
      </c>
      <c r="N441" s="118">
        <f t="shared" si="199"/>
        <v>0.29529785790559199</v>
      </c>
      <c r="O441" s="118">
        <f t="shared" si="199"/>
        <v>0.3450873912019331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0.17438888575826397</v>
      </c>
      <c r="U441" s="118">
        <f t="shared" si="200"/>
        <v>0.21304432809343757</v>
      </c>
      <c r="V441" s="118">
        <f t="shared" si="200"/>
        <v>0.23310710079560928</v>
      </c>
      <c r="W441" s="118">
        <f t="shared" ref="W441" si="201">W442+W444+W446+W455</f>
        <v>0.33382782720405779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2.4557247484373084E-2</v>
      </c>
      <c r="D446" s="123">
        <v>1.2094280537241802E-2</v>
      </c>
      <c r="E446" s="123">
        <v>0</v>
      </c>
      <c r="F446" s="123">
        <v>0</v>
      </c>
      <c r="G446" s="123">
        <v>0</v>
      </c>
      <c r="H446" s="123">
        <v>3.0782022904716669E-2</v>
      </c>
      <c r="I446" s="123">
        <v>2.0186501799427561E-2</v>
      </c>
      <c r="J446" s="123">
        <v>1.6169536153348023E-2</v>
      </c>
      <c r="K446" s="123">
        <v>1.9845479073759026E-2</v>
      </c>
      <c r="L446" s="123">
        <v>2.0610168886282351E-2</v>
      </c>
      <c r="M446" s="123">
        <v>2.7598931829067919E-2</v>
      </c>
      <c r="N446" s="123">
        <v>1.8883604612385373E-2</v>
      </c>
      <c r="O446" s="123">
        <v>1.7288110372988132E-2</v>
      </c>
      <c r="P446" s="123">
        <v>0</v>
      </c>
      <c r="Q446" s="123">
        <v>0</v>
      </c>
      <c r="R446" s="123">
        <v>0</v>
      </c>
      <c r="S446" s="123">
        <v>0</v>
      </c>
      <c r="T446" s="123">
        <v>8.7740267094173797E-3</v>
      </c>
      <c r="U446" s="123">
        <v>1.0766191609742267E-2</v>
      </c>
      <c r="V446" s="123">
        <v>1.0191735147165065E-2</v>
      </c>
      <c r="W446" s="123">
        <v>9.4137527691714167E-3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4.7467714843323501</v>
      </c>
      <c r="D447" s="99">
        <v>4.4748837987794676</v>
      </c>
      <c r="E447" s="99">
        <v>0</v>
      </c>
      <c r="F447" s="99">
        <v>0</v>
      </c>
      <c r="G447" s="99">
        <v>0</v>
      </c>
      <c r="H447" s="99">
        <v>4.8958074524644601</v>
      </c>
      <c r="I447" s="99">
        <v>4.8929475651902807</v>
      </c>
      <c r="J447" s="99">
        <v>5.1665923151039914</v>
      </c>
      <c r="K447" s="99">
        <v>5.3709393969102655</v>
      </c>
      <c r="L447" s="99">
        <v>5.5201701177514844</v>
      </c>
      <c r="M447" s="99">
        <v>5.5677845081250057</v>
      </c>
      <c r="N447" s="99">
        <v>4.761260229620853</v>
      </c>
      <c r="O447" s="99">
        <v>4.3393157036200218</v>
      </c>
      <c r="P447" s="99">
        <v>0</v>
      </c>
      <c r="Q447" s="99">
        <v>0</v>
      </c>
      <c r="R447" s="99">
        <v>0</v>
      </c>
      <c r="S447" s="99">
        <v>0</v>
      </c>
      <c r="T447" s="99">
        <v>3.6398712341452253</v>
      </c>
      <c r="U447" s="99">
        <v>3.4312251408085999</v>
      </c>
      <c r="V447" s="99">
        <v>3.6995998584209184</v>
      </c>
      <c r="W447" s="99">
        <v>3.752052889426893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0.34255603862145834</v>
      </c>
      <c r="D455" s="123">
        <v>0.6458424762040792</v>
      </c>
      <c r="E455" s="123">
        <v>0</v>
      </c>
      <c r="F455" s="123">
        <v>0</v>
      </c>
      <c r="G455" s="123">
        <v>0</v>
      </c>
      <c r="H455" s="123">
        <v>0.28271420113526446</v>
      </c>
      <c r="I455" s="123">
        <v>0.25097142024560576</v>
      </c>
      <c r="J455" s="123">
        <v>0.39991027405217761</v>
      </c>
      <c r="K455" s="123">
        <v>0.48528752110008333</v>
      </c>
      <c r="L455" s="123">
        <v>0.41736169202872631</v>
      </c>
      <c r="M455" s="123">
        <v>0.50338607584534834</v>
      </c>
      <c r="N455" s="123">
        <v>0.27641425329320662</v>
      </c>
      <c r="O455" s="123">
        <v>0.32779928082894499</v>
      </c>
      <c r="P455" s="123">
        <v>0</v>
      </c>
      <c r="Q455" s="123">
        <v>0</v>
      </c>
      <c r="R455" s="123">
        <v>0</v>
      </c>
      <c r="S455" s="123">
        <v>0</v>
      </c>
      <c r="T455" s="123">
        <v>0.1656148590488466</v>
      </c>
      <c r="U455" s="123">
        <v>0.2022781364836953</v>
      </c>
      <c r="V455" s="123">
        <v>0.22291536564844422</v>
      </c>
      <c r="W455" s="123">
        <v>0.3244140744348864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2.6864896012174513</v>
      </c>
      <c r="D456" s="99">
        <v>2.5694808193065519</v>
      </c>
      <c r="E456" s="99">
        <v>0</v>
      </c>
      <c r="F456" s="99">
        <v>0</v>
      </c>
      <c r="G456" s="99">
        <v>0</v>
      </c>
      <c r="H456" s="99">
        <v>3.1686759456100106</v>
      </c>
      <c r="I456" s="99">
        <v>2.9350961116349912</v>
      </c>
      <c r="J456" s="99">
        <v>2.762065157873459</v>
      </c>
      <c r="K456" s="99">
        <v>3.0802904240630844</v>
      </c>
      <c r="L456" s="99">
        <v>2.6989076962913199</v>
      </c>
      <c r="M456" s="99">
        <v>3.3295957119350192</v>
      </c>
      <c r="N456" s="99">
        <v>2.757494866638746</v>
      </c>
      <c r="O456" s="99">
        <v>2.5966787034105336</v>
      </c>
      <c r="P456" s="99">
        <v>0</v>
      </c>
      <c r="Q456" s="99">
        <v>0</v>
      </c>
      <c r="R456" s="99">
        <v>0</v>
      </c>
      <c r="S456" s="99">
        <v>0</v>
      </c>
      <c r="T456" s="99">
        <v>2.765204132663869</v>
      </c>
      <c r="U456" s="99">
        <v>2.5940437622089392</v>
      </c>
      <c r="V456" s="99">
        <v>2.83096015383272</v>
      </c>
      <c r="W456" s="99">
        <v>2.877949976703762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2024-05-20T16:46:43Z</dcterms:created>
  <dcterms:modified xsi:type="dcterms:W3CDTF">2024-05-20T16:46:44Z</dcterms:modified>
</cp:coreProperties>
</file>